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80" activeTab="1"/>
  </bookViews>
  <sheets>
    <sheet name="หมู่2" sheetId="1" r:id="rId1"/>
    <sheet name="หมู่3" sheetId="2" r:id="rId2"/>
    <sheet name="หมู่4" sheetId="3" r:id="rId3"/>
    <sheet name="หมู่5" sheetId="4" r:id="rId4"/>
    <sheet name="หมู่6" sheetId="5" r:id="rId5"/>
    <sheet name="หมู่7" sheetId="6" r:id="rId6"/>
    <sheet name="หมู่8" sheetId="7" r:id="rId7"/>
    <sheet name="หมู่9" sheetId="8" r:id="rId8"/>
    <sheet name="หมู่11" sheetId="10" r:id="rId9"/>
    <sheet name="หมู่12" sheetId="11" r:id="rId10"/>
    <sheet name="หมู่13" sheetId="12" r:id="rId11"/>
    <sheet name="หมู่1" sheetId="13" r:id="rId12"/>
    <sheet name="หมู่ 10" sheetId="15" r:id="rId13"/>
  </sheets>
  <definedNames>
    <definedName name="_xlnm.Print_Titles" localSheetId="11">หมู่1!$1:$9</definedName>
  </definedNames>
  <calcPr calcId="144525"/>
</workbook>
</file>

<file path=xl/calcChain.xml><?xml version="1.0" encoding="utf-8"?>
<calcChain xmlns="http://schemas.openxmlformats.org/spreadsheetml/2006/main">
  <c r="K753" i="1" l="1"/>
  <c r="K754" i="1"/>
  <c r="K755" i="1"/>
  <c r="K318" i="8" l="1"/>
  <c r="K146" i="5" l="1"/>
  <c r="K500" i="5"/>
  <c r="K499" i="5"/>
  <c r="K498" i="5"/>
  <c r="K497" i="5"/>
  <c r="K496" i="5"/>
  <c r="K289" i="13" l="1"/>
  <c r="U471" i="13"/>
  <c r="U470" i="13"/>
  <c r="U469" i="13"/>
  <c r="U468" i="13"/>
  <c r="U467" i="13"/>
  <c r="K473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329" i="12" l="1"/>
  <c r="K328" i="12"/>
  <c r="K327" i="12"/>
  <c r="K326" i="12"/>
  <c r="K325" i="12"/>
  <c r="K324" i="12"/>
  <c r="K323" i="12"/>
  <c r="K322" i="12"/>
  <c r="K321" i="12"/>
  <c r="K320" i="12"/>
  <c r="U319" i="12"/>
  <c r="AG318" i="12"/>
  <c r="U318" i="12"/>
  <c r="K318" i="12"/>
  <c r="M318" i="12" s="1"/>
  <c r="AG317" i="12"/>
  <c r="U317" i="12"/>
  <c r="K317" i="12"/>
  <c r="M317" i="12" s="1"/>
  <c r="AG316" i="12"/>
  <c r="U316" i="12"/>
  <c r="AA316" i="12" s="1"/>
  <c r="K316" i="12"/>
  <c r="M316" i="12" s="1"/>
  <c r="AG315" i="12"/>
  <c r="U315" i="12"/>
  <c r="K315" i="12"/>
  <c r="M315" i="12" s="1"/>
  <c r="AG314" i="12"/>
  <c r="U314" i="12"/>
  <c r="AA314" i="12" s="1"/>
  <c r="K314" i="12"/>
  <c r="M314" i="12" s="1"/>
  <c r="AG313" i="12"/>
  <c r="U313" i="12"/>
  <c r="K313" i="12"/>
  <c r="M313" i="12" s="1"/>
  <c r="AG312" i="12"/>
  <c r="U312" i="12"/>
  <c r="AA312" i="12" s="1"/>
  <c r="K312" i="12"/>
  <c r="M312" i="12" s="1"/>
  <c r="AG311" i="12"/>
  <c r="U311" i="12"/>
  <c r="K311" i="12"/>
  <c r="M311" i="12" s="1"/>
  <c r="AG310" i="12"/>
  <c r="U310" i="12"/>
  <c r="AA310" i="12" s="1"/>
  <c r="K310" i="12"/>
  <c r="M310" i="12" s="1"/>
  <c r="AG309" i="12"/>
  <c r="U309" i="12"/>
  <c r="K309" i="12"/>
  <c r="M309" i="12" s="1"/>
  <c r="AG308" i="12"/>
  <c r="U308" i="12"/>
  <c r="AA308" i="12" s="1"/>
  <c r="K308" i="12"/>
  <c r="M308" i="12" s="1"/>
  <c r="AG307" i="12"/>
  <c r="U307" i="12"/>
  <c r="K307" i="12"/>
  <c r="M307" i="12" s="1"/>
  <c r="AG306" i="12"/>
  <c r="U306" i="12"/>
  <c r="AA306" i="12" s="1"/>
  <c r="K306" i="12"/>
  <c r="M306" i="12" s="1"/>
  <c r="AG305" i="12"/>
  <c r="U305" i="12"/>
  <c r="AA305" i="12" s="1"/>
  <c r="M305" i="12"/>
  <c r="K305" i="12"/>
  <c r="AG304" i="12"/>
  <c r="U304" i="12"/>
  <c r="AA304" i="12" s="1"/>
  <c r="K304" i="12"/>
  <c r="M304" i="12" s="1"/>
  <c r="AG303" i="12"/>
  <c r="AA303" i="12"/>
  <c r="U303" i="12"/>
  <c r="M303" i="12"/>
  <c r="K303" i="12"/>
  <c r="AG302" i="12"/>
  <c r="U302" i="12"/>
  <c r="AA302" i="12" s="1"/>
  <c r="K302" i="12"/>
  <c r="M302" i="12" s="1"/>
  <c r="AG301" i="12"/>
  <c r="AA301" i="12"/>
  <c r="U301" i="12"/>
  <c r="M301" i="12"/>
  <c r="K301" i="12"/>
  <c r="AG300" i="12"/>
  <c r="U300" i="12"/>
  <c r="AA300" i="12" s="1"/>
  <c r="K300" i="12"/>
  <c r="M300" i="12" s="1"/>
  <c r="AG299" i="12"/>
  <c r="U299" i="12"/>
  <c r="AA299" i="12" s="1"/>
  <c r="K299" i="12"/>
  <c r="M299" i="12" s="1"/>
  <c r="AG298" i="12"/>
  <c r="U298" i="12"/>
  <c r="AA298" i="12" s="1"/>
  <c r="K298" i="12"/>
  <c r="M298" i="12" s="1"/>
  <c r="AG297" i="12"/>
  <c r="AA297" i="12"/>
  <c r="U297" i="12"/>
  <c r="K297" i="12"/>
  <c r="M297" i="12" s="1"/>
  <c r="AG296" i="12"/>
  <c r="U296" i="12"/>
  <c r="AA296" i="12" s="1"/>
  <c r="K296" i="12"/>
  <c r="M296" i="12" s="1"/>
  <c r="AG295" i="12"/>
  <c r="U295" i="12"/>
  <c r="AA295" i="12" s="1"/>
  <c r="K295" i="12"/>
  <c r="M295" i="12" s="1"/>
  <c r="AG294" i="12"/>
  <c r="U294" i="12"/>
  <c r="AA294" i="12" s="1"/>
  <c r="K294" i="12"/>
  <c r="M294" i="12" s="1"/>
  <c r="AG293" i="12"/>
  <c r="U293" i="12"/>
  <c r="AA293" i="12" s="1"/>
  <c r="K293" i="12"/>
  <c r="M293" i="12" s="1"/>
  <c r="AG292" i="12"/>
  <c r="U292" i="12"/>
  <c r="AA292" i="12" s="1"/>
  <c r="K292" i="12"/>
  <c r="M292" i="12" s="1"/>
  <c r="AG291" i="12"/>
  <c r="U291" i="12"/>
  <c r="AA291" i="12" s="1"/>
  <c r="K291" i="12"/>
  <c r="M291" i="12" s="1"/>
  <c r="AG290" i="12"/>
  <c r="U290" i="12"/>
  <c r="AA290" i="12" s="1"/>
  <c r="K290" i="12"/>
  <c r="M290" i="12" s="1"/>
  <c r="AG289" i="12"/>
  <c r="U289" i="12"/>
  <c r="AA289" i="12" s="1"/>
  <c r="K289" i="12"/>
  <c r="M289" i="12" s="1"/>
  <c r="AG288" i="12"/>
  <c r="U288" i="12"/>
  <c r="AA288" i="12" s="1"/>
  <c r="K288" i="12"/>
  <c r="M288" i="12" s="1"/>
  <c r="AG287" i="12"/>
  <c r="U287" i="12"/>
  <c r="AA287" i="12" s="1"/>
  <c r="K287" i="12"/>
  <c r="M287" i="12" s="1"/>
  <c r="AG286" i="12"/>
  <c r="U286" i="12"/>
  <c r="AA286" i="12" s="1"/>
  <c r="K286" i="12"/>
  <c r="M286" i="12" s="1"/>
  <c r="AG285" i="12"/>
  <c r="U285" i="12"/>
  <c r="AA285" i="12" s="1"/>
  <c r="K285" i="12"/>
  <c r="M285" i="12" s="1"/>
  <c r="AG284" i="12"/>
  <c r="U284" i="12"/>
  <c r="AA284" i="12" s="1"/>
  <c r="K284" i="12"/>
  <c r="M284" i="12" s="1"/>
  <c r="AG283" i="12"/>
  <c r="U283" i="12"/>
  <c r="K283" i="12"/>
  <c r="M283" i="12" s="1"/>
  <c r="AG282" i="12"/>
  <c r="U282" i="12"/>
  <c r="AA282" i="12" s="1"/>
  <c r="K282" i="12"/>
  <c r="M282" i="12" s="1"/>
  <c r="AG281" i="12"/>
  <c r="U281" i="12"/>
  <c r="K281" i="12"/>
  <c r="M281" i="12" s="1"/>
  <c r="AG280" i="12"/>
  <c r="U280" i="12"/>
  <c r="AA280" i="12" s="1"/>
  <c r="K280" i="12"/>
  <c r="M280" i="12" s="1"/>
  <c r="AG279" i="12"/>
  <c r="U279" i="12"/>
  <c r="K279" i="12"/>
  <c r="M279" i="12" s="1"/>
  <c r="AG278" i="12"/>
  <c r="AA278" i="12"/>
  <c r="U278" i="12"/>
  <c r="M278" i="12"/>
  <c r="K278" i="12"/>
  <c r="AG277" i="12"/>
  <c r="U277" i="12"/>
  <c r="K277" i="12"/>
  <c r="M277" i="12" s="1"/>
  <c r="AG276" i="12"/>
  <c r="AB276" i="12"/>
  <c r="U276" i="12"/>
  <c r="M276" i="12"/>
  <c r="AC276" i="12" s="1"/>
  <c r="K276" i="12"/>
  <c r="AG275" i="12"/>
  <c r="U275" i="12"/>
  <c r="AA275" i="12" s="1"/>
  <c r="K275" i="12"/>
  <c r="M275" i="12" s="1"/>
  <c r="AG274" i="12"/>
  <c r="U274" i="12"/>
  <c r="AA274" i="12" s="1"/>
  <c r="K274" i="12"/>
  <c r="M274" i="12" s="1"/>
  <c r="AG273" i="12"/>
  <c r="U273" i="12"/>
  <c r="AA273" i="12" s="1"/>
  <c r="K273" i="12"/>
  <c r="M273" i="12" s="1"/>
  <c r="AG272" i="12"/>
  <c r="U272" i="12"/>
  <c r="AB272" i="12" s="1"/>
  <c r="K272" i="12"/>
  <c r="M272" i="12" s="1"/>
  <c r="AG271" i="12"/>
  <c r="U271" i="12"/>
  <c r="AA271" i="12" s="1"/>
  <c r="K271" i="12"/>
  <c r="M271" i="12" s="1"/>
  <c r="AG270" i="12"/>
  <c r="U270" i="12"/>
  <c r="AA270" i="12" s="1"/>
  <c r="K270" i="12"/>
  <c r="M270" i="12" s="1"/>
  <c r="AG269" i="12"/>
  <c r="U269" i="12"/>
  <c r="K269" i="12"/>
  <c r="M269" i="12" s="1"/>
  <c r="AG268" i="12"/>
  <c r="AB268" i="12"/>
  <c r="U268" i="12"/>
  <c r="AA268" i="12" s="1"/>
  <c r="K268" i="12"/>
  <c r="M268" i="12" s="1"/>
  <c r="AC268" i="12" s="1"/>
  <c r="AG267" i="12"/>
  <c r="AA267" i="12"/>
  <c r="U267" i="12"/>
  <c r="M267" i="12"/>
  <c r="K267" i="12"/>
  <c r="AG266" i="12"/>
  <c r="U266" i="12"/>
  <c r="AB266" i="12" s="1"/>
  <c r="K266" i="12"/>
  <c r="M266" i="12" s="1"/>
  <c r="AC266" i="12" s="1"/>
  <c r="AG265" i="12"/>
  <c r="U265" i="12"/>
  <c r="K265" i="12"/>
  <c r="M265" i="12" s="1"/>
  <c r="AG264" i="12"/>
  <c r="U264" i="12"/>
  <c r="AA264" i="12" s="1"/>
  <c r="K264" i="12"/>
  <c r="M264" i="12" s="1"/>
  <c r="AG263" i="12"/>
  <c r="U263" i="12"/>
  <c r="K263" i="12"/>
  <c r="M263" i="12" s="1"/>
  <c r="AG262" i="12"/>
  <c r="U262" i="12"/>
  <c r="AA262" i="12" s="1"/>
  <c r="K262" i="12"/>
  <c r="M262" i="12" s="1"/>
  <c r="AG261" i="12"/>
  <c r="U261" i="12"/>
  <c r="K261" i="12"/>
  <c r="M261" i="12" s="1"/>
  <c r="AG260" i="12"/>
  <c r="U260" i="12"/>
  <c r="AB260" i="12" s="1"/>
  <c r="K260" i="12"/>
  <c r="M260" i="12" s="1"/>
  <c r="AG259" i="12"/>
  <c r="U259" i="12"/>
  <c r="AA259" i="12" s="1"/>
  <c r="K259" i="12"/>
  <c r="M259" i="12" s="1"/>
  <c r="AG258" i="12"/>
  <c r="U258" i="12"/>
  <c r="K258" i="12"/>
  <c r="M258" i="12" s="1"/>
  <c r="AG257" i="12"/>
  <c r="U257" i="12"/>
  <c r="AA257" i="12" s="1"/>
  <c r="K257" i="12"/>
  <c r="M257" i="12" s="1"/>
  <c r="AG256" i="12"/>
  <c r="U256" i="12"/>
  <c r="AB256" i="12" s="1"/>
  <c r="K256" i="12"/>
  <c r="M256" i="12" s="1"/>
  <c r="AC256" i="12" s="1"/>
  <c r="AG255" i="12"/>
  <c r="U255" i="12"/>
  <c r="AA255" i="12" s="1"/>
  <c r="K255" i="12"/>
  <c r="M255" i="12" s="1"/>
  <c r="AG254" i="12"/>
  <c r="U254" i="12"/>
  <c r="AA254" i="12" s="1"/>
  <c r="K254" i="12"/>
  <c r="M254" i="12" s="1"/>
  <c r="AG253" i="12"/>
  <c r="U253" i="12"/>
  <c r="AA253" i="12" s="1"/>
  <c r="K253" i="12"/>
  <c r="M253" i="12" s="1"/>
  <c r="AG252" i="12"/>
  <c r="U252" i="12"/>
  <c r="K252" i="12"/>
  <c r="M252" i="12" s="1"/>
  <c r="AG251" i="12"/>
  <c r="U251" i="12"/>
  <c r="AA251" i="12" s="1"/>
  <c r="K251" i="12"/>
  <c r="M251" i="12" s="1"/>
  <c r="AG250" i="12"/>
  <c r="AA250" i="12"/>
  <c r="U250" i="12"/>
  <c r="M250" i="12"/>
  <c r="K250" i="12"/>
  <c r="AG249" i="12"/>
  <c r="U249" i="12"/>
  <c r="AA249" i="12" s="1"/>
  <c r="K249" i="12"/>
  <c r="M249" i="12" s="1"/>
  <c r="AG248" i="12"/>
  <c r="U248" i="12"/>
  <c r="K248" i="12"/>
  <c r="M248" i="12" s="1"/>
  <c r="AG247" i="12"/>
  <c r="U247" i="12"/>
  <c r="AA247" i="12" s="1"/>
  <c r="K247" i="12"/>
  <c r="M247" i="12" s="1"/>
  <c r="AG246" i="12"/>
  <c r="U246" i="12"/>
  <c r="AA246" i="12" s="1"/>
  <c r="K246" i="12"/>
  <c r="M246" i="12" s="1"/>
  <c r="AG245" i="12"/>
  <c r="U245" i="12"/>
  <c r="AA245" i="12" s="1"/>
  <c r="K245" i="12"/>
  <c r="M245" i="12" s="1"/>
  <c r="AG244" i="12"/>
  <c r="U244" i="12"/>
  <c r="K244" i="12"/>
  <c r="M244" i="12" s="1"/>
  <c r="AG243" i="12"/>
  <c r="U243" i="12"/>
  <c r="AA243" i="12" s="1"/>
  <c r="K243" i="12"/>
  <c r="M243" i="12" s="1"/>
  <c r="AG242" i="12"/>
  <c r="AA242" i="12"/>
  <c r="U242" i="12"/>
  <c r="M242" i="12"/>
  <c r="K242" i="12"/>
  <c r="AG241" i="12"/>
  <c r="U241" i="12"/>
  <c r="AA241" i="12" s="1"/>
  <c r="K241" i="12"/>
  <c r="M241" i="12" s="1"/>
  <c r="AG240" i="12"/>
  <c r="U240" i="12"/>
  <c r="K240" i="12"/>
  <c r="M240" i="12" s="1"/>
  <c r="AG239" i="12"/>
  <c r="U239" i="12"/>
  <c r="AA239" i="12" s="1"/>
  <c r="K239" i="12"/>
  <c r="M239" i="12" s="1"/>
  <c r="AG238" i="12"/>
  <c r="AA238" i="12"/>
  <c r="U238" i="12"/>
  <c r="M238" i="12"/>
  <c r="K238" i="12"/>
  <c r="AG237" i="12"/>
  <c r="U237" i="12"/>
  <c r="AA237" i="12" s="1"/>
  <c r="K237" i="12"/>
  <c r="M237" i="12" s="1"/>
  <c r="AG236" i="12"/>
  <c r="U236" i="12"/>
  <c r="K236" i="12"/>
  <c r="M236" i="12" s="1"/>
  <c r="AG235" i="12"/>
  <c r="U235" i="12"/>
  <c r="AA235" i="12" s="1"/>
  <c r="K235" i="12"/>
  <c r="M235" i="12" s="1"/>
  <c r="AG234" i="12"/>
  <c r="AA234" i="12"/>
  <c r="U234" i="12"/>
  <c r="K234" i="12"/>
  <c r="M234" i="12" s="1"/>
  <c r="AG233" i="12"/>
  <c r="U233" i="12"/>
  <c r="AB233" i="12" s="1"/>
  <c r="K233" i="12"/>
  <c r="M233" i="12" s="1"/>
  <c r="AC233" i="12" s="1"/>
  <c r="AG232" i="12"/>
  <c r="U232" i="12"/>
  <c r="K232" i="12"/>
  <c r="M232" i="12" s="1"/>
  <c r="AG231" i="12"/>
  <c r="U231" i="12"/>
  <c r="AA231" i="12" s="1"/>
  <c r="K231" i="12"/>
  <c r="M231" i="12" s="1"/>
  <c r="AG230" i="12"/>
  <c r="U230" i="12"/>
  <c r="K230" i="12"/>
  <c r="M230" i="12" s="1"/>
  <c r="AG229" i="12"/>
  <c r="U229" i="12"/>
  <c r="AA229" i="12" s="1"/>
  <c r="K229" i="12"/>
  <c r="M229" i="12" s="1"/>
  <c r="AG228" i="12"/>
  <c r="U228" i="12"/>
  <c r="K228" i="12"/>
  <c r="M228" i="12" s="1"/>
  <c r="AG227" i="12"/>
  <c r="U227" i="12"/>
  <c r="AA227" i="12" s="1"/>
  <c r="K227" i="12"/>
  <c r="M227" i="12" s="1"/>
  <c r="AG226" i="12"/>
  <c r="U226" i="12"/>
  <c r="K226" i="12"/>
  <c r="M226" i="12" s="1"/>
  <c r="AG225" i="12"/>
  <c r="U225" i="12"/>
  <c r="AA225" i="12" s="1"/>
  <c r="K225" i="12"/>
  <c r="M225" i="12" s="1"/>
  <c r="AG224" i="12"/>
  <c r="U224" i="12"/>
  <c r="K224" i="12"/>
  <c r="M224" i="12" s="1"/>
  <c r="AG223" i="12"/>
  <c r="U223" i="12"/>
  <c r="AA223" i="12" s="1"/>
  <c r="K223" i="12"/>
  <c r="M223" i="12" s="1"/>
  <c r="AG222" i="12"/>
  <c r="U222" i="12"/>
  <c r="K222" i="12"/>
  <c r="M222" i="12" s="1"/>
  <c r="AG221" i="12"/>
  <c r="AA221" i="12"/>
  <c r="U221" i="12"/>
  <c r="K221" i="12"/>
  <c r="M221" i="12" s="1"/>
  <c r="AG220" i="12"/>
  <c r="U220" i="12"/>
  <c r="K220" i="12"/>
  <c r="M220" i="12" s="1"/>
  <c r="AG219" i="12"/>
  <c r="U219" i="12"/>
  <c r="AA219" i="12" s="1"/>
  <c r="K219" i="12"/>
  <c r="M219" i="12" s="1"/>
  <c r="AG218" i="12"/>
  <c r="U218" i="12"/>
  <c r="K218" i="12"/>
  <c r="M218" i="12" s="1"/>
  <c r="AG217" i="12"/>
  <c r="AA217" i="12"/>
  <c r="U217" i="12"/>
  <c r="M217" i="12"/>
  <c r="K217" i="12"/>
  <c r="AG216" i="12"/>
  <c r="U216" i="12"/>
  <c r="K216" i="12"/>
  <c r="M216" i="12" s="1"/>
  <c r="AG215" i="12"/>
  <c r="AA215" i="12"/>
  <c r="U215" i="12"/>
  <c r="M215" i="12"/>
  <c r="K215" i="12"/>
  <c r="AG214" i="12"/>
  <c r="U214" i="12"/>
  <c r="AB214" i="12" s="1"/>
  <c r="K214" i="12"/>
  <c r="M214" i="12" s="1"/>
  <c r="AG213" i="12"/>
  <c r="U213" i="12"/>
  <c r="AA213" i="12" s="1"/>
  <c r="AB213" i="12" s="1"/>
  <c r="K213" i="12"/>
  <c r="M213" i="12" s="1"/>
  <c r="AG212" i="12"/>
  <c r="AA212" i="12"/>
  <c r="U212" i="12"/>
  <c r="K212" i="12"/>
  <c r="M212" i="12" s="1"/>
  <c r="AG211" i="12"/>
  <c r="U211" i="12"/>
  <c r="AA211" i="12" s="1"/>
  <c r="K211" i="12"/>
  <c r="M211" i="12" s="1"/>
  <c r="AG210" i="12"/>
  <c r="U210" i="12"/>
  <c r="AA210" i="12" s="1"/>
  <c r="K210" i="12"/>
  <c r="M210" i="12" s="1"/>
  <c r="AG209" i="12"/>
  <c r="U209" i="12"/>
  <c r="AA209" i="12" s="1"/>
  <c r="AB209" i="12" s="1"/>
  <c r="K209" i="12"/>
  <c r="M209" i="12" s="1"/>
  <c r="AG208" i="12"/>
  <c r="U208" i="12"/>
  <c r="AB208" i="12" s="1"/>
  <c r="K208" i="12"/>
  <c r="M208" i="12" s="1"/>
  <c r="AC208" i="12" s="1"/>
  <c r="AG207" i="12"/>
  <c r="U207" i="12"/>
  <c r="AA207" i="12" s="1"/>
  <c r="K207" i="12"/>
  <c r="M207" i="12" s="1"/>
  <c r="AG206" i="12"/>
  <c r="U206" i="12"/>
  <c r="AA206" i="12" s="1"/>
  <c r="K206" i="12"/>
  <c r="M206" i="12" s="1"/>
  <c r="AG205" i="12"/>
  <c r="U205" i="12"/>
  <c r="AA205" i="12" s="1"/>
  <c r="K205" i="12"/>
  <c r="M205" i="12" s="1"/>
  <c r="AG204" i="12"/>
  <c r="U204" i="12"/>
  <c r="AA204" i="12" s="1"/>
  <c r="K204" i="12"/>
  <c r="M204" i="12" s="1"/>
  <c r="AG203" i="12"/>
  <c r="U203" i="12"/>
  <c r="K203" i="12"/>
  <c r="M203" i="12" s="1"/>
  <c r="AG202" i="12"/>
  <c r="U202" i="12"/>
  <c r="AA202" i="12" s="1"/>
  <c r="K202" i="12"/>
  <c r="M202" i="12" s="1"/>
  <c r="AG201" i="12"/>
  <c r="AA201" i="12"/>
  <c r="U201" i="12"/>
  <c r="M201" i="12"/>
  <c r="K201" i="12"/>
  <c r="AG200" i="12"/>
  <c r="U200" i="12"/>
  <c r="AA200" i="12" s="1"/>
  <c r="K200" i="12"/>
  <c r="M200" i="12" s="1"/>
  <c r="AG199" i="12"/>
  <c r="U199" i="12"/>
  <c r="AA199" i="12" s="1"/>
  <c r="K199" i="12"/>
  <c r="M199" i="12" s="1"/>
  <c r="AG198" i="12"/>
  <c r="U198" i="12"/>
  <c r="AA198" i="12" s="1"/>
  <c r="K198" i="12"/>
  <c r="M198" i="12" s="1"/>
  <c r="AG197" i="12"/>
  <c r="U197" i="12"/>
  <c r="AA197" i="12" s="1"/>
  <c r="K197" i="12"/>
  <c r="M197" i="12" s="1"/>
  <c r="AG196" i="12"/>
  <c r="U196" i="12"/>
  <c r="AA196" i="12" s="1"/>
  <c r="K196" i="12"/>
  <c r="M196" i="12" s="1"/>
  <c r="AG195" i="12"/>
  <c r="U195" i="12"/>
  <c r="AA195" i="12" s="1"/>
  <c r="K195" i="12"/>
  <c r="M195" i="12" s="1"/>
  <c r="AG194" i="12"/>
  <c r="U194" i="12"/>
  <c r="AA194" i="12" s="1"/>
  <c r="K194" i="12"/>
  <c r="M194" i="12" s="1"/>
  <c r="U193" i="12"/>
  <c r="AA193" i="12" s="1"/>
  <c r="K193" i="12"/>
  <c r="M193" i="12" s="1"/>
  <c r="AG192" i="12"/>
  <c r="U192" i="12"/>
  <c r="AA192" i="12" s="1"/>
  <c r="K192" i="12"/>
  <c r="M192" i="12" s="1"/>
  <c r="AG191" i="12"/>
  <c r="U191" i="12"/>
  <c r="AA191" i="12" s="1"/>
  <c r="K191" i="12"/>
  <c r="M191" i="12" s="1"/>
  <c r="AG190" i="12"/>
  <c r="AA190" i="12"/>
  <c r="U190" i="12"/>
  <c r="M190" i="12"/>
  <c r="K190" i="12"/>
  <c r="AG189" i="12"/>
  <c r="U189" i="12"/>
  <c r="AA189" i="12" s="1"/>
  <c r="K189" i="12"/>
  <c r="M189" i="12" s="1"/>
  <c r="AG188" i="12"/>
  <c r="U188" i="12"/>
  <c r="AA188" i="12" s="1"/>
  <c r="K188" i="12"/>
  <c r="M188" i="12" s="1"/>
  <c r="AG187" i="12"/>
  <c r="U187" i="12"/>
  <c r="AA187" i="12" s="1"/>
  <c r="K187" i="12"/>
  <c r="M187" i="12" s="1"/>
  <c r="AG186" i="12"/>
  <c r="U186" i="12"/>
  <c r="AA186" i="12" s="1"/>
  <c r="K186" i="12"/>
  <c r="M186" i="12" s="1"/>
  <c r="AG185" i="12"/>
  <c r="U185" i="12"/>
  <c r="AA185" i="12" s="1"/>
  <c r="K185" i="12"/>
  <c r="M185" i="12" s="1"/>
  <c r="AG184" i="12"/>
  <c r="U184" i="12"/>
  <c r="AA184" i="12" s="1"/>
  <c r="K184" i="12"/>
  <c r="M184" i="12" s="1"/>
  <c r="AG183" i="12"/>
  <c r="U183" i="12"/>
  <c r="AA183" i="12" s="1"/>
  <c r="AB183" i="12" s="1"/>
  <c r="K183" i="12"/>
  <c r="M183" i="12" s="1"/>
  <c r="AG182" i="12"/>
  <c r="U182" i="12"/>
  <c r="AA182" i="12" s="1"/>
  <c r="K182" i="12"/>
  <c r="M182" i="12" s="1"/>
  <c r="AG181" i="12"/>
  <c r="U181" i="12"/>
  <c r="AB181" i="12" s="1"/>
  <c r="K181" i="12"/>
  <c r="M181" i="12" s="1"/>
  <c r="AG180" i="12"/>
  <c r="U180" i="12"/>
  <c r="AA180" i="12" s="1"/>
  <c r="K180" i="12"/>
  <c r="M180" i="12" s="1"/>
  <c r="AG179" i="12"/>
  <c r="U179" i="12"/>
  <c r="AA179" i="12" s="1"/>
  <c r="K179" i="12"/>
  <c r="M179" i="12" s="1"/>
  <c r="AG178" i="12"/>
  <c r="U178" i="12"/>
  <c r="AA178" i="12" s="1"/>
  <c r="K178" i="12"/>
  <c r="M178" i="12" s="1"/>
  <c r="AG177" i="12"/>
  <c r="U177" i="12"/>
  <c r="AA177" i="12" s="1"/>
  <c r="K177" i="12"/>
  <c r="M177" i="12" s="1"/>
  <c r="AG176" i="12"/>
  <c r="U176" i="12"/>
  <c r="AA176" i="12" s="1"/>
  <c r="K176" i="12"/>
  <c r="M176" i="12" s="1"/>
  <c r="AG175" i="12"/>
  <c r="U175" i="12"/>
  <c r="AA175" i="12" s="1"/>
  <c r="K175" i="12"/>
  <c r="M175" i="12" s="1"/>
  <c r="AG174" i="12"/>
  <c r="U174" i="12"/>
  <c r="AA174" i="12" s="1"/>
  <c r="K174" i="12"/>
  <c r="M174" i="12" s="1"/>
  <c r="AG173" i="12"/>
  <c r="U173" i="12"/>
  <c r="AA173" i="12" s="1"/>
  <c r="K173" i="12"/>
  <c r="M173" i="12" s="1"/>
  <c r="AG172" i="12"/>
  <c r="U172" i="12"/>
  <c r="AA172" i="12" s="1"/>
  <c r="K172" i="12"/>
  <c r="M172" i="12" s="1"/>
  <c r="AG171" i="12"/>
  <c r="U171" i="12"/>
  <c r="AA171" i="12" s="1"/>
  <c r="K171" i="12"/>
  <c r="M171" i="12" s="1"/>
  <c r="U170" i="12"/>
  <c r="AA170" i="12" s="1"/>
  <c r="K170" i="12"/>
  <c r="M170" i="12" s="1"/>
  <c r="AG169" i="12"/>
  <c r="U169" i="12"/>
  <c r="AA169" i="12" s="1"/>
  <c r="K169" i="12"/>
  <c r="M169" i="12" s="1"/>
  <c r="AG168" i="12"/>
  <c r="U168" i="12"/>
  <c r="K168" i="12"/>
  <c r="M168" i="12" s="1"/>
  <c r="AG167" i="12"/>
  <c r="U167" i="12"/>
  <c r="AA167" i="12" s="1"/>
  <c r="AB167" i="12" s="1"/>
  <c r="K167" i="12"/>
  <c r="M167" i="12" s="1"/>
  <c r="AG166" i="12"/>
  <c r="U166" i="12"/>
  <c r="AA166" i="12" s="1"/>
  <c r="K166" i="12"/>
  <c r="M166" i="12" s="1"/>
  <c r="AG165" i="12"/>
  <c r="U165" i="12"/>
  <c r="AB165" i="12" s="1"/>
  <c r="K165" i="12"/>
  <c r="M165" i="12" s="1"/>
  <c r="AG164" i="12"/>
  <c r="U164" i="12"/>
  <c r="AA164" i="12" s="1"/>
  <c r="K164" i="12"/>
  <c r="M164" i="12" s="1"/>
  <c r="U163" i="12"/>
  <c r="AA163" i="12" s="1"/>
  <c r="K163" i="12"/>
  <c r="M163" i="12" s="1"/>
  <c r="AG162" i="12"/>
  <c r="U162" i="12"/>
  <c r="AA162" i="12" s="1"/>
  <c r="K162" i="12"/>
  <c r="M162" i="12" s="1"/>
  <c r="U161" i="12"/>
  <c r="AA161" i="12" s="1"/>
  <c r="K161" i="12"/>
  <c r="M161" i="12" s="1"/>
  <c r="AG160" i="12"/>
  <c r="U160" i="12"/>
  <c r="AA160" i="12" s="1"/>
  <c r="K160" i="12"/>
  <c r="M160" i="12" s="1"/>
  <c r="AG159" i="12"/>
  <c r="U159" i="12"/>
  <c r="AA159" i="12" s="1"/>
  <c r="K159" i="12"/>
  <c r="M159" i="12" s="1"/>
  <c r="U158" i="12"/>
  <c r="AB158" i="12" s="1"/>
  <c r="K158" i="12"/>
  <c r="M158" i="12" s="1"/>
  <c r="AC158" i="12" s="1"/>
  <c r="AG157" i="12"/>
  <c r="AA157" i="12"/>
  <c r="U157" i="12"/>
  <c r="K157" i="12"/>
  <c r="M157" i="12" s="1"/>
  <c r="AG156" i="12"/>
  <c r="U156" i="12"/>
  <c r="AA156" i="12" s="1"/>
  <c r="K156" i="12"/>
  <c r="M156" i="12" s="1"/>
  <c r="U155" i="12"/>
  <c r="AA155" i="12" s="1"/>
  <c r="K155" i="12"/>
  <c r="M155" i="12" s="1"/>
  <c r="U154" i="12"/>
  <c r="AA154" i="12" s="1"/>
  <c r="K154" i="12"/>
  <c r="M154" i="12" s="1"/>
  <c r="U153" i="12"/>
  <c r="AA153" i="12" s="1"/>
  <c r="K153" i="12"/>
  <c r="M153" i="12" s="1"/>
  <c r="U152" i="12"/>
  <c r="AA152" i="12" s="1"/>
  <c r="K152" i="12"/>
  <c r="M152" i="12" s="1"/>
  <c r="AG151" i="12"/>
  <c r="U151" i="12"/>
  <c r="AA151" i="12" s="1"/>
  <c r="K151" i="12"/>
  <c r="M151" i="12" s="1"/>
  <c r="AG150" i="12"/>
  <c r="U150" i="12"/>
  <c r="AA150" i="12" s="1"/>
  <c r="K150" i="12"/>
  <c r="M150" i="12" s="1"/>
  <c r="AG149" i="12"/>
  <c r="U149" i="12"/>
  <c r="K149" i="12"/>
  <c r="M149" i="12" s="1"/>
  <c r="AG148" i="12"/>
  <c r="U148" i="12"/>
  <c r="AA148" i="12" s="1"/>
  <c r="AB148" i="12" s="1"/>
  <c r="K148" i="12"/>
  <c r="M148" i="12" s="1"/>
  <c r="U147" i="12"/>
  <c r="AA147" i="12" s="1"/>
  <c r="K147" i="12"/>
  <c r="M147" i="12" s="1"/>
  <c r="AG146" i="12"/>
  <c r="U146" i="12"/>
  <c r="AB146" i="12" s="1"/>
  <c r="K146" i="12"/>
  <c r="M146" i="12" s="1"/>
  <c r="AB145" i="12"/>
  <c r="U145" i="12"/>
  <c r="AA145" i="12" s="1"/>
  <c r="K145" i="12"/>
  <c r="M145" i="12" s="1"/>
  <c r="AC145" i="12" s="1"/>
  <c r="AG144" i="12"/>
  <c r="U144" i="12"/>
  <c r="AA144" i="12" s="1"/>
  <c r="K144" i="12"/>
  <c r="M144" i="12" s="1"/>
  <c r="AG143" i="12"/>
  <c r="U143" i="12"/>
  <c r="AA143" i="12" s="1"/>
  <c r="AB143" i="12" s="1"/>
  <c r="K143" i="12"/>
  <c r="M143" i="12" s="1"/>
  <c r="U142" i="12"/>
  <c r="AA142" i="12" s="1"/>
  <c r="K142" i="12"/>
  <c r="M142" i="12" s="1"/>
  <c r="AG141" i="12"/>
  <c r="AA141" i="12"/>
  <c r="U141" i="12"/>
  <c r="M141" i="12"/>
  <c r="K141" i="12"/>
  <c r="AG140" i="12"/>
  <c r="U140" i="12"/>
  <c r="AA140" i="12" s="1"/>
  <c r="K140" i="12"/>
  <c r="M140" i="12" s="1"/>
  <c r="AG139" i="12"/>
  <c r="AA139" i="12"/>
  <c r="U139" i="12"/>
  <c r="M139" i="12"/>
  <c r="K139" i="12"/>
  <c r="AG138" i="12"/>
  <c r="U138" i="12"/>
  <c r="AA138" i="12" s="1"/>
  <c r="K138" i="12"/>
  <c r="M138" i="12" s="1"/>
  <c r="AG137" i="12"/>
  <c r="AA137" i="12"/>
  <c r="U137" i="12"/>
  <c r="K137" i="12"/>
  <c r="M137" i="12" s="1"/>
  <c r="AG136" i="12"/>
  <c r="U136" i="12"/>
  <c r="AA136" i="12" s="1"/>
  <c r="K136" i="12"/>
  <c r="M136" i="12" s="1"/>
  <c r="U135" i="12"/>
  <c r="AA135" i="12" s="1"/>
  <c r="K135" i="12"/>
  <c r="M135" i="12" s="1"/>
  <c r="U134" i="12"/>
  <c r="AB134" i="12" s="1"/>
  <c r="K134" i="12"/>
  <c r="M134" i="12" s="1"/>
  <c r="AG133" i="12"/>
  <c r="U133" i="12"/>
  <c r="AA133" i="12" s="1"/>
  <c r="K133" i="12"/>
  <c r="M133" i="12" s="1"/>
  <c r="AG132" i="12"/>
  <c r="U132" i="12"/>
  <c r="AA132" i="12" s="1"/>
  <c r="K132" i="12"/>
  <c r="M132" i="12" s="1"/>
  <c r="AG131" i="12"/>
  <c r="U131" i="12"/>
  <c r="AA131" i="12" s="1"/>
  <c r="K131" i="12"/>
  <c r="M131" i="12" s="1"/>
  <c r="U130" i="12"/>
  <c r="AA130" i="12" s="1"/>
  <c r="K130" i="12"/>
  <c r="M130" i="12" s="1"/>
  <c r="U129" i="12"/>
  <c r="AA129" i="12" s="1"/>
  <c r="K129" i="12"/>
  <c r="M129" i="12" s="1"/>
  <c r="AG128" i="12"/>
  <c r="U128" i="12"/>
  <c r="AA128" i="12" s="1"/>
  <c r="K128" i="12"/>
  <c r="M128" i="12" s="1"/>
  <c r="U127" i="12"/>
  <c r="AA127" i="12" s="1"/>
  <c r="K127" i="12"/>
  <c r="M127" i="12" s="1"/>
  <c r="U126" i="12"/>
  <c r="AA126" i="12" s="1"/>
  <c r="K126" i="12"/>
  <c r="M126" i="12" s="1"/>
  <c r="AG125" i="12"/>
  <c r="AB125" i="12"/>
  <c r="U125" i="12"/>
  <c r="AA125" i="12" s="1"/>
  <c r="K125" i="12"/>
  <c r="M125" i="12" s="1"/>
  <c r="AC125" i="12" s="1"/>
  <c r="AG124" i="12"/>
  <c r="AA124" i="12"/>
  <c r="U124" i="12"/>
  <c r="M124" i="12"/>
  <c r="K124" i="12"/>
  <c r="U123" i="12"/>
  <c r="AA123" i="12" s="1"/>
  <c r="K123" i="12"/>
  <c r="M123" i="12" s="1"/>
  <c r="AG122" i="12"/>
  <c r="U122" i="12"/>
  <c r="AB122" i="12" s="1"/>
  <c r="K122" i="12"/>
  <c r="M122" i="12" s="1"/>
  <c r="AG121" i="12"/>
  <c r="U121" i="12"/>
  <c r="AA121" i="12" s="1"/>
  <c r="K121" i="12"/>
  <c r="M121" i="12" s="1"/>
  <c r="AG120" i="12"/>
  <c r="U120" i="12"/>
  <c r="K120" i="12"/>
  <c r="M120" i="12" s="1"/>
  <c r="U119" i="12"/>
  <c r="AA119" i="12" s="1"/>
  <c r="K119" i="12"/>
  <c r="M119" i="12" s="1"/>
  <c r="AG118" i="12"/>
  <c r="U118" i="12"/>
  <c r="AB118" i="12" s="1"/>
  <c r="K118" i="12"/>
  <c r="M118" i="12" s="1"/>
  <c r="AG117" i="12"/>
  <c r="U117" i="12"/>
  <c r="AA117" i="12" s="1"/>
  <c r="K117" i="12"/>
  <c r="M117" i="12" s="1"/>
  <c r="U116" i="12"/>
  <c r="AA116" i="12" s="1"/>
  <c r="K116" i="12"/>
  <c r="U115" i="12"/>
  <c r="AA115" i="12" s="1"/>
  <c r="K115" i="12"/>
  <c r="M115" i="12" s="1"/>
  <c r="AG114" i="12"/>
  <c r="U114" i="12"/>
  <c r="AA114" i="12" s="1"/>
  <c r="K114" i="12"/>
  <c r="M114" i="12" s="1"/>
  <c r="AG113" i="12"/>
  <c r="U113" i="12"/>
  <c r="AA113" i="12" s="1"/>
  <c r="K113" i="12"/>
  <c r="M113" i="12" s="1"/>
  <c r="AG112" i="12"/>
  <c r="U112" i="12"/>
  <c r="AA112" i="12" s="1"/>
  <c r="K112" i="12"/>
  <c r="M112" i="12" s="1"/>
  <c r="AG111" i="12"/>
  <c r="U111" i="12"/>
  <c r="AA111" i="12" s="1"/>
  <c r="K111" i="12"/>
  <c r="M111" i="12" s="1"/>
  <c r="U110" i="12"/>
  <c r="AA110" i="12" s="1"/>
  <c r="K110" i="12"/>
  <c r="M110" i="12" s="1"/>
  <c r="AG109" i="12"/>
  <c r="U109" i="12"/>
  <c r="AA109" i="12" s="1"/>
  <c r="K109" i="12"/>
  <c r="M109" i="12" s="1"/>
  <c r="AG108" i="12"/>
  <c r="U108" i="12"/>
  <c r="AA108" i="12" s="1"/>
  <c r="K108" i="12"/>
  <c r="M108" i="12" s="1"/>
  <c r="AG107" i="12"/>
  <c r="U107" i="12"/>
  <c r="AA107" i="12" s="1"/>
  <c r="K107" i="12"/>
  <c r="M107" i="12" s="1"/>
  <c r="AG106" i="12"/>
  <c r="U106" i="12"/>
  <c r="AA106" i="12" s="1"/>
  <c r="K106" i="12"/>
  <c r="M106" i="12" s="1"/>
  <c r="U105" i="12"/>
  <c r="AA105" i="12" s="1"/>
  <c r="K105" i="12"/>
  <c r="M105" i="12" s="1"/>
  <c r="U104" i="12"/>
  <c r="AA104" i="12" s="1"/>
  <c r="K104" i="12"/>
  <c r="M104" i="12" s="1"/>
  <c r="U103" i="12"/>
  <c r="M103" i="12"/>
  <c r="K103" i="12"/>
  <c r="AG102" i="12"/>
  <c r="U102" i="12"/>
  <c r="AA102" i="12" s="1"/>
  <c r="K102" i="12"/>
  <c r="M102" i="12" s="1"/>
  <c r="AG101" i="12"/>
  <c r="U101" i="12"/>
  <c r="AA101" i="12" s="1"/>
  <c r="K101" i="12"/>
  <c r="M101" i="12" s="1"/>
  <c r="U100" i="12"/>
  <c r="AB100" i="12" s="1"/>
  <c r="K100" i="12"/>
  <c r="M100" i="12" s="1"/>
  <c r="U99" i="12"/>
  <c r="AA99" i="12" s="1"/>
  <c r="K99" i="12"/>
  <c r="M99" i="12" s="1"/>
  <c r="AG98" i="12"/>
  <c r="U98" i="12"/>
  <c r="AA98" i="12" s="1"/>
  <c r="K98" i="12"/>
  <c r="M98" i="12" s="1"/>
  <c r="U97" i="12"/>
  <c r="AB97" i="12" s="1"/>
  <c r="K97" i="12"/>
  <c r="M97" i="12" s="1"/>
  <c r="U96" i="12"/>
  <c r="AA96" i="12" s="1"/>
  <c r="K96" i="12"/>
  <c r="M96" i="12" s="1"/>
  <c r="AG95" i="12"/>
  <c r="U95" i="12"/>
  <c r="AA95" i="12" s="1"/>
  <c r="K95" i="12"/>
  <c r="M95" i="12" s="1"/>
  <c r="AG94" i="12"/>
  <c r="U94" i="12"/>
  <c r="AB94" i="12" s="1"/>
  <c r="K94" i="12"/>
  <c r="M94" i="12" s="1"/>
  <c r="AG93" i="12"/>
  <c r="U93" i="12"/>
  <c r="AA93" i="12" s="1"/>
  <c r="K93" i="12"/>
  <c r="M93" i="12" s="1"/>
  <c r="AG92" i="12"/>
  <c r="U92" i="12"/>
  <c r="AA92" i="12" s="1"/>
  <c r="K92" i="12"/>
  <c r="M92" i="12" s="1"/>
  <c r="U91" i="12"/>
  <c r="AB91" i="12" s="1"/>
  <c r="K91" i="12"/>
  <c r="M91" i="12" s="1"/>
  <c r="AC91" i="12" s="1"/>
  <c r="U90" i="12"/>
  <c r="AA90" i="12" s="1"/>
  <c r="K90" i="12"/>
  <c r="M90" i="12" s="1"/>
  <c r="AG89" i="12"/>
  <c r="U89" i="12"/>
  <c r="AA89" i="12" s="1"/>
  <c r="K89" i="12"/>
  <c r="M89" i="12" s="1"/>
  <c r="U88" i="12"/>
  <c r="AA88" i="12" s="1"/>
  <c r="K88" i="12"/>
  <c r="M88" i="12" s="1"/>
  <c r="U87" i="12"/>
  <c r="AA87" i="12" s="1"/>
  <c r="K87" i="12"/>
  <c r="M87" i="12" s="1"/>
  <c r="AG86" i="12"/>
  <c r="U86" i="12"/>
  <c r="AA86" i="12" s="1"/>
  <c r="K86" i="12"/>
  <c r="M86" i="12" s="1"/>
  <c r="AG85" i="12"/>
  <c r="U85" i="12"/>
  <c r="AB85" i="12" s="1"/>
  <c r="K85" i="12"/>
  <c r="M85" i="12" s="1"/>
  <c r="AC85" i="12" s="1"/>
  <c r="AG84" i="12"/>
  <c r="U84" i="12"/>
  <c r="AA84" i="12" s="1"/>
  <c r="K84" i="12"/>
  <c r="M84" i="12" s="1"/>
  <c r="AG83" i="12"/>
  <c r="U83" i="12"/>
  <c r="AA83" i="12" s="1"/>
  <c r="K83" i="12"/>
  <c r="M83" i="12" s="1"/>
  <c r="U82" i="12"/>
  <c r="AB82" i="12" s="1"/>
  <c r="K82" i="12"/>
  <c r="M82" i="12" s="1"/>
  <c r="AC82" i="12" s="1"/>
  <c r="U81" i="12"/>
  <c r="AA81" i="12" s="1"/>
  <c r="K81" i="12"/>
  <c r="M81" i="12" s="1"/>
  <c r="U80" i="12"/>
  <c r="AA80" i="12" s="1"/>
  <c r="K80" i="12"/>
  <c r="M80" i="12" s="1"/>
  <c r="AG79" i="12"/>
  <c r="U79" i="12"/>
  <c r="AA79" i="12" s="1"/>
  <c r="K79" i="12"/>
  <c r="M79" i="12" s="1"/>
  <c r="AG78" i="12"/>
  <c r="U78" i="12"/>
  <c r="AA78" i="12" s="1"/>
  <c r="K78" i="12"/>
  <c r="M78" i="12" s="1"/>
  <c r="AG77" i="12"/>
  <c r="U77" i="12"/>
  <c r="AA77" i="12" s="1"/>
  <c r="K77" i="12"/>
  <c r="M77" i="12" s="1"/>
  <c r="AG76" i="12"/>
  <c r="U76" i="12"/>
  <c r="AA76" i="12" s="1"/>
  <c r="K76" i="12"/>
  <c r="M76" i="12" s="1"/>
  <c r="U75" i="12"/>
  <c r="AA75" i="12" s="1"/>
  <c r="K75" i="12"/>
  <c r="M75" i="12" s="1"/>
  <c r="U74" i="12"/>
  <c r="AA74" i="12" s="1"/>
  <c r="K74" i="12"/>
  <c r="M74" i="12" s="1"/>
  <c r="AG73" i="12"/>
  <c r="U73" i="12"/>
  <c r="AA73" i="12" s="1"/>
  <c r="K73" i="12"/>
  <c r="M73" i="12" s="1"/>
  <c r="AB72" i="12"/>
  <c r="U72" i="12"/>
  <c r="K72" i="12"/>
  <c r="M72" i="12" s="1"/>
  <c r="AC72" i="12" s="1"/>
  <c r="AA71" i="12"/>
  <c r="U71" i="12"/>
  <c r="M71" i="12"/>
  <c r="K71" i="12"/>
  <c r="AG70" i="12"/>
  <c r="U70" i="12"/>
  <c r="AA70" i="12" s="1"/>
  <c r="K70" i="12"/>
  <c r="M70" i="12" s="1"/>
  <c r="U69" i="12"/>
  <c r="AB69" i="12" s="1"/>
  <c r="K69" i="12"/>
  <c r="M69" i="12" s="1"/>
  <c r="AG68" i="12"/>
  <c r="U68" i="12"/>
  <c r="AA68" i="12" s="1"/>
  <c r="K68" i="12"/>
  <c r="M68" i="12" s="1"/>
  <c r="AG67" i="12"/>
  <c r="U67" i="12"/>
  <c r="AA67" i="12" s="1"/>
  <c r="K67" i="12"/>
  <c r="M67" i="12" s="1"/>
  <c r="AG66" i="12"/>
  <c r="AB66" i="12"/>
  <c r="U66" i="12"/>
  <c r="AA66" i="12" s="1"/>
  <c r="K66" i="12"/>
  <c r="M66" i="12" s="1"/>
  <c r="AC66" i="12" s="1"/>
  <c r="AG65" i="12"/>
  <c r="AA65" i="12"/>
  <c r="U65" i="12"/>
  <c r="K65" i="12"/>
  <c r="M65" i="12" s="1"/>
  <c r="U64" i="12"/>
  <c r="AA64" i="12" s="1"/>
  <c r="K64" i="12"/>
  <c r="M64" i="12" s="1"/>
  <c r="AG63" i="12"/>
  <c r="U63" i="12"/>
  <c r="AA63" i="12" s="1"/>
  <c r="K63" i="12"/>
  <c r="M63" i="12" s="1"/>
  <c r="AG62" i="12"/>
  <c r="U62" i="12"/>
  <c r="AA62" i="12" s="1"/>
  <c r="K62" i="12"/>
  <c r="M62" i="12" s="1"/>
  <c r="U61" i="12"/>
  <c r="K61" i="12"/>
  <c r="M61" i="12" s="1"/>
  <c r="U60" i="12"/>
  <c r="AA60" i="12" s="1"/>
  <c r="K60" i="12"/>
  <c r="M60" i="12" s="1"/>
  <c r="AG59" i="12"/>
  <c r="U59" i="12"/>
  <c r="AB59" i="12" s="1"/>
  <c r="K59" i="12"/>
  <c r="M59" i="12" s="1"/>
  <c r="AG58" i="12"/>
  <c r="U58" i="12"/>
  <c r="AA58" i="12" s="1"/>
  <c r="K58" i="12"/>
  <c r="M58" i="12" s="1"/>
  <c r="U57" i="12"/>
  <c r="AA57" i="12" s="1"/>
  <c r="K57" i="12"/>
  <c r="M57" i="12" s="1"/>
  <c r="U56" i="12"/>
  <c r="AA56" i="12" s="1"/>
  <c r="K56" i="12"/>
  <c r="M56" i="12" s="1"/>
  <c r="U55" i="12"/>
  <c r="AA55" i="12" s="1"/>
  <c r="K55" i="12"/>
  <c r="M55" i="12" s="1"/>
  <c r="AG54" i="12"/>
  <c r="U54" i="12"/>
  <c r="AA54" i="12" s="1"/>
  <c r="K54" i="12"/>
  <c r="M54" i="12" s="1"/>
  <c r="U53" i="12"/>
  <c r="AA53" i="12" s="1"/>
  <c r="K53" i="12"/>
  <c r="M53" i="12" s="1"/>
  <c r="U52" i="12"/>
  <c r="AB52" i="12" s="1"/>
  <c r="K52" i="12"/>
  <c r="M52" i="12" s="1"/>
  <c r="AC52" i="12" s="1"/>
  <c r="AG51" i="12"/>
  <c r="AA51" i="12"/>
  <c r="U51" i="12"/>
  <c r="K51" i="12"/>
  <c r="M51" i="12" s="1"/>
  <c r="AG50" i="12"/>
  <c r="U50" i="12"/>
  <c r="AA50" i="12" s="1"/>
  <c r="K50" i="12"/>
  <c r="M50" i="12" s="1"/>
  <c r="AG49" i="12"/>
  <c r="U49" i="12"/>
  <c r="AA49" i="12" s="1"/>
  <c r="K49" i="12"/>
  <c r="M49" i="12" s="1"/>
  <c r="AG48" i="12"/>
  <c r="U48" i="12"/>
  <c r="AA48" i="12" s="1"/>
  <c r="K48" i="12"/>
  <c r="M48" i="12" s="1"/>
  <c r="AG47" i="12"/>
  <c r="U47" i="12"/>
  <c r="AA47" i="12" s="1"/>
  <c r="K47" i="12"/>
  <c r="M47" i="12" s="1"/>
  <c r="AG46" i="12"/>
  <c r="U46" i="12"/>
  <c r="AA46" i="12" s="1"/>
  <c r="K46" i="12"/>
  <c r="M46" i="12" s="1"/>
  <c r="AG45" i="12"/>
  <c r="U45" i="12"/>
  <c r="AA45" i="12" s="1"/>
  <c r="K45" i="12"/>
  <c r="M45" i="12" s="1"/>
  <c r="AG44" i="12"/>
  <c r="U44" i="12"/>
  <c r="AA44" i="12" s="1"/>
  <c r="K44" i="12"/>
  <c r="M44" i="12" s="1"/>
  <c r="U43" i="12"/>
  <c r="AA43" i="12" s="1"/>
  <c r="K43" i="12"/>
  <c r="M43" i="12" s="1"/>
  <c r="AG42" i="12"/>
  <c r="U42" i="12"/>
  <c r="AA42" i="12" s="1"/>
  <c r="K42" i="12"/>
  <c r="M42" i="12" s="1"/>
  <c r="U41" i="12"/>
  <c r="AB41" i="12" s="1"/>
  <c r="K41" i="12"/>
  <c r="M41" i="12" s="1"/>
  <c r="AG40" i="12"/>
  <c r="U40" i="12"/>
  <c r="AA40" i="12" s="1"/>
  <c r="K40" i="12"/>
  <c r="M40" i="12" s="1"/>
  <c r="AG39" i="12"/>
  <c r="U39" i="12"/>
  <c r="AA39" i="12" s="1"/>
  <c r="K39" i="12"/>
  <c r="M39" i="12" s="1"/>
  <c r="AG38" i="12"/>
  <c r="U38" i="12"/>
  <c r="AA38" i="12" s="1"/>
  <c r="K38" i="12"/>
  <c r="M38" i="12" s="1"/>
  <c r="U37" i="12"/>
  <c r="AA37" i="12" s="1"/>
  <c r="K37" i="12"/>
  <c r="M37" i="12" s="1"/>
  <c r="U36" i="12"/>
  <c r="AA36" i="12" s="1"/>
  <c r="K36" i="12"/>
  <c r="M36" i="12" s="1"/>
  <c r="AG35" i="12"/>
  <c r="U35" i="12"/>
  <c r="AA35" i="12" s="1"/>
  <c r="K35" i="12"/>
  <c r="M35" i="12" s="1"/>
  <c r="AG34" i="12"/>
  <c r="U34" i="12"/>
  <c r="AA34" i="12" s="1"/>
  <c r="K34" i="12"/>
  <c r="M34" i="12" s="1"/>
  <c r="U33" i="12"/>
  <c r="AA33" i="12" s="1"/>
  <c r="K33" i="12"/>
  <c r="M33" i="12" s="1"/>
  <c r="U32" i="12"/>
  <c r="AB32" i="12" s="1"/>
  <c r="K32" i="12"/>
  <c r="M32" i="12" s="1"/>
  <c r="AC32" i="12" s="1"/>
  <c r="AG31" i="12"/>
  <c r="U31" i="12"/>
  <c r="AA31" i="12" s="1"/>
  <c r="K31" i="12"/>
  <c r="M31" i="12" s="1"/>
  <c r="AG30" i="12"/>
  <c r="U30" i="12"/>
  <c r="AA30" i="12" s="1"/>
  <c r="K30" i="12"/>
  <c r="M30" i="12" s="1"/>
  <c r="U29" i="12"/>
  <c r="AA29" i="12" s="1"/>
  <c r="K29" i="12"/>
  <c r="M29" i="12" s="1"/>
  <c r="U28" i="12"/>
  <c r="AA28" i="12" s="1"/>
  <c r="K28" i="12"/>
  <c r="M28" i="12" s="1"/>
  <c r="U27" i="12"/>
  <c r="AA27" i="12" s="1"/>
  <c r="K27" i="12"/>
  <c r="M27" i="12" s="1"/>
  <c r="AG26" i="12"/>
  <c r="U26" i="12"/>
  <c r="AA26" i="12" s="1"/>
  <c r="K26" i="12"/>
  <c r="M26" i="12" s="1"/>
  <c r="U25" i="12"/>
  <c r="AA25" i="12" s="1"/>
  <c r="K25" i="12"/>
  <c r="M25" i="12" s="1"/>
  <c r="AG24" i="12"/>
  <c r="U24" i="12"/>
  <c r="AB24" i="12" s="1"/>
  <c r="K24" i="12"/>
  <c r="M24" i="12" s="1"/>
  <c r="AC24" i="12" s="1"/>
  <c r="AG23" i="12"/>
  <c r="U23" i="12"/>
  <c r="AA23" i="12" s="1"/>
  <c r="K23" i="12"/>
  <c r="M23" i="12" s="1"/>
  <c r="U22" i="12"/>
  <c r="K22" i="12"/>
  <c r="M22" i="12" s="1"/>
  <c r="AG21" i="12"/>
  <c r="U21" i="12"/>
  <c r="AA21" i="12" s="1"/>
  <c r="K21" i="12"/>
  <c r="M21" i="12" s="1"/>
  <c r="AG20" i="12"/>
  <c r="U20" i="12"/>
  <c r="K20" i="12"/>
  <c r="M20" i="12" s="1"/>
  <c r="AG19" i="12"/>
  <c r="U19" i="12"/>
  <c r="AA19" i="12" s="1"/>
  <c r="K19" i="12"/>
  <c r="M19" i="12" s="1"/>
  <c r="U18" i="12"/>
  <c r="AA18" i="12" s="1"/>
  <c r="K18" i="12"/>
  <c r="M18" i="12" s="1"/>
  <c r="AG17" i="12"/>
  <c r="U17" i="12"/>
  <c r="K17" i="12"/>
  <c r="M17" i="12" s="1"/>
  <c r="AG16" i="12"/>
  <c r="U16" i="12"/>
  <c r="AA16" i="12" s="1"/>
  <c r="K16" i="12"/>
  <c r="M16" i="12" s="1"/>
  <c r="U15" i="12"/>
  <c r="AA15" i="12" s="1"/>
  <c r="K15" i="12"/>
  <c r="M15" i="12" s="1"/>
  <c r="U14" i="12"/>
  <c r="AA14" i="12" s="1"/>
  <c r="K14" i="12"/>
  <c r="M14" i="12" s="1"/>
  <c r="U13" i="12"/>
  <c r="AA13" i="12" s="1"/>
  <c r="K13" i="12"/>
  <c r="M13" i="12" s="1"/>
  <c r="U12" i="12"/>
  <c r="AA12" i="12" s="1"/>
  <c r="K12" i="12"/>
  <c r="M12" i="12" s="1"/>
  <c r="AG11" i="12"/>
  <c r="U11" i="12"/>
  <c r="K11" i="12"/>
  <c r="M11" i="12" s="1"/>
  <c r="AC41" i="12" l="1"/>
  <c r="AC69" i="12"/>
  <c r="AC94" i="12"/>
  <c r="AC100" i="12"/>
  <c r="AC133" i="12"/>
  <c r="AB133" i="12"/>
  <c r="AC191" i="12"/>
  <c r="AB191" i="12"/>
  <c r="AC213" i="12"/>
  <c r="AB239" i="12"/>
  <c r="AC239" i="12" s="1"/>
  <c r="AB247" i="12"/>
  <c r="AC247" i="12" s="1"/>
  <c r="AC97" i="12"/>
  <c r="AC118" i="12"/>
  <c r="AC148" i="12"/>
  <c r="AC163" i="12"/>
  <c r="AB163" i="12"/>
  <c r="AC165" i="12"/>
  <c r="AB187" i="12"/>
  <c r="AC187" i="12" s="1"/>
  <c r="AB202" i="12"/>
  <c r="AC202" i="12" s="1"/>
  <c r="AB235" i="12"/>
  <c r="AC235" i="12" s="1"/>
  <c r="AB243" i="12"/>
  <c r="AC243" i="12" s="1"/>
  <c r="AB251" i="12"/>
  <c r="AC251" i="12" s="1"/>
  <c r="AB273" i="12"/>
  <c r="AC273" i="12" s="1"/>
  <c r="AC59" i="12"/>
  <c r="AB23" i="12"/>
  <c r="AC23" i="12" s="1"/>
  <c r="AB35" i="12"/>
  <c r="AC35" i="12" s="1"/>
  <c r="AB39" i="12"/>
  <c r="AC39" i="12" s="1"/>
  <c r="AB56" i="12"/>
  <c r="AC56" i="12" s="1"/>
  <c r="AB65" i="12"/>
  <c r="AC65" i="12" s="1"/>
  <c r="AB68" i="12"/>
  <c r="AC68" i="12" s="1"/>
  <c r="AB70" i="12"/>
  <c r="AC70" i="12" s="1"/>
  <c r="AB71" i="12"/>
  <c r="AC71" i="12" s="1"/>
  <c r="AC96" i="12"/>
  <c r="AB96" i="12"/>
  <c r="AC99" i="12"/>
  <c r="AB99" i="12"/>
  <c r="AC102" i="12"/>
  <c r="AB102" i="12"/>
  <c r="AB103" i="12"/>
  <c r="AC103" i="12" s="1"/>
  <c r="AA103" i="12"/>
  <c r="AC122" i="12"/>
  <c r="AC134" i="12"/>
  <c r="AC181" i="12"/>
  <c r="AA11" i="12"/>
  <c r="AB11" i="12" s="1"/>
  <c r="AC11" i="12" s="1"/>
  <c r="AA17" i="12"/>
  <c r="AB17" i="12" s="1"/>
  <c r="AC17" i="12" s="1"/>
  <c r="AA20" i="12"/>
  <c r="AB20" i="12" s="1"/>
  <c r="AC20" i="12" s="1"/>
  <c r="AA22" i="12"/>
  <c r="AB22" i="12" s="1"/>
  <c r="AC22" i="12" s="1"/>
  <c r="AB27" i="12"/>
  <c r="AB28" i="12"/>
  <c r="AB29" i="12"/>
  <c r="AB30" i="12"/>
  <c r="AB43" i="12"/>
  <c r="AB44" i="12"/>
  <c r="AB46" i="12"/>
  <c r="AB48" i="12"/>
  <c r="AB53" i="12"/>
  <c r="AC53" i="12" s="1"/>
  <c r="AC58" i="12"/>
  <c r="AB58" i="12"/>
  <c r="AA61" i="12"/>
  <c r="AB61" i="12" s="1"/>
  <c r="AC61" i="12" s="1"/>
  <c r="AB67" i="12"/>
  <c r="AC67" i="12" s="1"/>
  <c r="AB75" i="12"/>
  <c r="AC75" i="12" s="1"/>
  <c r="AB81" i="12"/>
  <c r="AC81" i="12" s="1"/>
  <c r="AB88" i="12"/>
  <c r="AC88" i="12" s="1"/>
  <c r="AB95" i="12"/>
  <c r="AC95" i="12" s="1"/>
  <c r="AB98" i="12"/>
  <c r="AC98" i="12" s="1"/>
  <c r="AB101" i="12"/>
  <c r="AC101" i="12" s="1"/>
  <c r="AC112" i="12"/>
  <c r="AB112" i="12"/>
  <c r="AB113" i="12"/>
  <c r="AC113" i="12" s="1"/>
  <c r="AB124" i="12"/>
  <c r="AC124" i="12" s="1"/>
  <c r="AB129" i="12"/>
  <c r="AC129" i="12" s="1"/>
  <c r="AB135" i="12"/>
  <c r="AC135" i="12" s="1"/>
  <c r="AC152" i="12"/>
  <c r="AB152" i="12"/>
  <c r="AC156" i="12"/>
  <c r="AB156" i="12"/>
  <c r="AB157" i="12"/>
  <c r="AC157" i="12" s="1"/>
  <c r="AC167" i="12"/>
  <c r="AB182" i="12"/>
  <c r="AC182" i="12" s="1"/>
  <c r="AB185" i="12"/>
  <c r="AC185" i="12" s="1"/>
  <c r="AB186" i="12"/>
  <c r="AC186" i="12" s="1"/>
  <c r="AB189" i="12"/>
  <c r="AC189" i="12" s="1"/>
  <c r="AB190" i="12"/>
  <c r="AC190" i="12" s="1"/>
  <c r="AC193" i="12"/>
  <c r="AB193" i="12"/>
  <c r="AC214" i="12"/>
  <c r="AB105" i="12"/>
  <c r="AC105" i="12" s="1"/>
  <c r="AB111" i="12"/>
  <c r="AC111" i="12" s="1"/>
  <c r="AB114" i="12"/>
  <c r="AC114" i="12" s="1"/>
  <c r="AB115" i="12"/>
  <c r="AC115" i="12" s="1"/>
  <c r="AB117" i="12"/>
  <c r="AC117" i="12" s="1"/>
  <c r="AA120" i="12"/>
  <c r="AB120" i="12" s="1"/>
  <c r="AC120" i="12" s="1"/>
  <c r="AB121" i="12"/>
  <c r="AC121" i="12" s="1"/>
  <c r="AB126" i="12"/>
  <c r="AC126" i="12" s="1"/>
  <c r="AB128" i="12"/>
  <c r="AC128" i="12" s="1"/>
  <c r="AB131" i="12"/>
  <c r="AC131" i="12" s="1"/>
  <c r="AB132" i="12"/>
  <c r="AC132" i="12" s="1"/>
  <c r="AC143" i="12"/>
  <c r="AB144" i="12"/>
  <c r="AC144" i="12" s="1"/>
  <c r="AC146" i="12"/>
  <c r="AA149" i="12"/>
  <c r="AB149" i="12" s="1"/>
  <c r="AC149" i="12" s="1"/>
  <c r="AB150" i="12"/>
  <c r="AC150" i="12" s="1"/>
  <c r="AB151" i="12"/>
  <c r="AC151" i="12" s="1"/>
  <c r="AB154" i="12"/>
  <c r="AC154" i="12" s="1"/>
  <c r="AB162" i="12"/>
  <c r="AC162" i="12" s="1"/>
  <c r="AB166" i="12"/>
  <c r="AC166" i="12" s="1"/>
  <c r="AA168" i="12"/>
  <c r="AB168" i="12" s="1"/>
  <c r="AC168" i="12" s="1"/>
  <c r="AB169" i="12"/>
  <c r="AC169" i="12" s="1"/>
  <c r="AB170" i="12"/>
  <c r="AC170" i="12" s="1"/>
  <c r="AC183" i="12"/>
  <c r="AB184" i="12"/>
  <c r="AC184" i="12" s="1"/>
  <c r="AB188" i="12"/>
  <c r="AC188" i="12" s="1"/>
  <c r="AB192" i="12"/>
  <c r="AC192" i="12" s="1"/>
  <c r="AB200" i="12"/>
  <c r="AC200" i="12" s="1"/>
  <c r="AB201" i="12"/>
  <c r="AC201" i="12" s="1"/>
  <c r="AA203" i="12"/>
  <c r="AB203" i="12" s="1"/>
  <c r="AC203" i="12" s="1"/>
  <c r="AB204" i="12"/>
  <c r="AC204" i="12" s="1"/>
  <c r="AB205" i="12"/>
  <c r="AC205" i="12" s="1"/>
  <c r="AB211" i="12"/>
  <c r="AC211" i="12" s="1"/>
  <c r="AB212" i="12"/>
  <c r="AC212" i="12" s="1"/>
  <c r="AB255" i="12"/>
  <c r="AC255" i="12" s="1"/>
  <c r="AC272" i="12"/>
  <c r="AB275" i="12"/>
  <c r="AC275" i="12" s="1"/>
  <c r="AB278" i="12"/>
  <c r="AB206" i="12"/>
  <c r="AC206" i="12" s="1"/>
  <c r="AB207" i="12"/>
  <c r="AC207" i="12" s="1"/>
  <c r="AC209" i="12"/>
  <c r="AB210" i="12"/>
  <c r="AC210" i="12" s="1"/>
  <c r="AB234" i="12"/>
  <c r="AC234" i="12" s="1"/>
  <c r="AA236" i="12"/>
  <c r="AB236" i="12" s="1"/>
  <c r="AC236" i="12" s="1"/>
  <c r="AB237" i="12"/>
  <c r="AC237" i="12" s="1"/>
  <c r="AB238" i="12"/>
  <c r="AC238" i="12" s="1"/>
  <c r="AA240" i="12"/>
  <c r="AB240" i="12" s="1"/>
  <c r="AC240" i="12" s="1"/>
  <c r="AB241" i="12"/>
  <c r="AC241" i="12" s="1"/>
  <c r="AB242" i="12"/>
  <c r="AC242" i="12" s="1"/>
  <c r="AA244" i="12"/>
  <c r="AB244" i="12" s="1"/>
  <c r="AC244" i="12" s="1"/>
  <c r="AB245" i="12"/>
  <c r="AC245" i="12" s="1"/>
  <c r="AB246" i="12"/>
  <c r="AC246" i="12" s="1"/>
  <c r="AA248" i="12"/>
  <c r="AB248" i="12" s="1"/>
  <c r="AC248" i="12" s="1"/>
  <c r="AB249" i="12"/>
  <c r="AC249" i="12" s="1"/>
  <c r="AB250" i="12"/>
  <c r="AC250" i="12" s="1"/>
  <c r="AA252" i="12"/>
  <c r="AB252" i="12" s="1"/>
  <c r="AC252" i="12" s="1"/>
  <c r="AB253" i="12"/>
  <c r="AC253" i="12" s="1"/>
  <c r="AB254" i="12"/>
  <c r="AC254" i="12" s="1"/>
  <c r="AB267" i="12"/>
  <c r="AC267" i="12" s="1"/>
  <c r="AA269" i="12"/>
  <c r="AB269" i="12" s="1"/>
  <c r="AC269" i="12" s="1"/>
  <c r="AB270" i="12"/>
  <c r="AC270" i="12" s="1"/>
  <c r="AB271" i="12"/>
  <c r="AC271" i="12" s="1"/>
  <c r="AB274" i="12"/>
  <c r="AC274" i="12" s="1"/>
  <c r="AA281" i="12"/>
  <c r="AB281" i="12" s="1"/>
  <c r="AC281" i="12" s="1"/>
  <c r="AB285" i="12"/>
  <c r="AC285" i="12" s="1"/>
  <c r="AB287" i="12"/>
  <c r="AC287" i="12" s="1"/>
  <c r="AB289" i="12"/>
  <c r="AC289" i="12" s="1"/>
  <c r="AB291" i="12"/>
  <c r="AC291" i="12" s="1"/>
  <c r="AB293" i="12"/>
  <c r="AC293" i="12" s="1"/>
  <c r="AB295" i="12"/>
  <c r="AC295" i="12" s="1"/>
  <c r="AB297" i="12"/>
  <c r="AC297" i="12" s="1"/>
  <c r="AB299" i="12"/>
  <c r="AC299" i="12" s="1"/>
  <c r="AB301" i="12"/>
  <c r="AC301" i="12" s="1"/>
  <c r="AB303" i="12"/>
  <c r="AC303" i="12" s="1"/>
  <c r="AB305" i="12"/>
  <c r="AC305" i="12" s="1"/>
  <c r="AA307" i="12"/>
  <c r="AB307" i="12" s="1"/>
  <c r="AC307" i="12" s="1"/>
  <c r="AA309" i="12"/>
  <c r="AB309" i="12" s="1"/>
  <c r="AC309" i="12" s="1"/>
  <c r="AA311" i="12"/>
  <c r="AB311" i="12" s="1"/>
  <c r="AC311" i="12" s="1"/>
  <c r="AA313" i="12"/>
  <c r="AB313" i="12" s="1"/>
  <c r="AC313" i="12" s="1"/>
  <c r="AA315" i="12"/>
  <c r="AB315" i="12" s="1"/>
  <c r="AC315" i="12" s="1"/>
  <c r="AA317" i="12"/>
  <c r="AB317" i="12" s="1"/>
  <c r="AC317" i="12" s="1"/>
  <c r="AA318" i="12"/>
  <c r="AB318" i="12" s="1"/>
  <c r="AC318" i="12" s="1"/>
  <c r="AC27" i="12"/>
  <c r="AC28" i="12"/>
  <c r="AC29" i="12"/>
  <c r="AC30" i="12"/>
  <c r="AC43" i="12"/>
  <c r="AC44" i="12"/>
  <c r="AC46" i="12"/>
  <c r="AB12" i="12"/>
  <c r="AC12" i="12" s="1"/>
  <c r="AB13" i="12"/>
  <c r="AC13" i="12" s="1"/>
  <c r="AB14" i="12"/>
  <c r="AC14" i="12" s="1"/>
  <c r="AB15" i="12"/>
  <c r="AC15" i="12" s="1"/>
  <c r="AB16" i="12"/>
  <c r="AC16" i="12" s="1"/>
  <c r="AB18" i="12"/>
  <c r="AC18" i="12" s="1"/>
  <c r="AB19" i="12"/>
  <c r="AC19" i="12" s="1"/>
  <c r="AB21" i="12"/>
  <c r="AC21" i="12" s="1"/>
  <c r="AB25" i="12"/>
  <c r="AC25" i="12" s="1"/>
  <c r="AB26" i="12"/>
  <c r="AC26" i="12" s="1"/>
  <c r="AB31" i="12"/>
  <c r="AC31" i="12" s="1"/>
  <c r="AB33" i="12"/>
  <c r="AC33" i="12" s="1"/>
  <c r="AB34" i="12"/>
  <c r="AC34" i="12" s="1"/>
  <c r="AB36" i="12"/>
  <c r="AC36" i="12" s="1"/>
  <c r="AB37" i="12"/>
  <c r="AC37" i="12" s="1"/>
  <c r="AB38" i="12"/>
  <c r="AC38" i="12" s="1"/>
  <c r="AB40" i="12"/>
  <c r="AC40" i="12" s="1"/>
  <c r="AB42" i="12"/>
  <c r="AC42" i="12" s="1"/>
  <c r="AB45" i="12"/>
  <c r="AC45" i="12" s="1"/>
  <c r="AB47" i="12"/>
  <c r="AC47" i="12" s="1"/>
  <c r="AC48" i="12"/>
  <c r="AA216" i="12"/>
  <c r="AB216" i="12" s="1"/>
  <c r="AC216" i="12" s="1"/>
  <c r="AA218" i="12"/>
  <c r="AB218" i="12" s="1"/>
  <c r="AC218" i="12" s="1"/>
  <c r="AA220" i="12"/>
  <c r="AB220" i="12" s="1"/>
  <c r="AC220" i="12" s="1"/>
  <c r="AA222" i="12"/>
  <c r="AB222" i="12" s="1"/>
  <c r="AC222" i="12" s="1"/>
  <c r="AA224" i="12"/>
  <c r="AB224" i="12" s="1"/>
  <c r="AC224" i="12" s="1"/>
  <c r="AA226" i="12"/>
  <c r="AB226" i="12" s="1"/>
  <c r="AC226" i="12" s="1"/>
  <c r="AA228" i="12"/>
  <c r="AB228" i="12" s="1"/>
  <c r="AC228" i="12" s="1"/>
  <c r="AA230" i="12"/>
  <c r="AB230" i="12" s="1"/>
  <c r="AC230" i="12" s="1"/>
  <c r="AA232" i="12"/>
  <c r="AB232" i="12" s="1"/>
  <c r="AC232" i="12" s="1"/>
  <c r="AA258" i="12"/>
  <c r="AB258" i="12" s="1"/>
  <c r="AC258" i="12" s="1"/>
  <c r="AA277" i="12"/>
  <c r="AB277" i="12" s="1"/>
  <c r="AC277" i="12" s="1"/>
  <c r="AB49" i="12"/>
  <c r="AC49" i="12" s="1"/>
  <c r="AB50" i="12"/>
  <c r="AC50" i="12" s="1"/>
  <c r="AB51" i="12"/>
  <c r="AC51" i="12" s="1"/>
  <c r="AB54" i="12"/>
  <c r="AC54" i="12" s="1"/>
  <c r="AB55" i="12"/>
  <c r="AC55" i="12" s="1"/>
  <c r="AB57" i="12"/>
  <c r="AC57" i="12" s="1"/>
  <c r="AB60" i="12"/>
  <c r="AC60" i="12" s="1"/>
  <c r="AB62" i="12"/>
  <c r="AC62" i="12" s="1"/>
  <c r="AB63" i="12"/>
  <c r="AC63" i="12" s="1"/>
  <c r="AB64" i="12"/>
  <c r="AC64" i="12" s="1"/>
  <c r="AB73" i="12"/>
  <c r="AC73" i="12" s="1"/>
  <c r="AB74" i="12"/>
  <c r="AC74" i="12" s="1"/>
  <c r="AB76" i="12"/>
  <c r="AC76" i="12" s="1"/>
  <c r="AB77" i="12"/>
  <c r="AC77" i="12" s="1"/>
  <c r="AB78" i="12"/>
  <c r="AC78" i="12" s="1"/>
  <c r="AB79" i="12"/>
  <c r="AC79" i="12" s="1"/>
  <c r="AB80" i="12"/>
  <c r="AC80" i="12" s="1"/>
  <c r="AB83" i="12"/>
  <c r="AC83" i="12" s="1"/>
  <c r="AB84" i="12"/>
  <c r="AC84" i="12" s="1"/>
  <c r="AB86" i="12"/>
  <c r="AC86" i="12" s="1"/>
  <c r="AB87" i="12"/>
  <c r="AC87" i="12" s="1"/>
  <c r="AB89" i="12"/>
  <c r="AC89" i="12" s="1"/>
  <c r="AB90" i="12"/>
  <c r="AC90" i="12" s="1"/>
  <c r="AB92" i="12"/>
  <c r="AC92" i="12" s="1"/>
  <c r="AB93" i="12"/>
  <c r="AC93" i="12" s="1"/>
  <c r="AB104" i="12"/>
  <c r="AC104" i="12" s="1"/>
  <c r="AB106" i="12"/>
  <c r="AC106" i="12" s="1"/>
  <c r="AB107" i="12"/>
  <c r="AC107" i="12" s="1"/>
  <c r="AB108" i="12"/>
  <c r="AC108" i="12" s="1"/>
  <c r="AB109" i="12"/>
  <c r="AC109" i="12" s="1"/>
  <c r="AB110" i="12"/>
  <c r="AC110" i="12" s="1"/>
  <c r="AB116" i="12"/>
  <c r="AC116" i="12" s="1"/>
  <c r="AB119" i="12"/>
  <c r="AC119" i="12" s="1"/>
  <c r="AB123" i="12"/>
  <c r="AC123" i="12" s="1"/>
  <c r="AB127" i="12"/>
  <c r="AC127" i="12" s="1"/>
  <c r="AB130" i="12"/>
  <c r="AC130" i="12" s="1"/>
  <c r="AB136" i="12"/>
  <c r="AC136" i="12" s="1"/>
  <c r="AB137" i="12"/>
  <c r="AC137" i="12" s="1"/>
  <c r="AB138" i="12"/>
  <c r="AC138" i="12" s="1"/>
  <c r="AB139" i="12"/>
  <c r="AC139" i="12" s="1"/>
  <c r="AB140" i="12"/>
  <c r="AC140" i="12" s="1"/>
  <c r="AB141" i="12"/>
  <c r="AC141" i="12" s="1"/>
  <c r="AB142" i="12"/>
  <c r="AC142" i="12" s="1"/>
  <c r="AB147" i="12"/>
  <c r="AC147" i="12" s="1"/>
  <c r="AB153" i="12"/>
  <c r="AC153" i="12" s="1"/>
  <c r="AB155" i="12"/>
  <c r="AC155" i="12" s="1"/>
  <c r="AB159" i="12"/>
  <c r="AC159" i="12" s="1"/>
  <c r="AB160" i="12"/>
  <c r="AC160" i="12" s="1"/>
  <c r="AB161" i="12"/>
  <c r="AC161" i="12" s="1"/>
  <c r="AB164" i="12"/>
  <c r="AC164" i="12" s="1"/>
  <c r="AB171" i="12"/>
  <c r="AC171" i="12" s="1"/>
  <c r="AB172" i="12"/>
  <c r="AC172" i="12" s="1"/>
  <c r="AB173" i="12"/>
  <c r="AC173" i="12" s="1"/>
  <c r="AB174" i="12"/>
  <c r="AC174" i="12" s="1"/>
  <c r="AB175" i="12"/>
  <c r="AC175" i="12" s="1"/>
  <c r="AB176" i="12"/>
  <c r="AC176" i="12" s="1"/>
  <c r="AB177" i="12"/>
  <c r="AC177" i="12" s="1"/>
  <c r="AB178" i="12"/>
  <c r="AC178" i="12" s="1"/>
  <c r="AB179" i="12"/>
  <c r="AC179" i="12" s="1"/>
  <c r="AB180" i="12"/>
  <c r="AC180" i="12" s="1"/>
  <c r="AB194" i="12"/>
  <c r="AC194" i="12" s="1"/>
  <c r="AB195" i="12"/>
  <c r="AC195" i="12" s="1"/>
  <c r="AB196" i="12"/>
  <c r="AC196" i="12" s="1"/>
  <c r="AB197" i="12"/>
  <c r="AC197" i="12" s="1"/>
  <c r="AB198" i="12"/>
  <c r="AC198" i="12" s="1"/>
  <c r="AB199" i="12"/>
  <c r="AC199" i="12" s="1"/>
  <c r="AC260" i="12"/>
  <c r="AA261" i="12"/>
  <c r="AB261" i="12" s="1"/>
  <c r="AC261" i="12" s="1"/>
  <c r="AA263" i="12"/>
  <c r="AB263" i="12" s="1"/>
  <c r="AC263" i="12" s="1"/>
  <c r="AA265" i="12"/>
  <c r="AB265" i="12" s="1"/>
  <c r="AC265" i="12" s="1"/>
  <c r="AB215" i="12"/>
  <c r="AC215" i="12" s="1"/>
  <c r="AB217" i="12"/>
  <c r="AC217" i="12" s="1"/>
  <c r="AB219" i="12"/>
  <c r="AC219" i="12" s="1"/>
  <c r="AB221" i="12"/>
  <c r="AC221" i="12" s="1"/>
  <c r="AB223" i="12"/>
  <c r="AC223" i="12" s="1"/>
  <c r="AB225" i="12"/>
  <c r="AC225" i="12" s="1"/>
  <c r="AB227" i="12"/>
  <c r="AC227" i="12" s="1"/>
  <c r="AB229" i="12"/>
  <c r="AC229" i="12" s="1"/>
  <c r="AB231" i="12"/>
  <c r="AC231" i="12" s="1"/>
  <c r="AB257" i="12"/>
  <c r="AC257" i="12" s="1"/>
  <c r="AB259" i="12"/>
  <c r="AC259" i="12" s="1"/>
  <c r="AB262" i="12"/>
  <c r="AC262" i="12" s="1"/>
  <c r="AB264" i="12"/>
  <c r="AC264" i="12" s="1"/>
  <c r="AC278" i="12"/>
  <c r="AA279" i="12"/>
  <c r="AB279" i="12" s="1"/>
  <c r="AC279" i="12" s="1"/>
  <c r="AB280" i="12"/>
  <c r="AC280" i="12" s="1"/>
  <c r="AB282" i="12"/>
  <c r="AC282" i="12" s="1"/>
  <c r="AA283" i="12"/>
  <c r="AB283" i="12" s="1"/>
  <c r="AC283" i="12" s="1"/>
  <c r="AB284" i="12"/>
  <c r="AC284" i="12" s="1"/>
  <c r="AB286" i="12"/>
  <c r="AC286" i="12" s="1"/>
  <c r="AB288" i="12"/>
  <c r="AC288" i="12" s="1"/>
  <c r="AB290" i="12"/>
  <c r="AC290" i="12" s="1"/>
  <c r="AB292" i="12"/>
  <c r="AC292" i="12" s="1"/>
  <c r="AB294" i="12"/>
  <c r="AC294" i="12" s="1"/>
  <c r="AB296" i="12"/>
  <c r="AC296" i="12" s="1"/>
  <c r="AB298" i="12"/>
  <c r="AC298" i="12" s="1"/>
  <c r="AB300" i="12"/>
  <c r="AC300" i="12" s="1"/>
  <c r="AB302" i="12"/>
  <c r="AC302" i="12" s="1"/>
  <c r="AB304" i="12"/>
  <c r="AC304" i="12" s="1"/>
  <c r="AB306" i="12"/>
  <c r="AC306" i="12" s="1"/>
  <c r="AB308" i="12"/>
  <c r="AC308" i="12" s="1"/>
  <c r="AB310" i="12"/>
  <c r="AC310" i="12" s="1"/>
  <c r="AB312" i="12"/>
  <c r="AC312" i="12" s="1"/>
  <c r="AB314" i="12"/>
  <c r="AC314" i="12" s="1"/>
  <c r="AB316" i="12"/>
  <c r="AC316" i="12" s="1"/>
  <c r="AA319" i="12"/>
  <c r="AB319" i="12" s="1"/>
  <c r="AC319" i="12" s="1"/>
  <c r="K494" i="5" l="1"/>
  <c r="K495" i="5"/>
  <c r="K447" i="5" l="1"/>
  <c r="K446" i="5"/>
  <c r="AD308" i="15" l="1"/>
  <c r="Z308" i="15"/>
  <c r="Z307" i="15"/>
  <c r="K307" i="15"/>
  <c r="M307" i="15" s="1"/>
  <c r="AH306" i="15"/>
  <c r="AB306" i="15"/>
  <c r="Z306" i="15"/>
  <c r="AC306" i="15" s="1"/>
  <c r="M306" i="15"/>
  <c r="K306" i="15"/>
  <c r="AH305" i="15"/>
  <c r="Z305" i="15"/>
  <c r="K305" i="15"/>
  <c r="M305" i="15" s="1"/>
  <c r="Z304" i="15"/>
  <c r="K304" i="15"/>
  <c r="M304" i="15" s="1"/>
  <c r="AH303" i="15"/>
  <c r="AB303" i="15"/>
  <c r="Z303" i="15"/>
  <c r="AC303" i="15" s="1"/>
  <c r="M303" i="15"/>
  <c r="K303" i="15"/>
  <c r="AB302" i="15"/>
  <c r="Z302" i="15"/>
  <c r="AC302" i="15" s="1"/>
  <c r="M302" i="15"/>
  <c r="K302" i="15"/>
  <c r="AH301" i="15"/>
  <c r="Z301" i="15"/>
  <c r="K301" i="15"/>
  <c r="M301" i="15" s="1"/>
  <c r="AC300" i="15"/>
  <c r="Z300" i="15"/>
  <c r="M300" i="15"/>
  <c r="AD300" i="15" s="1"/>
  <c r="K300" i="15"/>
  <c r="AH299" i="15"/>
  <c r="Z299" i="15"/>
  <c r="K299" i="15"/>
  <c r="M299" i="15" s="1"/>
  <c r="AH298" i="15"/>
  <c r="AB298" i="15"/>
  <c r="Z298" i="15"/>
  <c r="AC298" i="15" s="1"/>
  <c r="M298" i="15"/>
  <c r="AD298" i="15" s="1"/>
  <c r="K298" i="15"/>
  <c r="AH297" i="15"/>
  <c r="Z297" i="15"/>
  <c r="K297" i="15"/>
  <c r="M297" i="15" s="1"/>
  <c r="AH296" i="15"/>
  <c r="AB296" i="15"/>
  <c r="Z296" i="15"/>
  <c r="AC296" i="15" s="1"/>
  <c r="K296" i="15"/>
  <c r="M296" i="15" s="1"/>
  <c r="AD296" i="15" s="1"/>
  <c r="AH295" i="15"/>
  <c r="Z295" i="15"/>
  <c r="K295" i="15"/>
  <c r="M295" i="15" s="1"/>
  <c r="AH294" i="15"/>
  <c r="AB294" i="15"/>
  <c r="Z294" i="15"/>
  <c r="AC294" i="15" s="1"/>
  <c r="K294" i="15"/>
  <c r="M294" i="15" s="1"/>
  <c r="Z293" i="15"/>
  <c r="AC293" i="15" s="1"/>
  <c r="K293" i="15"/>
  <c r="M293" i="15" s="1"/>
  <c r="AH292" i="15"/>
  <c r="AB292" i="15"/>
  <c r="Z292" i="15"/>
  <c r="AC292" i="15" s="1"/>
  <c r="M292" i="15"/>
  <c r="K292" i="15"/>
  <c r="AH291" i="15"/>
  <c r="AC291" i="15"/>
  <c r="Z291" i="15"/>
  <c r="M291" i="15"/>
  <c r="AD291" i="15" s="1"/>
  <c r="K291" i="15"/>
  <c r="AH290" i="15"/>
  <c r="Z290" i="15"/>
  <c r="K290" i="15"/>
  <c r="M290" i="15" s="1"/>
  <c r="Z289" i="15"/>
  <c r="K289" i="15"/>
  <c r="M289" i="15" s="1"/>
  <c r="AH288" i="15"/>
  <c r="AB288" i="15"/>
  <c r="Z288" i="15"/>
  <c r="AC288" i="15" s="1"/>
  <c r="M288" i="15"/>
  <c r="AD288" i="15" s="1"/>
  <c r="K288" i="15"/>
  <c r="AH287" i="15"/>
  <c r="Z287" i="15"/>
  <c r="K287" i="15"/>
  <c r="M287" i="15" s="1"/>
  <c r="AH286" i="15"/>
  <c r="AB286" i="15"/>
  <c r="Z286" i="15"/>
  <c r="AC286" i="15" s="1"/>
  <c r="M286" i="15"/>
  <c r="AD286" i="15" s="1"/>
  <c r="K286" i="15"/>
  <c r="AH285" i="15"/>
  <c r="Z285" i="15"/>
  <c r="K285" i="15"/>
  <c r="M285" i="15" s="1"/>
  <c r="AH284" i="15"/>
  <c r="AB284" i="15"/>
  <c r="Z284" i="15"/>
  <c r="AC284" i="15" s="1"/>
  <c r="M284" i="15"/>
  <c r="AD284" i="15" s="1"/>
  <c r="K284" i="15"/>
  <c r="AB283" i="15"/>
  <c r="Z283" i="15"/>
  <c r="AC283" i="15" s="1"/>
  <c r="M283" i="15"/>
  <c r="AD283" i="15" s="1"/>
  <c r="K283" i="15"/>
  <c r="AH282" i="15"/>
  <c r="Z282" i="15"/>
  <c r="K282" i="15"/>
  <c r="M282" i="15" s="1"/>
  <c r="Z281" i="15"/>
  <c r="K281" i="15"/>
  <c r="M281" i="15" s="1"/>
  <c r="AH280" i="15"/>
  <c r="AB280" i="15"/>
  <c r="Z280" i="15"/>
  <c r="AC280" i="15" s="1"/>
  <c r="M280" i="15"/>
  <c r="AD280" i="15" s="1"/>
  <c r="K280" i="15"/>
  <c r="AH279" i="15"/>
  <c r="Z279" i="15"/>
  <c r="K279" i="15"/>
  <c r="M279" i="15" s="1"/>
  <c r="Z278" i="15"/>
  <c r="K278" i="15"/>
  <c r="M278" i="15" s="1"/>
  <c r="AH277" i="15"/>
  <c r="AB277" i="15"/>
  <c r="Z277" i="15"/>
  <c r="AC277" i="15" s="1"/>
  <c r="M277" i="15"/>
  <c r="AD277" i="15" s="1"/>
  <c r="K277" i="15"/>
  <c r="Z276" i="15"/>
  <c r="AC276" i="15" s="1"/>
  <c r="K276" i="15"/>
  <c r="M276" i="15" s="1"/>
  <c r="AH275" i="15"/>
  <c r="AB275" i="15"/>
  <c r="Z275" i="15"/>
  <c r="AC275" i="15" s="1"/>
  <c r="M275" i="15"/>
  <c r="K275" i="15"/>
  <c r="Z274" i="15"/>
  <c r="K274" i="15"/>
  <c r="M274" i="15" s="1"/>
  <c r="AH273" i="15"/>
  <c r="AB273" i="15"/>
  <c r="Z273" i="15"/>
  <c r="AC273" i="15" s="1"/>
  <c r="M273" i="15"/>
  <c r="K273" i="15"/>
  <c r="AB272" i="15"/>
  <c r="Z272" i="15"/>
  <c r="AC272" i="15" s="1"/>
  <c r="M272" i="15"/>
  <c r="K272" i="15"/>
  <c r="AH271" i="15"/>
  <c r="Z271" i="15"/>
  <c r="K271" i="15"/>
  <c r="M271" i="15" s="1"/>
  <c r="AC270" i="15"/>
  <c r="Z270" i="15"/>
  <c r="M270" i="15"/>
  <c r="AD270" i="15" s="1"/>
  <c r="K270" i="15"/>
  <c r="AH269" i="15"/>
  <c r="Z269" i="15"/>
  <c r="K269" i="15"/>
  <c r="M269" i="15" s="1"/>
  <c r="AH268" i="15"/>
  <c r="AB268" i="15"/>
  <c r="Z268" i="15"/>
  <c r="AC268" i="15" s="1"/>
  <c r="M268" i="15"/>
  <c r="AD268" i="15" s="1"/>
  <c r="K268" i="15"/>
  <c r="AH267" i="15"/>
  <c r="Z267" i="15"/>
  <c r="K267" i="15"/>
  <c r="M267" i="15" s="1"/>
  <c r="AC266" i="15"/>
  <c r="Z266" i="15"/>
  <c r="M266" i="15"/>
  <c r="AD266" i="15" s="1"/>
  <c r="K266" i="15"/>
  <c r="AH265" i="15"/>
  <c r="AC265" i="15"/>
  <c r="Z265" i="15"/>
  <c r="AB265" i="15" s="1"/>
  <c r="K265" i="15"/>
  <c r="M265" i="15" s="1"/>
  <c r="AD265" i="15" s="1"/>
  <c r="AH264" i="15"/>
  <c r="AB264" i="15"/>
  <c r="Z264" i="15"/>
  <c r="AC264" i="15" s="1"/>
  <c r="AD264" i="15" s="1"/>
  <c r="M264" i="15"/>
  <c r="K264" i="15"/>
  <c r="AB263" i="15"/>
  <c r="Z263" i="15"/>
  <c r="M263" i="15"/>
  <c r="K263" i="15"/>
  <c r="AB262" i="15"/>
  <c r="Z262" i="15"/>
  <c r="AC262" i="15" s="1"/>
  <c r="AD262" i="15" s="1"/>
  <c r="M262" i="15"/>
  <c r="K262" i="15"/>
  <c r="AH261" i="15"/>
  <c r="AC261" i="15"/>
  <c r="Z261" i="15"/>
  <c r="AB261" i="15" s="1"/>
  <c r="K261" i="15"/>
  <c r="M261" i="15" s="1"/>
  <c r="AD261" i="15" s="1"/>
  <c r="Z260" i="15"/>
  <c r="K260" i="15"/>
  <c r="M260" i="15" s="1"/>
  <c r="AH259" i="15"/>
  <c r="AB259" i="15"/>
  <c r="Z259" i="15"/>
  <c r="M259" i="15"/>
  <c r="K259" i="15"/>
  <c r="AB258" i="15"/>
  <c r="Z258" i="15"/>
  <c r="AC258" i="15" s="1"/>
  <c r="AD258" i="15" s="1"/>
  <c r="M258" i="15"/>
  <c r="K258" i="15"/>
  <c r="Z257" i="15"/>
  <c r="AC257" i="15" s="1"/>
  <c r="K257" i="15"/>
  <c r="M257" i="15" s="1"/>
  <c r="AH256" i="15"/>
  <c r="AB256" i="15"/>
  <c r="Z256" i="15"/>
  <c r="M256" i="15"/>
  <c r="K256" i="15"/>
  <c r="AH255" i="15"/>
  <c r="Z255" i="15"/>
  <c r="K255" i="15"/>
  <c r="M255" i="15" s="1"/>
  <c r="AC254" i="15"/>
  <c r="Z254" i="15"/>
  <c r="AB254" i="15" s="1"/>
  <c r="K254" i="15"/>
  <c r="M254" i="15" s="1"/>
  <c r="AD254" i="15" s="1"/>
  <c r="AH253" i="15"/>
  <c r="AB253" i="15"/>
  <c r="Z253" i="15"/>
  <c r="AC253" i="15" s="1"/>
  <c r="AD253" i="15" s="1"/>
  <c r="M253" i="15"/>
  <c r="K253" i="15"/>
  <c r="AH252" i="15"/>
  <c r="AC252" i="15"/>
  <c r="Z252" i="15"/>
  <c r="AB252" i="15" s="1"/>
  <c r="K252" i="15"/>
  <c r="M252" i="15" s="1"/>
  <c r="AD252" i="15" s="1"/>
  <c r="Z251" i="15"/>
  <c r="K251" i="15"/>
  <c r="M251" i="15" s="1"/>
  <c r="AC250" i="15"/>
  <c r="Z250" i="15"/>
  <c r="M250" i="15"/>
  <c r="AD250" i="15" s="1"/>
  <c r="K250" i="15"/>
  <c r="AH249" i="15"/>
  <c r="Z249" i="15"/>
  <c r="K249" i="15"/>
  <c r="M249" i="15" s="1"/>
  <c r="AC248" i="15"/>
  <c r="Z248" i="15"/>
  <c r="AB248" i="15" s="1"/>
  <c r="K248" i="15"/>
  <c r="M248" i="15" s="1"/>
  <c r="AD248" i="15" s="1"/>
  <c r="Z247" i="15"/>
  <c r="K247" i="15"/>
  <c r="M247" i="15" s="1"/>
  <c r="AC246" i="15"/>
  <c r="Z246" i="15"/>
  <c r="AB246" i="15" s="1"/>
  <c r="K246" i="15"/>
  <c r="M246" i="15" s="1"/>
  <c r="AD246" i="15" s="1"/>
  <c r="AH245" i="15"/>
  <c r="AB245" i="15"/>
  <c r="Z245" i="15"/>
  <c r="AC245" i="15" s="1"/>
  <c r="AD245" i="15" s="1"/>
  <c r="M245" i="15"/>
  <c r="K245" i="15"/>
  <c r="AB244" i="15"/>
  <c r="Z244" i="15"/>
  <c r="M244" i="15"/>
  <c r="K244" i="15"/>
  <c r="AH243" i="15"/>
  <c r="Z243" i="15"/>
  <c r="K243" i="15"/>
  <c r="M243" i="15" s="1"/>
  <c r="AC242" i="15"/>
  <c r="Z242" i="15"/>
  <c r="AB242" i="15" s="1"/>
  <c r="K242" i="15"/>
  <c r="M242" i="15" s="1"/>
  <c r="AD242" i="15" s="1"/>
  <c r="AH241" i="15"/>
  <c r="AB241" i="15"/>
  <c r="Z241" i="15"/>
  <c r="AC241" i="15" s="1"/>
  <c r="AD241" i="15" s="1"/>
  <c r="M241" i="15"/>
  <c r="K241" i="15"/>
  <c r="AH240" i="15"/>
  <c r="AC240" i="15"/>
  <c r="Z240" i="15"/>
  <c r="AB240" i="15" s="1"/>
  <c r="K240" i="15"/>
  <c r="M240" i="15" s="1"/>
  <c r="AD240" i="15" s="1"/>
  <c r="AH239" i="15"/>
  <c r="AB239" i="15"/>
  <c r="Z239" i="15"/>
  <c r="AC239" i="15" s="1"/>
  <c r="AD239" i="15" s="1"/>
  <c r="M239" i="15"/>
  <c r="K239" i="15"/>
  <c r="AH238" i="15"/>
  <c r="AC238" i="15"/>
  <c r="Z238" i="15"/>
  <c r="AB238" i="15" s="1"/>
  <c r="K238" i="15"/>
  <c r="M238" i="15" s="1"/>
  <c r="AD238" i="15" s="1"/>
  <c r="AC237" i="15"/>
  <c r="Z237" i="15"/>
  <c r="AB237" i="15" s="1"/>
  <c r="K237" i="15"/>
  <c r="M237" i="15" s="1"/>
  <c r="AD237" i="15" s="1"/>
  <c r="AH236" i="15"/>
  <c r="AB236" i="15"/>
  <c r="Z236" i="15"/>
  <c r="AC236" i="15" s="1"/>
  <c r="AD236" i="15" s="1"/>
  <c r="M236" i="15"/>
  <c r="K236" i="15"/>
  <c r="AH235" i="15"/>
  <c r="AC235" i="15"/>
  <c r="Z235" i="15"/>
  <c r="AB235" i="15" s="1"/>
  <c r="K235" i="15"/>
  <c r="M235" i="15" s="1"/>
  <c r="AD235" i="15" s="1"/>
  <c r="AH234" i="15"/>
  <c r="AB234" i="15"/>
  <c r="Z234" i="15"/>
  <c r="AC234" i="15" s="1"/>
  <c r="AD234" i="15" s="1"/>
  <c r="M234" i="15"/>
  <c r="K234" i="15"/>
  <c r="Z233" i="15"/>
  <c r="AC233" i="15" s="1"/>
  <c r="K233" i="15"/>
  <c r="M233" i="15" s="1"/>
  <c r="AH232" i="15"/>
  <c r="AB232" i="15"/>
  <c r="Z232" i="15"/>
  <c r="M232" i="15"/>
  <c r="K232" i="15"/>
  <c r="AH231" i="15"/>
  <c r="Z231" i="15"/>
  <c r="K231" i="15"/>
  <c r="M231" i="15" s="1"/>
  <c r="AC230" i="15"/>
  <c r="Z230" i="15"/>
  <c r="AB230" i="15" s="1"/>
  <c r="K230" i="15"/>
  <c r="M230" i="15" s="1"/>
  <c r="AD230" i="15" s="1"/>
  <c r="AH229" i="15"/>
  <c r="AB229" i="15"/>
  <c r="Z229" i="15"/>
  <c r="AC229" i="15" s="1"/>
  <c r="AD229" i="15" s="1"/>
  <c r="M229" i="15"/>
  <c r="K229" i="15"/>
  <c r="AB228" i="15"/>
  <c r="Z228" i="15"/>
  <c r="M228" i="15"/>
  <c r="K228" i="15"/>
  <c r="AH227" i="15"/>
  <c r="Z227" i="15"/>
  <c r="K227" i="15"/>
  <c r="M227" i="15" s="1"/>
  <c r="AH226" i="15"/>
  <c r="Z226" i="15"/>
  <c r="AC226" i="15" s="1"/>
  <c r="K226" i="15"/>
  <c r="M226" i="15" s="1"/>
  <c r="AD226" i="15" s="1"/>
  <c r="AH225" i="15"/>
  <c r="AB225" i="15"/>
  <c r="Z225" i="15"/>
  <c r="M225" i="15"/>
  <c r="K225" i="15"/>
  <c r="AB224" i="15"/>
  <c r="Z224" i="15"/>
  <c r="AC224" i="15" s="1"/>
  <c r="AD224" i="15" s="1"/>
  <c r="M224" i="15"/>
  <c r="K224" i="15"/>
  <c r="AH223" i="15"/>
  <c r="AC223" i="15"/>
  <c r="Z223" i="15"/>
  <c r="M223" i="15"/>
  <c r="AD223" i="15" s="1"/>
  <c r="K223" i="15"/>
  <c r="AB222" i="15"/>
  <c r="Z222" i="15"/>
  <c r="AC222" i="15" s="1"/>
  <c r="AD222" i="15" s="1"/>
  <c r="M222" i="15"/>
  <c r="K222" i="15"/>
  <c r="AB221" i="15"/>
  <c r="Z221" i="15"/>
  <c r="M221" i="15"/>
  <c r="K221" i="15"/>
  <c r="AH220" i="15"/>
  <c r="Z220" i="15"/>
  <c r="K220" i="15"/>
  <c r="M220" i="15" s="1"/>
  <c r="AH219" i="15"/>
  <c r="AB219" i="15"/>
  <c r="Z219" i="15"/>
  <c r="M219" i="15"/>
  <c r="K219" i="15"/>
  <c r="AH218" i="15"/>
  <c r="Z218" i="15"/>
  <c r="K218" i="15"/>
  <c r="M218" i="15" s="1"/>
  <c r="AH217" i="15"/>
  <c r="AB217" i="15"/>
  <c r="Z217" i="15"/>
  <c r="M217" i="15"/>
  <c r="K217" i="15"/>
  <c r="AH216" i="15"/>
  <c r="Z216" i="15"/>
  <c r="K216" i="15"/>
  <c r="M216" i="15" s="1"/>
  <c r="AC215" i="15"/>
  <c r="Z215" i="15"/>
  <c r="AB215" i="15" s="1"/>
  <c r="K215" i="15"/>
  <c r="M215" i="15" s="1"/>
  <c r="AD215" i="15" s="1"/>
  <c r="AH214" i="15"/>
  <c r="AB214" i="15"/>
  <c r="Z214" i="15"/>
  <c r="AC214" i="15" s="1"/>
  <c r="AD214" i="15" s="1"/>
  <c r="M214" i="15"/>
  <c r="K214" i="15"/>
  <c r="AH213" i="15"/>
  <c r="AC213" i="15"/>
  <c r="Z213" i="15"/>
  <c r="AB213" i="15" s="1"/>
  <c r="K213" i="15"/>
  <c r="M213" i="15" s="1"/>
  <c r="AD213" i="15" s="1"/>
  <c r="AH212" i="15"/>
  <c r="AB212" i="15"/>
  <c r="Z212" i="15"/>
  <c r="AC212" i="15" s="1"/>
  <c r="AD212" i="15" s="1"/>
  <c r="M212" i="15"/>
  <c r="K212" i="15"/>
  <c r="AH211" i="15"/>
  <c r="AC211" i="15"/>
  <c r="Z211" i="15"/>
  <c r="AB211" i="15" s="1"/>
  <c r="K211" i="15"/>
  <c r="M211" i="15" s="1"/>
  <c r="AD211" i="15" s="1"/>
  <c r="AH210" i="15"/>
  <c r="Z210" i="15"/>
  <c r="AC210" i="15" s="1"/>
  <c r="K210" i="15"/>
  <c r="M210" i="15" s="1"/>
  <c r="AD210" i="15" s="1"/>
  <c r="AH209" i="15"/>
  <c r="AB209" i="15"/>
  <c r="Z209" i="15"/>
  <c r="AC209" i="15" s="1"/>
  <c r="AD209" i="15" s="1"/>
  <c r="M209" i="15"/>
  <c r="K209" i="15"/>
  <c r="AH208" i="15"/>
  <c r="AC208" i="15"/>
  <c r="Z208" i="15"/>
  <c r="AB208" i="15" s="1"/>
  <c r="K208" i="15"/>
  <c r="M208" i="15" s="1"/>
  <c r="AD208" i="15" s="1"/>
  <c r="AH207" i="15"/>
  <c r="AB207" i="15"/>
  <c r="Z207" i="15"/>
  <c r="AC207" i="15" s="1"/>
  <c r="AD207" i="15" s="1"/>
  <c r="M207" i="15"/>
  <c r="K207" i="15"/>
  <c r="AH206" i="15"/>
  <c r="AC206" i="15"/>
  <c r="Z206" i="15"/>
  <c r="AB206" i="15" s="1"/>
  <c r="K206" i="15"/>
  <c r="M206" i="15" s="1"/>
  <c r="AD206" i="15" s="1"/>
  <c r="AH205" i="15"/>
  <c r="AB205" i="15"/>
  <c r="Z205" i="15"/>
  <c r="AC205" i="15" s="1"/>
  <c r="AD205" i="15" s="1"/>
  <c r="M205" i="15"/>
  <c r="K205" i="15"/>
  <c r="AH204" i="15"/>
  <c r="AC204" i="15"/>
  <c r="Z204" i="15"/>
  <c r="AB204" i="15" s="1"/>
  <c r="K204" i="15"/>
  <c r="M204" i="15" s="1"/>
  <c r="AD204" i="15" s="1"/>
  <c r="AH203" i="15"/>
  <c r="AB203" i="15"/>
  <c r="Z203" i="15"/>
  <c r="AC203" i="15" s="1"/>
  <c r="AD203" i="15" s="1"/>
  <c r="M203" i="15"/>
  <c r="K203" i="15"/>
  <c r="AH202" i="15"/>
  <c r="AC202" i="15"/>
  <c r="Z202" i="15"/>
  <c r="AB202" i="15" s="1"/>
  <c r="K202" i="15"/>
  <c r="M202" i="15" s="1"/>
  <c r="AD202" i="15" s="1"/>
  <c r="AH201" i="15"/>
  <c r="AB201" i="15"/>
  <c r="Z201" i="15"/>
  <c r="AC201" i="15" s="1"/>
  <c r="AD201" i="15" s="1"/>
  <c r="M201" i="15"/>
  <c r="K201" i="15"/>
  <c r="AH200" i="15"/>
  <c r="AC200" i="15"/>
  <c r="Z200" i="15"/>
  <c r="AB200" i="15" s="1"/>
  <c r="K200" i="15"/>
  <c r="M200" i="15" s="1"/>
  <c r="AD200" i="15" s="1"/>
  <c r="AH199" i="15"/>
  <c r="AB199" i="15"/>
  <c r="Z199" i="15"/>
  <c r="AC199" i="15" s="1"/>
  <c r="AD199" i="15" s="1"/>
  <c r="M199" i="15"/>
  <c r="K199" i="15"/>
  <c r="AH198" i="15"/>
  <c r="AC198" i="15"/>
  <c r="Z198" i="15"/>
  <c r="AB198" i="15" s="1"/>
  <c r="K198" i="15"/>
  <c r="M198" i="15" s="1"/>
  <c r="AD198" i="15" s="1"/>
  <c r="AH197" i="15"/>
  <c r="AB197" i="15"/>
  <c r="Z197" i="15"/>
  <c r="AC197" i="15" s="1"/>
  <c r="AD197" i="15" s="1"/>
  <c r="M197" i="15"/>
  <c r="K197" i="15"/>
  <c r="AH196" i="15"/>
  <c r="AC196" i="15"/>
  <c r="Z196" i="15"/>
  <c r="AB196" i="15" s="1"/>
  <c r="K196" i="15"/>
  <c r="M196" i="15" s="1"/>
  <c r="AD196" i="15" s="1"/>
  <c r="AH195" i="15"/>
  <c r="AB195" i="15"/>
  <c r="Z195" i="15"/>
  <c r="AC195" i="15" s="1"/>
  <c r="AD195" i="15" s="1"/>
  <c r="M195" i="15"/>
  <c r="K195" i="15"/>
  <c r="AH194" i="15"/>
  <c r="AC194" i="15"/>
  <c r="Z194" i="15"/>
  <c r="AB194" i="15" s="1"/>
  <c r="K194" i="15"/>
  <c r="M194" i="15" s="1"/>
  <c r="AD194" i="15" s="1"/>
  <c r="AH193" i="15"/>
  <c r="Z193" i="15"/>
  <c r="AC193" i="15" s="1"/>
  <c r="K193" i="15"/>
  <c r="M193" i="15" s="1"/>
  <c r="AD193" i="15" s="1"/>
  <c r="AH192" i="15"/>
  <c r="AB192" i="15"/>
  <c r="Z192" i="15"/>
  <c r="AC192" i="15" s="1"/>
  <c r="AD192" i="15" s="1"/>
  <c r="M192" i="15"/>
  <c r="K192" i="15"/>
  <c r="AB191" i="15"/>
  <c r="Z191" i="15"/>
  <c r="M191" i="15"/>
  <c r="K191" i="15"/>
  <c r="AH190" i="15"/>
  <c r="Z190" i="15"/>
  <c r="K190" i="15"/>
  <c r="M190" i="15" s="1"/>
  <c r="AH189" i="15"/>
  <c r="AB189" i="15"/>
  <c r="Z189" i="15"/>
  <c r="M189" i="15"/>
  <c r="K189" i="15"/>
  <c r="AH188" i="15"/>
  <c r="Z188" i="15"/>
  <c r="K188" i="15"/>
  <c r="M188" i="15" s="1"/>
  <c r="AH187" i="15"/>
  <c r="AB187" i="15"/>
  <c r="Z187" i="15"/>
  <c r="M187" i="15"/>
  <c r="K187" i="15"/>
  <c r="AH186" i="15"/>
  <c r="Z186" i="15"/>
  <c r="K186" i="15"/>
  <c r="M186" i="15" s="1"/>
  <c r="AH185" i="15"/>
  <c r="AB185" i="15"/>
  <c r="Z185" i="15"/>
  <c r="M185" i="15"/>
  <c r="K185" i="15"/>
  <c r="AH184" i="15"/>
  <c r="Z184" i="15"/>
  <c r="K184" i="15"/>
  <c r="M184" i="15" s="1"/>
  <c r="AH183" i="15"/>
  <c r="AB183" i="15"/>
  <c r="Z183" i="15"/>
  <c r="M183" i="15"/>
  <c r="K183" i="15"/>
  <c r="AH182" i="15"/>
  <c r="Z182" i="15"/>
  <c r="K182" i="15"/>
  <c r="M182" i="15" s="1"/>
  <c r="AH181" i="15"/>
  <c r="AB181" i="15"/>
  <c r="Z181" i="15"/>
  <c r="M181" i="15"/>
  <c r="K181" i="15"/>
  <c r="AH180" i="15"/>
  <c r="Z180" i="15"/>
  <c r="K180" i="15"/>
  <c r="M180" i="15" s="1"/>
  <c r="AH179" i="15"/>
  <c r="AB179" i="15"/>
  <c r="Z179" i="15"/>
  <c r="M179" i="15"/>
  <c r="K179" i="15"/>
  <c r="AH178" i="15"/>
  <c r="Z178" i="15"/>
  <c r="K178" i="15"/>
  <c r="M178" i="15" s="1"/>
  <c r="AH177" i="15"/>
  <c r="AB177" i="15"/>
  <c r="Z177" i="15"/>
  <c r="M177" i="15"/>
  <c r="K177" i="15"/>
  <c r="AH176" i="15"/>
  <c r="Z176" i="15"/>
  <c r="K176" i="15"/>
  <c r="M176" i="15" s="1"/>
  <c r="AH175" i="15"/>
  <c r="AB175" i="15"/>
  <c r="Z175" i="15"/>
  <c r="M175" i="15"/>
  <c r="K175" i="15"/>
  <c r="AH174" i="15"/>
  <c r="Z174" i="15"/>
  <c r="K174" i="15"/>
  <c r="M174" i="15" s="1"/>
  <c r="AH173" i="15"/>
  <c r="Z173" i="15"/>
  <c r="AC173" i="15" s="1"/>
  <c r="K173" i="15"/>
  <c r="M173" i="15" s="1"/>
  <c r="AD173" i="15" s="1"/>
  <c r="AH172" i="15"/>
  <c r="AB172" i="15"/>
  <c r="Z172" i="15"/>
  <c r="M172" i="15"/>
  <c r="K172" i="15"/>
  <c r="AH171" i="15"/>
  <c r="Z171" i="15"/>
  <c r="K171" i="15"/>
  <c r="M171" i="15" s="1"/>
  <c r="AH170" i="15"/>
  <c r="AB170" i="15"/>
  <c r="Z170" i="15"/>
  <c r="M170" i="15"/>
  <c r="K170" i="15"/>
  <c r="AH169" i="15"/>
  <c r="Z169" i="15"/>
  <c r="K169" i="15"/>
  <c r="M169" i="15" s="1"/>
  <c r="AH168" i="15"/>
  <c r="AB168" i="15"/>
  <c r="Z168" i="15"/>
  <c r="M168" i="15"/>
  <c r="K168" i="15"/>
  <c r="AH167" i="15"/>
  <c r="Z167" i="15"/>
  <c r="K167" i="15"/>
  <c r="M167" i="15" s="1"/>
  <c r="AH166" i="15"/>
  <c r="AB166" i="15"/>
  <c r="Z166" i="15"/>
  <c r="M166" i="15"/>
  <c r="K166" i="15"/>
  <c r="AH165" i="15"/>
  <c r="Z165" i="15"/>
  <c r="K165" i="15"/>
  <c r="M165" i="15" s="1"/>
  <c r="AH164" i="15"/>
  <c r="AB164" i="15"/>
  <c r="Z164" i="15"/>
  <c r="M164" i="15"/>
  <c r="K164" i="15"/>
  <c r="AH163" i="15"/>
  <c r="Z163" i="15"/>
  <c r="K163" i="15"/>
  <c r="M163" i="15" s="1"/>
  <c r="AH162" i="15"/>
  <c r="AB162" i="15"/>
  <c r="Z162" i="15"/>
  <c r="M162" i="15"/>
  <c r="K162" i="15"/>
  <c r="AH161" i="15"/>
  <c r="Z161" i="15"/>
  <c r="K161" i="15"/>
  <c r="M161" i="15" s="1"/>
  <c r="AH160" i="15"/>
  <c r="AB160" i="15"/>
  <c r="Z160" i="15"/>
  <c r="AC160" i="15" s="1"/>
  <c r="AD160" i="15" s="1"/>
  <c r="M160" i="15"/>
  <c r="K160" i="15"/>
  <c r="AH159" i="15"/>
  <c r="AC159" i="15"/>
  <c r="Z159" i="15"/>
  <c r="AB159" i="15" s="1"/>
  <c r="K159" i="15"/>
  <c r="M159" i="15" s="1"/>
  <c r="AD159" i="15" s="1"/>
  <c r="Z158" i="15"/>
  <c r="AB158" i="15" s="1"/>
  <c r="K158" i="15"/>
  <c r="M158" i="15" s="1"/>
  <c r="AH157" i="15"/>
  <c r="AB157" i="15"/>
  <c r="Z157" i="15"/>
  <c r="M157" i="15"/>
  <c r="K157" i="15"/>
  <c r="AH156" i="15"/>
  <c r="Z156" i="15"/>
  <c r="AB156" i="15" s="1"/>
  <c r="K156" i="15"/>
  <c r="M156" i="15" s="1"/>
  <c r="AH155" i="15"/>
  <c r="AB155" i="15"/>
  <c r="Z155" i="15"/>
  <c r="M155" i="15"/>
  <c r="K155" i="15"/>
  <c r="AH154" i="15"/>
  <c r="Z154" i="15"/>
  <c r="AB154" i="15" s="1"/>
  <c r="K154" i="15"/>
  <c r="M154" i="15" s="1"/>
  <c r="AH153" i="15"/>
  <c r="AB153" i="15"/>
  <c r="Z153" i="15"/>
  <c r="M153" i="15"/>
  <c r="K153" i="15"/>
  <c r="AH152" i="15"/>
  <c r="Z152" i="15"/>
  <c r="AB152" i="15" s="1"/>
  <c r="K152" i="15"/>
  <c r="M152" i="15" s="1"/>
  <c r="AH151" i="15"/>
  <c r="AB151" i="15"/>
  <c r="Z151" i="15"/>
  <c r="M151" i="15"/>
  <c r="K151" i="15"/>
  <c r="AH150" i="15"/>
  <c r="Z150" i="15"/>
  <c r="AB150" i="15" s="1"/>
  <c r="K150" i="15"/>
  <c r="M150" i="15" s="1"/>
  <c r="AH149" i="15"/>
  <c r="AB149" i="15"/>
  <c r="Z149" i="15"/>
  <c r="M149" i="15"/>
  <c r="K149" i="15"/>
  <c r="AH148" i="15"/>
  <c r="Z148" i="15"/>
  <c r="AB148" i="15" s="1"/>
  <c r="K148" i="15"/>
  <c r="M148" i="15" s="1"/>
  <c r="AH147" i="15"/>
  <c r="AB147" i="15"/>
  <c r="Z147" i="15"/>
  <c r="M147" i="15"/>
  <c r="K147" i="15"/>
  <c r="AH146" i="15"/>
  <c r="Z146" i="15"/>
  <c r="AB146" i="15" s="1"/>
  <c r="K146" i="15"/>
  <c r="M146" i="15" s="1"/>
  <c r="AH145" i="15"/>
  <c r="AB145" i="15"/>
  <c r="Z145" i="15"/>
  <c r="M145" i="15"/>
  <c r="K145" i="15"/>
  <c r="AH144" i="15"/>
  <c r="Z144" i="15"/>
  <c r="AB144" i="15" s="1"/>
  <c r="K144" i="15"/>
  <c r="M144" i="15" s="1"/>
  <c r="AH143" i="15"/>
  <c r="Z143" i="15"/>
  <c r="AC143" i="15" s="1"/>
  <c r="K143" i="15"/>
  <c r="M143" i="15" s="1"/>
  <c r="AD143" i="15" s="1"/>
  <c r="AH142" i="15"/>
  <c r="Z142" i="15"/>
  <c r="AC142" i="15" s="1"/>
  <c r="K142" i="15"/>
  <c r="M142" i="15" s="1"/>
  <c r="AD142" i="15" s="1"/>
  <c r="AH141" i="15"/>
  <c r="Z141" i="15"/>
  <c r="AC141" i="15" s="1"/>
  <c r="K141" i="15"/>
  <c r="M141" i="15" s="1"/>
  <c r="AD141" i="15" s="1"/>
  <c r="AH140" i="15"/>
  <c r="Z140" i="15"/>
  <c r="AC140" i="15" s="1"/>
  <c r="K140" i="15"/>
  <c r="M140" i="15" s="1"/>
  <c r="AD140" i="15" s="1"/>
  <c r="AH139" i="15"/>
  <c r="Z139" i="15"/>
  <c r="AC139" i="15" s="1"/>
  <c r="K139" i="15"/>
  <c r="M139" i="15" s="1"/>
  <c r="AD139" i="15" s="1"/>
  <c r="AH138" i="15"/>
  <c r="Z138" i="15"/>
  <c r="AC138" i="15" s="1"/>
  <c r="K138" i="15"/>
  <c r="M138" i="15" s="1"/>
  <c r="AD138" i="15" s="1"/>
  <c r="AH137" i="15"/>
  <c r="Z137" i="15"/>
  <c r="AC137" i="15" s="1"/>
  <c r="K137" i="15"/>
  <c r="M137" i="15" s="1"/>
  <c r="AD137" i="15" s="1"/>
  <c r="AH136" i="15"/>
  <c r="Z136" i="15"/>
  <c r="AC136" i="15" s="1"/>
  <c r="K136" i="15"/>
  <c r="M136" i="15" s="1"/>
  <c r="AD136" i="15" s="1"/>
  <c r="AH135" i="15"/>
  <c r="AB135" i="15"/>
  <c r="Z135" i="15"/>
  <c r="M135" i="15"/>
  <c r="K135" i="15"/>
  <c r="AH134" i="15"/>
  <c r="Z134" i="15"/>
  <c r="AB134" i="15" s="1"/>
  <c r="K134" i="15"/>
  <c r="M134" i="15" s="1"/>
  <c r="AH133" i="15"/>
  <c r="AB133" i="15"/>
  <c r="Z133" i="15"/>
  <c r="M133" i="15"/>
  <c r="K133" i="15"/>
  <c r="AH132" i="15"/>
  <c r="Z132" i="15"/>
  <c r="AB132" i="15" s="1"/>
  <c r="K132" i="15"/>
  <c r="M132" i="15" s="1"/>
  <c r="AH131" i="15"/>
  <c r="AB131" i="15"/>
  <c r="Z131" i="15"/>
  <c r="M131" i="15"/>
  <c r="K131" i="15"/>
  <c r="AH130" i="15"/>
  <c r="Z130" i="15"/>
  <c r="AB130" i="15" s="1"/>
  <c r="K130" i="15"/>
  <c r="M130" i="15" s="1"/>
  <c r="AH129" i="15"/>
  <c r="AB129" i="15"/>
  <c r="Z129" i="15"/>
  <c r="M129" i="15"/>
  <c r="K129" i="15"/>
  <c r="AH128" i="15"/>
  <c r="Z128" i="15"/>
  <c r="AB128" i="15" s="1"/>
  <c r="K128" i="15"/>
  <c r="M128" i="15" s="1"/>
  <c r="AH127" i="15"/>
  <c r="AB127" i="15"/>
  <c r="Z127" i="15"/>
  <c r="M127" i="15"/>
  <c r="K127" i="15"/>
  <c r="AH126" i="15"/>
  <c r="Z126" i="15"/>
  <c r="AB126" i="15" s="1"/>
  <c r="K126" i="15"/>
  <c r="M126" i="15" s="1"/>
  <c r="AH125" i="15"/>
  <c r="AB125" i="15"/>
  <c r="Z125" i="15"/>
  <c r="M125" i="15"/>
  <c r="K125" i="15"/>
  <c r="AH124" i="15"/>
  <c r="Z124" i="15"/>
  <c r="AB124" i="15" s="1"/>
  <c r="K124" i="15"/>
  <c r="M124" i="15" s="1"/>
  <c r="AH123" i="15"/>
  <c r="AB123" i="15"/>
  <c r="Z123" i="15"/>
  <c r="M123" i="15"/>
  <c r="K123" i="15"/>
  <c r="AH122" i="15"/>
  <c r="Z122" i="15"/>
  <c r="AB122" i="15" s="1"/>
  <c r="K122" i="15"/>
  <c r="M122" i="15" s="1"/>
  <c r="AH121" i="15"/>
  <c r="Z121" i="15"/>
  <c r="AC121" i="15" s="1"/>
  <c r="K121" i="15"/>
  <c r="M121" i="15" s="1"/>
  <c r="AD121" i="15" s="1"/>
  <c r="AC120" i="15"/>
  <c r="Z120" i="15"/>
  <c r="M120" i="15"/>
  <c r="AD120" i="15" s="1"/>
  <c r="K120" i="15"/>
  <c r="AH119" i="15"/>
  <c r="AC119" i="15"/>
  <c r="Z119" i="15"/>
  <c r="M119" i="15"/>
  <c r="AD119" i="15" s="1"/>
  <c r="K119" i="15"/>
  <c r="AH118" i="15"/>
  <c r="AC118" i="15"/>
  <c r="Z118" i="15"/>
  <c r="M118" i="15"/>
  <c r="AD118" i="15" s="1"/>
  <c r="K118" i="15"/>
  <c r="AH117" i="15"/>
  <c r="AC117" i="15"/>
  <c r="Z117" i="15"/>
  <c r="M117" i="15"/>
  <c r="AD117" i="15" s="1"/>
  <c r="K117" i="15"/>
  <c r="AH116" i="15"/>
  <c r="AC116" i="15"/>
  <c r="Z116" i="15"/>
  <c r="M116" i="15"/>
  <c r="AD116" i="15" s="1"/>
  <c r="K116" i="15"/>
  <c r="AH115" i="15"/>
  <c r="AC115" i="15"/>
  <c r="Z115" i="15"/>
  <c r="M115" i="15"/>
  <c r="AD115" i="15" s="1"/>
  <c r="K115" i="15"/>
  <c r="AH114" i="15"/>
  <c r="AC114" i="15"/>
  <c r="Z114" i="15"/>
  <c r="M114" i="15"/>
  <c r="AD114" i="15" s="1"/>
  <c r="K114" i="15"/>
  <c r="AH113" i="15"/>
  <c r="AC113" i="15"/>
  <c r="Z113" i="15"/>
  <c r="M113" i="15"/>
  <c r="AD113" i="15" s="1"/>
  <c r="K113" i="15"/>
  <c r="AH112" i="15"/>
  <c r="AC112" i="15"/>
  <c r="Z112" i="15"/>
  <c r="M112" i="15"/>
  <c r="AD112" i="15" s="1"/>
  <c r="K112" i="15"/>
  <c r="AH111" i="15"/>
  <c r="Z111" i="15"/>
  <c r="AB111" i="15" s="1"/>
  <c r="K111" i="15"/>
  <c r="M111" i="15" s="1"/>
  <c r="AH110" i="15"/>
  <c r="Z110" i="15"/>
  <c r="AC110" i="15" s="1"/>
  <c r="K110" i="15"/>
  <c r="M110" i="15" s="1"/>
  <c r="AD110" i="15" s="1"/>
  <c r="AH109" i="15"/>
  <c r="Z109" i="15"/>
  <c r="AC109" i="15" s="1"/>
  <c r="K109" i="15"/>
  <c r="M109" i="15" s="1"/>
  <c r="AD109" i="15" s="1"/>
  <c r="AH108" i="15"/>
  <c r="Z108" i="15"/>
  <c r="AC108" i="15" s="1"/>
  <c r="K108" i="15"/>
  <c r="M108" i="15" s="1"/>
  <c r="AD108" i="15" s="1"/>
  <c r="AH107" i="15"/>
  <c r="Z107" i="15"/>
  <c r="AC107" i="15" s="1"/>
  <c r="K107" i="15"/>
  <c r="M107" i="15" s="1"/>
  <c r="AD107" i="15" s="1"/>
  <c r="AH106" i="15"/>
  <c r="Z106" i="15"/>
  <c r="AC106" i="15" s="1"/>
  <c r="K106" i="15"/>
  <c r="M106" i="15" s="1"/>
  <c r="AD106" i="15" s="1"/>
  <c r="AH105" i="15"/>
  <c r="Z105" i="15"/>
  <c r="AC105" i="15" s="1"/>
  <c r="K105" i="15"/>
  <c r="M105" i="15" s="1"/>
  <c r="AD105" i="15" s="1"/>
  <c r="AH104" i="15"/>
  <c r="Z104" i="15"/>
  <c r="AC104" i="15" s="1"/>
  <c r="K104" i="15"/>
  <c r="M104" i="15" s="1"/>
  <c r="AD104" i="15" s="1"/>
  <c r="AH103" i="15"/>
  <c r="AB103" i="15"/>
  <c r="Z103" i="15"/>
  <c r="M103" i="15"/>
  <c r="K103" i="15"/>
  <c r="AH102" i="15"/>
  <c r="Z102" i="15"/>
  <c r="AB102" i="15" s="1"/>
  <c r="K102" i="15"/>
  <c r="M102" i="15" s="1"/>
  <c r="AC101" i="15"/>
  <c r="Z101" i="15"/>
  <c r="M101" i="15"/>
  <c r="AD101" i="15" s="1"/>
  <c r="K101" i="15"/>
  <c r="AH100" i="15"/>
  <c r="AC100" i="15"/>
  <c r="Z100" i="15"/>
  <c r="M100" i="15"/>
  <c r="AD100" i="15" s="1"/>
  <c r="K100" i="15"/>
  <c r="AH99" i="15"/>
  <c r="AC99" i="15"/>
  <c r="Z99" i="15"/>
  <c r="M99" i="15"/>
  <c r="AD99" i="15" s="1"/>
  <c r="K99" i="15"/>
  <c r="AH98" i="15"/>
  <c r="AC98" i="15"/>
  <c r="Z98" i="15"/>
  <c r="M98" i="15"/>
  <c r="AD98" i="15" s="1"/>
  <c r="K98" i="15"/>
  <c r="AH97" i="15"/>
  <c r="AC97" i="15"/>
  <c r="Z97" i="15"/>
  <c r="AB97" i="15" s="1"/>
  <c r="K97" i="15"/>
  <c r="M97" i="15" s="1"/>
  <c r="AD97" i="15" s="1"/>
  <c r="AH96" i="15"/>
  <c r="Z96" i="15"/>
  <c r="AC96" i="15" s="1"/>
  <c r="K96" i="15"/>
  <c r="M96" i="15" s="1"/>
  <c r="AD96" i="15" s="1"/>
  <c r="AH95" i="15"/>
  <c r="Z95" i="15"/>
  <c r="AC95" i="15" s="1"/>
  <c r="K95" i="15"/>
  <c r="M95" i="15" s="1"/>
  <c r="AD95" i="15" s="1"/>
  <c r="Z94" i="15"/>
  <c r="AB94" i="15" s="1"/>
  <c r="K94" i="15"/>
  <c r="M94" i="15" s="1"/>
  <c r="AH93" i="15"/>
  <c r="AB93" i="15"/>
  <c r="Z93" i="15"/>
  <c r="M93" i="15"/>
  <c r="K93" i="15"/>
  <c r="AH92" i="15"/>
  <c r="Z92" i="15"/>
  <c r="AB92" i="15" s="1"/>
  <c r="K92" i="15"/>
  <c r="M92" i="15" s="1"/>
  <c r="AH91" i="15"/>
  <c r="Z91" i="15"/>
  <c r="AC91" i="15" s="1"/>
  <c r="K91" i="15"/>
  <c r="M91" i="15" s="1"/>
  <c r="AD91" i="15" s="1"/>
  <c r="AC90" i="15"/>
  <c r="Z90" i="15"/>
  <c r="AB90" i="15" s="1"/>
  <c r="K90" i="15"/>
  <c r="M90" i="15" s="1"/>
  <c r="AD90" i="15" s="1"/>
  <c r="AH89" i="15"/>
  <c r="AB89" i="15"/>
  <c r="Z89" i="15"/>
  <c r="AC89" i="15" s="1"/>
  <c r="AD89" i="15" s="1"/>
  <c r="M89" i="15"/>
  <c r="K89" i="15"/>
  <c r="AH88" i="15"/>
  <c r="AC88" i="15"/>
  <c r="Z88" i="15"/>
  <c r="M88" i="15"/>
  <c r="AD88" i="15" s="1"/>
  <c r="K88" i="15"/>
  <c r="AB87" i="15"/>
  <c r="Z87" i="15"/>
  <c r="AC87" i="15" s="1"/>
  <c r="AD87" i="15" s="1"/>
  <c r="M87" i="15"/>
  <c r="K87" i="15"/>
  <c r="AH86" i="15"/>
  <c r="AC86" i="15"/>
  <c r="Z86" i="15"/>
  <c r="M86" i="15"/>
  <c r="AD86" i="15" s="1"/>
  <c r="K86" i="15"/>
  <c r="AH85" i="15"/>
  <c r="Z85" i="15"/>
  <c r="AB85" i="15" s="1"/>
  <c r="K85" i="15"/>
  <c r="M85" i="15" s="1"/>
  <c r="AH84" i="15"/>
  <c r="Z84" i="15"/>
  <c r="AC84" i="15" s="1"/>
  <c r="K84" i="15"/>
  <c r="M84" i="15" s="1"/>
  <c r="AD84" i="15" s="1"/>
  <c r="AH83" i="15"/>
  <c r="Z83" i="15"/>
  <c r="AC83" i="15" s="1"/>
  <c r="K83" i="15"/>
  <c r="M83" i="15" s="1"/>
  <c r="AD83" i="15" s="1"/>
  <c r="AH82" i="15"/>
  <c r="Z82" i="15"/>
  <c r="AC82" i="15" s="1"/>
  <c r="K82" i="15"/>
  <c r="M82" i="15" s="1"/>
  <c r="AD82" i="15" s="1"/>
  <c r="AC81" i="15"/>
  <c r="Z81" i="15"/>
  <c r="M81" i="15"/>
  <c r="AD81" i="15" s="1"/>
  <c r="K81" i="15"/>
  <c r="AH80" i="15"/>
  <c r="Z80" i="15"/>
  <c r="AC80" i="15" s="1"/>
  <c r="M80" i="15"/>
  <c r="K80" i="15"/>
  <c r="AH79" i="15"/>
  <c r="AC79" i="15"/>
  <c r="Z79" i="15"/>
  <c r="M79" i="15"/>
  <c r="AD79" i="15" s="1"/>
  <c r="K79" i="15"/>
  <c r="AH78" i="15"/>
  <c r="Z78" i="15"/>
  <c r="AB78" i="15" s="1"/>
  <c r="K78" i="15"/>
  <c r="M78" i="15" s="1"/>
  <c r="AC77" i="15"/>
  <c r="Z77" i="15"/>
  <c r="M77" i="15"/>
  <c r="AD77" i="15" s="1"/>
  <c r="K77" i="15"/>
  <c r="AH76" i="15"/>
  <c r="AC76" i="15"/>
  <c r="Z76" i="15"/>
  <c r="M76" i="15"/>
  <c r="AD76" i="15" s="1"/>
  <c r="K76" i="15"/>
  <c r="AH75" i="15"/>
  <c r="AC75" i="15"/>
  <c r="Z75" i="15"/>
  <c r="AB75" i="15" s="1"/>
  <c r="K75" i="15"/>
  <c r="M75" i="15" s="1"/>
  <c r="AD75" i="15" s="1"/>
  <c r="AH74" i="15"/>
  <c r="Z74" i="15"/>
  <c r="AC74" i="15" s="1"/>
  <c r="K74" i="15"/>
  <c r="M74" i="15" s="1"/>
  <c r="AD74" i="15" s="1"/>
  <c r="AH73" i="15"/>
  <c r="Z73" i="15"/>
  <c r="AC73" i="15" s="1"/>
  <c r="K73" i="15"/>
  <c r="M73" i="15" s="1"/>
  <c r="AD73" i="15" s="1"/>
  <c r="AH72" i="15"/>
  <c r="AB72" i="15"/>
  <c r="Z72" i="15"/>
  <c r="AC72" i="15" s="1"/>
  <c r="AD72" i="15" s="1"/>
  <c r="M72" i="15"/>
  <c r="K72" i="15"/>
  <c r="AH71" i="15"/>
  <c r="AC71" i="15"/>
  <c r="Z71" i="15"/>
  <c r="M71" i="15"/>
  <c r="AD71" i="15" s="1"/>
  <c r="K71" i="15"/>
  <c r="AH70" i="15"/>
  <c r="AC70" i="15"/>
  <c r="Z70" i="15"/>
  <c r="M70" i="15"/>
  <c r="AD70" i="15" s="1"/>
  <c r="K70" i="15"/>
  <c r="AH69" i="15"/>
  <c r="AC69" i="15"/>
  <c r="Z69" i="15"/>
  <c r="M69" i="15"/>
  <c r="AD69" i="15" s="1"/>
  <c r="K69" i="15"/>
  <c r="AB68" i="15"/>
  <c r="Z68" i="15"/>
  <c r="AC68" i="15" s="1"/>
  <c r="AD68" i="15" s="1"/>
  <c r="M68" i="15"/>
  <c r="K68" i="15"/>
  <c r="AH67" i="15"/>
  <c r="AC67" i="15"/>
  <c r="Z67" i="15"/>
  <c r="M67" i="15"/>
  <c r="AD67" i="15" s="1"/>
  <c r="K67" i="15"/>
  <c r="AH66" i="15"/>
  <c r="Z66" i="15"/>
  <c r="AB66" i="15" s="1"/>
  <c r="K66" i="15"/>
  <c r="M66" i="15" s="1"/>
  <c r="AH65" i="15"/>
  <c r="Z65" i="15"/>
  <c r="AC65" i="15" s="1"/>
  <c r="K65" i="15"/>
  <c r="M65" i="15" s="1"/>
  <c r="AD65" i="15" s="1"/>
  <c r="AH64" i="15"/>
  <c r="AB64" i="15"/>
  <c r="Z64" i="15"/>
  <c r="M64" i="15"/>
  <c r="K64" i="15"/>
  <c r="AH63" i="15"/>
  <c r="AC63" i="15"/>
  <c r="Z63" i="15"/>
  <c r="M63" i="15"/>
  <c r="AD63" i="15" s="1"/>
  <c r="K63" i="15"/>
  <c r="AB62" i="15"/>
  <c r="Z62" i="15"/>
  <c r="M62" i="15"/>
  <c r="K62" i="15"/>
  <c r="AH61" i="15"/>
  <c r="Z61" i="15"/>
  <c r="AB61" i="15" s="1"/>
  <c r="K61" i="15"/>
  <c r="M61" i="15" s="1"/>
  <c r="AH60" i="15"/>
  <c r="AB60" i="15"/>
  <c r="Z60" i="15"/>
  <c r="M60" i="15"/>
  <c r="K60" i="15"/>
  <c r="AH59" i="15"/>
  <c r="Z59" i="15"/>
  <c r="AB59" i="15" s="1"/>
  <c r="K59" i="15"/>
  <c r="M59" i="15" s="1"/>
  <c r="AH58" i="15"/>
  <c r="AB58" i="15"/>
  <c r="Z58" i="15"/>
  <c r="M58" i="15"/>
  <c r="K58" i="15"/>
  <c r="AH57" i="15"/>
  <c r="AC57" i="15"/>
  <c r="Z57" i="15"/>
  <c r="M57" i="15"/>
  <c r="AD57" i="15" s="1"/>
  <c r="K57" i="15"/>
  <c r="AH56" i="15"/>
  <c r="AC56" i="15"/>
  <c r="Z56" i="15"/>
  <c r="M56" i="15"/>
  <c r="AD56" i="15" s="1"/>
  <c r="K56" i="15"/>
  <c r="AH55" i="15"/>
  <c r="Z55" i="15"/>
  <c r="AB55" i="15" s="1"/>
  <c r="K55" i="15"/>
  <c r="M55" i="15" s="1"/>
  <c r="AH54" i="15"/>
  <c r="Z54" i="15"/>
  <c r="AC54" i="15" s="1"/>
  <c r="K54" i="15"/>
  <c r="M54" i="15" s="1"/>
  <c r="AD54" i="15" s="1"/>
  <c r="AH53" i="15"/>
  <c r="AB53" i="15"/>
  <c r="Z53" i="15"/>
  <c r="M53" i="15"/>
  <c r="K53" i="15"/>
  <c r="AB52" i="15"/>
  <c r="Z52" i="15"/>
  <c r="AC52" i="15" s="1"/>
  <c r="AD52" i="15" s="1"/>
  <c r="M52" i="15"/>
  <c r="K52" i="15"/>
  <c r="AH51" i="15"/>
  <c r="AC51" i="15"/>
  <c r="Z51" i="15"/>
  <c r="M51" i="15"/>
  <c r="AD51" i="15" s="1"/>
  <c r="K51" i="15"/>
  <c r="AH50" i="15"/>
  <c r="AC50" i="15"/>
  <c r="Z50" i="15"/>
  <c r="M50" i="15"/>
  <c r="AD50" i="15" s="1"/>
  <c r="K50" i="15"/>
  <c r="AH49" i="15"/>
  <c r="AC49" i="15"/>
  <c r="Z49" i="15"/>
  <c r="AB49" i="15" s="1"/>
  <c r="K49" i="15"/>
  <c r="M49" i="15" s="1"/>
  <c r="AD49" i="15" s="1"/>
  <c r="AH48" i="15"/>
  <c r="Z48" i="15"/>
  <c r="AC48" i="15" s="1"/>
  <c r="K48" i="15"/>
  <c r="M48" i="15" s="1"/>
  <c r="AD48" i="15" s="1"/>
  <c r="AH47" i="15"/>
  <c r="AB47" i="15"/>
  <c r="Z47" i="15"/>
  <c r="AC47" i="15" s="1"/>
  <c r="AD47" i="15" s="1"/>
  <c r="M47" i="15"/>
  <c r="K47" i="15"/>
  <c r="AH46" i="15"/>
  <c r="AC46" i="15"/>
  <c r="Z46" i="15"/>
  <c r="AB46" i="15" s="1"/>
  <c r="K46" i="15"/>
  <c r="M46" i="15" s="1"/>
  <c r="AD46" i="15" s="1"/>
  <c r="AH45" i="15"/>
  <c r="AB45" i="15"/>
  <c r="Z45" i="15"/>
  <c r="AC45" i="15" s="1"/>
  <c r="AD45" i="15" s="1"/>
  <c r="M45" i="15"/>
  <c r="K45" i="15"/>
  <c r="AH44" i="15"/>
  <c r="AC44" i="15"/>
  <c r="Z44" i="15"/>
  <c r="M44" i="15"/>
  <c r="AD44" i="15" s="1"/>
  <c r="K44" i="15"/>
  <c r="AB43" i="15"/>
  <c r="Z43" i="15"/>
  <c r="AC43" i="15" s="1"/>
  <c r="AD43" i="15" s="1"/>
  <c r="M43" i="15"/>
  <c r="K43" i="15"/>
  <c r="AH42" i="15"/>
  <c r="AC42" i="15"/>
  <c r="Z42" i="15"/>
  <c r="M42" i="15"/>
  <c r="AD42" i="15" s="1"/>
  <c r="K42" i="15"/>
  <c r="AH41" i="15"/>
  <c r="Z41" i="15"/>
  <c r="AB41" i="15" s="1"/>
  <c r="K41" i="15"/>
  <c r="M41" i="15" s="1"/>
  <c r="AH40" i="15"/>
  <c r="Z40" i="15"/>
  <c r="AC40" i="15" s="1"/>
  <c r="K40" i="15"/>
  <c r="M40" i="15" s="1"/>
  <c r="AD40" i="15" s="1"/>
  <c r="AH39" i="15"/>
  <c r="Z39" i="15"/>
  <c r="AC39" i="15" s="1"/>
  <c r="K39" i="15"/>
  <c r="M39" i="15" s="1"/>
  <c r="AD39" i="15" s="1"/>
  <c r="AH38" i="15"/>
  <c r="AB38" i="15"/>
  <c r="Z38" i="15"/>
  <c r="M38" i="15"/>
  <c r="K38" i="15"/>
  <c r="Z37" i="15"/>
  <c r="AC37" i="15" s="1"/>
  <c r="K37" i="15"/>
  <c r="M37" i="15" s="1"/>
  <c r="AD37" i="15" s="1"/>
  <c r="AH36" i="15"/>
  <c r="AB36" i="15"/>
  <c r="Z36" i="15"/>
  <c r="AC36" i="15" s="1"/>
  <c r="AD36" i="15" s="1"/>
  <c r="M36" i="15"/>
  <c r="K36" i="15"/>
  <c r="AH35" i="15"/>
  <c r="AC35" i="15"/>
  <c r="Z35" i="15"/>
  <c r="M35" i="15"/>
  <c r="AD35" i="15" s="1"/>
  <c r="K35" i="15"/>
  <c r="AH34" i="15"/>
  <c r="Z34" i="15"/>
  <c r="AB34" i="15" s="1"/>
  <c r="K34" i="15"/>
  <c r="M34" i="15" s="1"/>
  <c r="AH33" i="15"/>
  <c r="Z33" i="15"/>
  <c r="AC33" i="15" s="1"/>
  <c r="K33" i="15"/>
  <c r="M33" i="15" s="1"/>
  <c r="AD33" i="15" s="1"/>
  <c r="AH32" i="15"/>
  <c r="Z32" i="15"/>
  <c r="AC32" i="15" s="1"/>
  <c r="K32" i="15"/>
  <c r="M32" i="15" s="1"/>
  <c r="AD32" i="15" s="1"/>
  <c r="AH31" i="15"/>
  <c r="Z31" i="15"/>
  <c r="AC31" i="15" s="1"/>
  <c r="K31" i="15"/>
  <c r="M31" i="15" s="1"/>
  <c r="AD31" i="15" s="1"/>
  <c r="AH30" i="15"/>
  <c r="AB30" i="15"/>
  <c r="Z30" i="15"/>
  <c r="M30" i="15"/>
  <c r="K30" i="15"/>
  <c r="AH29" i="15"/>
  <c r="AC29" i="15"/>
  <c r="Z29" i="15"/>
  <c r="M29" i="15"/>
  <c r="AD29" i="15" s="1"/>
  <c r="K29" i="15"/>
  <c r="AH28" i="15"/>
  <c r="AC28" i="15"/>
  <c r="Z28" i="15"/>
  <c r="M28" i="15"/>
  <c r="AD28" i="15" s="1"/>
  <c r="K28" i="15"/>
  <c r="AH27" i="15"/>
  <c r="AC27" i="15"/>
  <c r="Z27" i="15"/>
  <c r="M27" i="15"/>
  <c r="AD27" i="15" s="1"/>
  <c r="K27" i="15"/>
  <c r="AH26" i="15"/>
  <c r="Z26" i="15"/>
  <c r="AB26" i="15" s="1"/>
  <c r="K26" i="15"/>
  <c r="M26" i="15" s="1"/>
  <c r="AH25" i="15"/>
  <c r="Z25" i="15"/>
  <c r="AC25" i="15" s="1"/>
  <c r="K25" i="15"/>
  <c r="M25" i="15" s="1"/>
  <c r="AD25" i="15" s="1"/>
  <c r="AH24" i="15"/>
  <c r="AB24" i="15"/>
  <c r="Z24" i="15"/>
  <c r="AC24" i="15" s="1"/>
  <c r="M24" i="15"/>
  <c r="AD24" i="15" s="1"/>
  <c r="K24" i="15"/>
  <c r="AH23" i="15"/>
  <c r="AC23" i="15"/>
  <c r="Z23" i="15"/>
  <c r="M23" i="15"/>
  <c r="AD23" i="15" s="1"/>
  <c r="K23" i="15"/>
  <c r="AH22" i="15"/>
  <c r="AC22" i="15"/>
  <c r="Z22" i="15"/>
  <c r="M22" i="15"/>
  <c r="AD22" i="15" s="1"/>
  <c r="K22" i="15"/>
  <c r="AH21" i="15"/>
  <c r="Z21" i="15"/>
  <c r="AB21" i="15" s="1"/>
  <c r="K21" i="15"/>
  <c r="M21" i="15" s="1"/>
  <c r="AC20" i="15"/>
  <c r="Z20" i="15"/>
  <c r="M20" i="15"/>
  <c r="AD20" i="15" s="1"/>
  <c r="K20" i="15"/>
  <c r="AH19" i="15"/>
  <c r="Z19" i="15"/>
  <c r="AC19" i="15" s="1"/>
  <c r="K19" i="15"/>
  <c r="M19" i="15" s="1"/>
  <c r="AH18" i="15"/>
  <c r="Z18" i="15"/>
  <c r="AC18" i="15" s="1"/>
  <c r="K18" i="15"/>
  <c r="M18" i="15" s="1"/>
  <c r="AD18" i="15" s="1"/>
  <c r="AH17" i="15"/>
  <c r="Z17" i="15"/>
  <c r="AC17" i="15" s="1"/>
  <c r="K17" i="15"/>
  <c r="M17" i="15" s="1"/>
  <c r="AH16" i="15"/>
  <c r="AB16" i="15"/>
  <c r="Z16" i="15"/>
  <c r="AC16" i="15" s="1"/>
  <c r="K16" i="15"/>
  <c r="M16" i="15" s="1"/>
  <c r="AC15" i="15"/>
  <c r="Z15" i="15"/>
  <c r="K15" i="15"/>
  <c r="M15" i="15" s="1"/>
  <c r="AD15" i="15" s="1"/>
  <c r="AH14" i="15"/>
  <c r="Z14" i="15"/>
  <c r="AC14" i="15" s="1"/>
  <c r="K14" i="15"/>
  <c r="M14" i="15" s="1"/>
  <c r="AH13" i="15"/>
  <c r="Z13" i="15"/>
  <c r="AB13" i="15" s="1"/>
  <c r="K13" i="15"/>
  <c r="M13" i="15" s="1"/>
  <c r="AH12" i="15"/>
  <c r="Z12" i="15"/>
  <c r="K12" i="15"/>
  <c r="M12" i="15" s="1"/>
  <c r="AH11" i="15"/>
  <c r="Z11" i="15"/>
  <c r="AC11" i="15" s="1"/>
  <c r="K11" i="15"/>
  <c r="M11" i="15" s="1"/>
  <c r="AH10" i="15"/>
  <c r="AB10" i="15"/>
  <c r="Z10" i="15"/>
  <c r="AC10" i="15" s="1"/>
  <c r="M10" i="15"/>
  <c r="K10" i="15"/>
  <c r="AD80" i="15" l="1"/>
  <c r="AD14" i="15"/>
  <c r="AD16" i="15"/>
  <c r="AD17" i="15"/>
  <c r="AD19" i="15"/>
  <c r="AD10" i="15"/>
  <c r="AD11" i="15"/>
  <c r="AB12" i="15"/>
  <c r="AC12" i="15" s="1"/>
  <c r="AD12" i="15" s="1"/>
  <c r="AC13" i="15"/>
  <c r="AD13" i="15" s="1"/>
  <c r="AD21" i="15"/>
  <c r="AC21" i="15"/>
  <c r="AD26" i="15"/>
  <c r="AC26" i="15"/>
  <c r="AB174" i="15"/>
  <c r="AC174" i="15"/>
  <c r="AB176" i="15"/>
  <c r="AC176" i="15"/>
  <c r="AB178" i="15"/>
  <c r="AC178" i="15"/>
  <c r="AB180" i="15"/>
  <c r="AC180" i="15"/>
  <c r="AB182" i="15"/>
  <c r="AC182" i="15"/>
  <c r="AB184" i="15"/>
  <c r="AC184" i="15"/>
  <c r="AB186" i="15"/>
  <c r="AC186" i="15" s="1"/>
  <c r="AD186" i="15" s="1"/>
  <c r="AB188" i="15"/>
  <c r="AC188" i="15"/>
  <c r="AB190" i="15"/>
  <c r="AC190" i="15"/>
  <c r="AB216" i="15"/>
  <c r="AC216" i="15"/>
  <c r="AB218" i="15"/>
  <c r="AC218" i="15"/>
  <c r="AB220" i="15"/>
  <c r="AC220" i="15"/>
  <c r="AB227" i="15"/>
  <c r="AC227" i="15" s="1"/>
  <c r="AD227" i="15" s="1"/>
  <c r="AB231" i="15"/>
  <c r="AC231" i="15" s="1"/>
  <c r="AD231" i="15" s="1"/>
  <c r="AB249" i="15"/>
  <c r="AC249" i="15" s="1"/>
  <c r="AD249" i="15" s="1"/>
  <c r="AB255" i="15"/>
  <c r="AC255" i="15" s="1"/>
  <c r="AD255" i="15" s="1"/>
  <c r="AC30" i="15"/>
  <c r="AD30" i="15" s="1"/>
  <c r="AC34" i="15"/>
  <c r="AD34" i="15" s="1"/>
  <c r="AC38" i="15"/>
  <c r="AD38" i="15" s="1"/>
  <c r="AC41" i="15"/>
  <c r="AD41" i="15" s="1"/>
  <c r="AC53" i="15"/>
  <c r="AD53" i="15" s="1"/>
  <c r="AC55" i="15"/>
  <c r="AD55" i="15" s="1"/>
  <c r="AC58" i="15"/>
  <c r="AD58" i="15" s="1"/>
  <c r="AD59" i="15"/>
  <c r="AC59" i="15"/>
  <c r="AC60" i="15"/>
  <c r="AD60" i="15" s="1"/>
  <c r="AC61" i="15"/>
  <c r="AD61" i="15" s="1"/>
  <c r="AC62" i="15"/>
  <c r="AD62" i="15" s="1"/>
  <c r="AC64" i="15"/>
  <c r="AD64" i="15" s="1"/>
  <c r="AC66" i="15"/>
  <c r="AD66" i="15" s="1"/>
  <c r="AC78" i="15"/>
  <c r="AD78" i="15" s="1"/>
  <c r="AC85" i="15"/>
  <c r="AD85" i="15" s="1"/>
  <c r="AC92" i="15"/>
  <c r="AD92" i="15" s="1"/>
  <c r="AC93" i="15"/>
  <c r="AD93" i="15" s="1"/>
  <c r="AC94" i="15"/>
  <c r="AD94" i="15" s="1"/>
  <c r="AC102" i="15"/>
  <c r="AD102" i="15" s="1"/>
  <c r="AC103" i="15"/>
  <c r="AD103" i="15" s="1"/>
  <c r="AC111" i="15"/>
  <c r="AD111" i="15" s="1"/>
  <c r="AC122" i="15"/>
  <c r="AD122" i="15" s="1"/>
  <c r="AC123" i="15"/>
  <c r="AD123" i="15" s="1"/>
  <c r="AC124" i="15"/>
  <c r="AD124" i="15" s="1"/>
  <c r="AC125" i="15"/>
  <c r="AD125" i="15" s="1"/>
  <c r="AC126" i="15"/>
  <c r="AD126" i="15" s="1"/>
  <c r="AC127" i="15"/>
  <c r="AD127" i="15" s="1"/>
  <c r="AC128" i="15"/>
  <c r="AD128" i="15" s="1"/>
  <c r="AC129" i="15"/>
  <c r="AD129" i="15" s="1"/>
  <c r="AC130" i="15"/>
  <c r="AD130" i="15" s="1"/>
  <c r="AC131" i="15"/>
  <c r="AD131" i="15" s="1"/>
  <c r="AC132" i="15"/>
  <c r="AD132" i="15" s="1"/>
  <c r="AC133" i="15"/>
  <c r="AD133" i="15" s="1"/>
  <c r="AC134" i="15"/>
  <c r="AD134" i="15" s="1"/>
  <c r="AC135" i="15"/>
  <c r="AD135" i="15" s="1"/>
  <c r="AC144" i="15"/>
  <c r="AD144" i="15" s="1"/>
  <c r="AC145" i="15"/>
  <c r="AD145" i="15" s="1"/>
  <c r="AC146" i="15"/>
  <c r="AD146" i="15" s="1"/>
  <c r="AC147" i="15"/>
  <c r="AD147" i="15" s="1"/>
  <c r="AC148" i="15"/>
  <c r="AD148" i="15" s="1"/>
  <c r="AC149" i="15"/>
  <c r="AD149" i="15" s="1"/>
  <c r="AC150" i="15"/>
  <c r="AD150" i="15" s="1"/>
  <c r="AC151" i="15"/>
  <c r="AD151" i="15" s="1"/>
  <c r="AD152" i="15"/>
  <c r="AC152" i="15"/>
  <c r="AC153" i="15"/>
  <c r="AD153" i="15" s="1"/>
  <c r="AC154" i="15"/>
  <c r="AD154" i="15" s="1"/>
  <c r="AC155" i="15"/>
  <c r="AD155" i="15" s="1"/>
  <c r="AD156" i="15"/>
  <c r="AC156" i="15"/>
  <c r="AC157" i="15"/>
  <c r="AD157" i="15" s="1"/>
  <c r="AC158" i="15"/>
  <c r="AD158" i="15" s="1"/>
  <c r="AB161" i="15"/>
  <c r="AC161" i="15"/>
  <c r="AD161" i="15" s="1"/>
  <c r="AB163" i="15"/>
  <c r="AC163" i="15" s="1"/>
  <c r="AD163" i="15" s="1"/>
  <c r="AB165" i="15"/>
  <c r="AC165" i="15" s="1"/>
  <c r="AD165" i="15" s="1"/>
  <c r="AB167" i="15"/>
  <c r="AC167" i="15" s="1"/>
  <c r="AD167" i="15" s="1"/>
  <c r="AB169" i="15"/>
  <c r="AC169" i="15" s="1"/>
  <c r="AD169" i="15" s="1"/>
  <c r="AB171" i="15"/>
  <c r="AC171" i="15" s="1"/>
  <c r="AD171" i="15" s="1"/>
  <c r="AD233" i="15"/>
  <c r="AB260" i="15"/>
  <c r="AC260" i="15" s="1"/>
  <c r="AD260" i="15" s="1"/>
  <c r="AC162" i="15"/>
  <c r="AD162" i="15" s="1"/>
  <c r="AC164" i="15"/>
  <c r="AD164" i="15" s="1"/>
  <c r="AC166" i="15"/>
  <c r="AD166" i="15" s="1"/>
  <c r="AC168" i="15"/>
  <c r="AD168" i="15" s="1"/>
  <c r="AC170" i="15"/>
  <c r="AD170" i="15" s="1"/>
  <c r="AC172" i="15"/>
  <c r="AD172" i="15" s="1"/>
  <c r="AD174" i="15"/>
  <c r="AC175" i="15"/>
  <c r="AD175" i="15" s="1"/>
  <c r="AD176" i="15"/>
  <c r="AC177" i="15"/>
  <c r="AD177" i="15" s="1"/>
  <c r="AD178" i="15"/>
  <c r="AC179" i="15"/>
  <c r="AD179" i="15" s="1"/>
  <c r="AD180" i="15"/>
  <c r="AC181" i="15"/>
  <c r="AD181" i="15" s="1"/>
  <c r="AD182" i="15"/>
  <c r="AC183" i="15"/>
  <c r="AD183" i="15" s="1"/>
  <c r="AD184" i="15"/>
  <c r="AC185" i="15"/>
  <c r="AD185" i="15" s="1"/>
  <c r="AC187" i="15"/>
  <c r="AD187" i="15" s="1"/>
  <c r="AD188" i="15"/>
  <c r="AC189" i="15"/>
  <c r="AD189" i="15" s="1"/>
  <c r="AD190" i="15"/>
  <c r="AC191" i="15"/>
  <c r="AD191" i="15" s="1"/>
  <c r="AD216" i="15"/>
  <c r="AC217" i="15"/>
  <c r="AD217" i="15" s="1"/>
  <c r="AD218" i="15"/>
  <c r="AC219" i="15"/>
  <c r="AD219" i="15" s="1"/>
  <c r="AD220" i="15"/>
  <c r="AC221" i="15"/>
  <c r="AD221" i="15" s="1"/>
  <c r="AC225" i="15"/>
  <c r="AD225" i="15" s="1"/>
  <c r="AC228" i="15"/>
  <c r="AD228" i="15" s="1"/>
  <c r="AC232" i="15"/>
  <c r="AD232" i="15" s="1"/>
  <c r="AB243" i="15"/>
  <c r="AC243" i="15"/>
  <c r="AB247" i="15"/>
  <c r="AC247" i="15" s="1"/>
  <c r="AD247" i="15" s="1"/>
  <c r="AB251" i="15"/>
  <c r="AC251" i="15" s="1"/>
  <c r="AD251" i="15" s="1"/>
  <c r="AD257" i="15"/>
  <c r="AD243" i="15"/>
  <c r="AC244" i="15"/>
  <c r="AD244" i="15" s="1"/>
  <c r="AC256" i="15"/>
  <c r="AD256" i="15" s="1"/>
  <c r="AC259" i="15"/>
  <c r="AD259" i="15" s="1"/>
  <c r="AC263" i="15"/>
  <c r="AD263" i="15" s="1"/>
  <c r="AD272" i="15"/>
  <c r="AD273" i="15"/>
  <c r="AD275" i="15"/>
  <c r="AD276" i="15"/>
  <c r="AD292" i="15"/>
  <c r="AD293" i="15"/>
  <c r="AD294" i="15"/>
  <c r="AD302" i="15"/>
  <c r="AD303" i="15"/>
  <c r="AD306" i="15"/>
  <c r="AB267" i="15"/>
  <c r="AC267" i="15" s="1"/>
  <c r="AD267" i="15" s="1"/>
  <c r="AB269" i="15"/>
  <c r="AC269" i="15" s="1"/>
  <c r="AD269" i="15" s="1"/>
  <c r="AB271" i="15"/>
  <c r="AC271" i="15" s="1"/>
  <c r="AD271" i="15" s="1"/>
  <c r="AB274" i="15"/>
  <c r="AC274" i="15" s="1"/>
  <c r="AD274" i="15" s="1"/>
  <c r="AB278" i="15"/>
  <c r="AC278" i="15" s="1"/>
  <c r="AD278" i="15" s="1"/>
  <c r="AB279" i="15"/>
  <c r="AC279" i="15" s="1"/>
  <c r="AD279" i="15" s="1"/>
  <c r="AB281" i="15"/>
  <c r="AC281" i="15" s="1"/>
  <c r="AD281" i="15" s="1"/>
  <c r="AB282" i="15"/>
  <c r="AC282" i="15" s="1"/>
  <c r="AD282" i="15" s="1"/>
  <c r="AB285" i="15"/>
  <c r="AC285" i="15" s="1"/>
  <c r="AD285" i="15" s="1"/>
  <c r="AB287" i="15"/>
  <c r="AC287" i="15" s="1"/>
  <c r="AD287" i="15" s="1"/>
  <c r="AB289" i="15"/>
  <c r="AC289" i="15" s="1"/>
  <c r="AD289" i="15" s="1"/>
  <c r="AB290" i="15"/>
  <c r="AC290" i="15" s="1"/>
  <c r="AD290" i="15" s="1"/>
  <c r="AB295" i="15"/>
  <c r="AC295" i="15" s="1"/>
  <c r="AD295" i="15" s="1"/>
  <c r="AB297" i="15"/>
  <c r="AC297" i="15" s="1"/>
  <c r="AD297" i="15" s="1"/>
  <c r="AB299" i="15"/>
  <c r="AC299" i="15" s="1"/>
  <c r="AD299" i="15" s="1"/>
  <c r="AB301" i="15"/>
  <c r="AC301" i="15" s="1"/>
  <c r="AD301" i="15" s="1"/>
  <c r="AB304" i="15"/>
  <c r="AC304" i="15" s="1"/>
  <c r="AD304" i="15" s="1"/>
  <c r="AB305" i="15"/>
  <c r="AC305" i="15" s="1"/>
  <c r="AD305" i="15" s="1"/>
  <c r="AB307" i="15"/>
  <c r="AC307" i="15" s="1"/>
  <c r="AD307" i="15" s="1"/>
  <c r="K317" i="8" l="1"/>
  <c r="K316" i="8"/>
  <c r="K315" i="8"/>
  <c r="K364" i="6" l="1"/>
  <c r="K363" i="6"/>
  <c r="K362" i="6"/>
  <c r="K361" i="6"/>
  <c r="K360" i="6" l="1"/>
  <c r="K323" i="4"/>
  <c r="K261" i="3" l="1"/>
  <c r="K260" i="3"/>
  <c r="K259" i="3"/>
  <c r="K258" i="3"/>
  <c r="K257" i="3"/>
  <c r="K256" i="3"/>
  <c r="K255" i="3"/>
  <c r="K254" i="3"/>
  <c r="K253" i="3"/>
  <c r="K131" i="1" l="1"/>
  <c r="K493" i="5" l="1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6" i="5"/>
  <c r="K465" i="5"/>
  <c r="K464" i="5"/>
  <c r="K463" i="5"/>
  <c r="K462" i="5"/>
  <c r="K461" i="5"/>
  <c r="K460" i="5"/>
  <c r="K459" i="5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4" i="4"/>
  <c r="K325" i="4"/>
  <c r="K326" i="4"/>
  <c r="K327" i="4"/>
  <c r="K328" i="4"/>
  <c r="K329" i="4"/>
  <c r="K330" i="4"/>
  <c r="K331" i="4"/>
  <c r="K332" i="4"/>
  <c r="K333" i="4"/>
  <c r="K334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0" i="4"/>
  <c r="K375" i="2" l="1"/>
  <c r="K376" i="2"/>
  <c r="K377" i="2"/>
  <c r="K378" i="2"/>
  <c r="K379" i="2"/>
  <c r="K380" i="2"/>
  <c r="K381" i="2"/>
  <c r="K382" i="2"/>
  <c r="K383" i="2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10" i="1"/>
  <c r="K445" i="5" l="1"/>
  <c r="K396" i="7" l="1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182" i="10" l="1"/>
  <c r="K181" i="10" l="1"/>
  <c r="K180" i="10"/>
  <c r="K177" i="10"/>
  <c r="K178" i="10"/>
  <c r="K179" i="10"/>
  <c r="K176" i="10" l="1"/>
  <c r="K173" i="10"/>
  <c r="K269" i="13" l="1"/>
  <c r="K311" i="8" l="1"/>
  <c r="K312" i="8"/>
  <c r="K313" i="8"/>
  <c r="K314" i="8"/>
  <c r="K241" i="8" l="1"/>
  <c r="K131" i="8" l="1"/>
  <c r="K123" i="8"/>
  <c r="K111" i="8"/>
  <c r="K115" i="8"/>
  <c r="K19" i="8" l="1"/>
  <c r="K20" i="8"/>
  <c r="K177" i="8" l="1"/>
  <c r="K342" i="6" l="1"/>
  <c r="K334" i="6" l="1"/>
  <c r="K99" i="6" l="1"/>
  <c r="K454" i="5" l="1"/>
  <c r="K455" i="5"/>
  <c r="K456" i="5"/>
  <c r="K457" i="5"/>
  <c r="K458" i="5"/>
  <c r="K155" i="5"/>
  <c r="K150" i="5"/>
  <c r="K27" i="5" l="1"/>
  <c r="K28" i="5"/>
  <c r="K29" i="5"/>
  <c r="K30" i="5"/>
  <c r="K26" i="5"/>
  <c r="K389" i="5"/>
  <c r="K387" i="5" l="1"/>
  <c r="K388" i="5"/>
  <c r="K378" i="5"/>
  <c r="K383" i="5" l="1"/>
  <c r="K451" i="5" l="1"/>
  <c r="K452" i="5"/>
  <c r="K453" i="5"/>
  <c r="K450" i="5"/>
  <c r="K252" i="3" l="1"/>
  <c r="K251" i="3"/>
  <c r="K250" i="3"/>
  <c r="K249" i="3"/>
  <c r="K248" i="3"/>
  <c r="K247" i="3"/>
  <c r="K246" i="3"/>
  <c r="K245" i="3"/>
  <c r="K244" i="3"/>
  <c r="K243" i="3"/>
  <c r="K242" i="3"/>
  <c r="K241" i="3"/>
  <c r="K238" i="3" l="1"/>
  <c r="K239" i="3"/>
  <c r="K240" i="3"/>
  <c r="K235" i="3"/>
  <c r="K236" i="3"/>
  <c r="K237" i="3"/>
  <c r="K234" i="3"/>
  <c r="K233" i="3"/>
  <c r="K232" i="3"/>
  <c r="K374" i="2" l="1"/>
  <c r="K373" i="2"/>
  <c r="K372" i="2"/>
  <c r="K371" i="2"/>
  <c r="K370" i="2"/>
  <c r="K316" i="13" l="1"/>
  <c r="K325" i="13" l="1"/>
  <c r="K399" i="13" l="1"/>
  <c r="K423" i="13"/>
  <c r="K292" i="13" l="1"/>
  <c r="K459" i="13" l="1"/>
  <c r="K458" i="13"/>
  <c r="K457" i="13"/>
  <c r="K456" i="13"/>
  <c r="K455" i="13"/>
  <c r="K454" i="13"/>
  <c r="K453" i="13"/>
  <c r="K452" i="13"/>
  <c r="K451" i="13"/>
  <c r="K450" i="13"/>
  <c r="K449" i="13"/>
  <c r="K448" i="13"/>
  <c r="K447" i="13"/>
  <c r="K446" i="13"/>
  <c r="K445" i="13"/>
  <c r="K444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9" i="13"/>
  <c r="K428" i="13"/>
  <c r="K427" i="13"/>
  <c r="K426" i="13"/>
  <c r="K425" i="13"/>
  <c r="K424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4" i="13"/>
  <c r="K323" i="13"/>
  <c r="K322" i="13"/>
  <c r="K321" i="13"/>
  <c r="K320" i="13"/>
  <c r="K319" i="13"/>
  <c r="K318" i="13"/>
  <c r="K317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1" i="13"/>
  <c r="K290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5" i="11"/>
  <c r="K494" i="11"/>
  <c r="K493" i="11"/>
  <c r="K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465" i="11"/>
  <c r="K464" i="11"/>
  <c r="K463" i="11"/>
  <c r="K462" i="11"/>
  <c r="K461" i="11"/>
  <c r="K460" i="11"/>
  <c r="K459" i="11"/>
  <c r="K458" i="11"/>
  <c r="K457" i="11"/>
  <c r="K456" i="11"/>
  <c r="K455" i="11"/>
  <c r="K454" i="11"/>
  <c r="K453" i="11"/>
  <c r="K452" i="11"/>
  <c r="K451" i="11"/>
  <c r="K450" i="11"/>
  <c r="K449" i="11"/>
  <c r="K448" i="11"/>
  <c r="K447" i="11"/>
  <c r="K446" i="11"/>
  <c r="K445" i="11"/>
  <c r="K444" i="11"/>
  <c r="K443" i="11"/>
  <c r="K442" i="11"/>
  <c r="K441" i="11"/>
  <c r="K440" i="11"/>
  <c r="K439" i="11"/>
  <c r="K438" i="11"/>
  <c r="K437" i="11"/>
  <c r="K436" i="11"/>
  <c r="K435" i="11"/>
  <c r="K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K410" i="11"/>
  <c r="K409" i="11"/>
  <c r="K408" i="11"/>
  <c r="K407" i="11"/>
  <c r="K406" i="11"/>
  <c r="K405" i="11"/>
  <c r="K404" i="11"/>
  <c r="K403" i="11"/>
  <c r="K402" i="11"/>
  <c r="K401" i="11"/>
  <c r="K400" i="11"/>
  <c r="K399" i="11"/>
  <c r="K398" i="11"/>
  <c r="K397" i="11"/>
  <c r="K396" i="11"/>
  <c r="K395" i="11"/>
  <c r="K394" i="11"/>
  <c r="K393" i="11"/>
  <c r="K392" i="11"/>
  <c r="K391" i="11"/>
  <c r="K390" i="11"/>
  <c r="K389" i="11"/>
  <c r="K388" i="11"/>
  <c r="K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K325" i="11"/>
  <c r="K324" i="11"/>
  <c r="K323" i="11"/>
  <c r="K322" i="1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175" i="10"/>
  <c r="K174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310" i="8" l="1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0" i="8"/>
  <c r="K129" i="8"/>
  <c r="K128" i="8"/>
  <c r="K127" i="8"/>
  <c r="K126" i="8"/>
  <c r="K125" i="8"/>
  <c r="K124" i="8"/>
  <c r="K122" i="8"/>
  <c r="K121" i="8"/>
  <c r="K120" i="8"/>
  <c r="K119" i="8"/>
  <c r="K118" i="8"/>
  <c r="K117" i="8"/>
  <c r="K116" i="8"/>
  <c r="K114" i="8"/>
  <c r="K113" i="8"/>
  <c r="K112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18" i="8"/>
  <c r="K17" i="8"/>
  <c r="K16" i="8"/>
  <c r="K15" i="8"/>
  <c r="K14" i="8"/>
  <c r="K13" i="8"/>
  <c r="K12" i="8"/>
  <c r="K11" i="8"/>
  <c r="K10" i="8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1" i="6"/>
  <c r="K340" i="6"/>
  <c r="K339" i="6"/>
  <c r="K338" i="6"/>
  <c r="K337" i="6"/>
  <c r="K336" i="6"/>
  <c r="K335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449" i="5"/>
  <c r="K448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6" i="5"/>
  <c r="K385" i="5"/>
  <c r="K384" i="5"/>
  <c r="K382" i="5"/>
  <c r="K381" i="5"/>
  <c r="K380" i="5"/>
  <c r="K379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4" i="5"/>
  <c r="K153" i="5"/>
  <c r="K152" i="5"/>
  <c r="K151" i="5"/>
  <c r="K149" i="5"/>
  <c r="K148" i="5"/>
  <c r="K147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</calcChain>
</file>

<file path=xl/sharedStrings.xml><?xml version="1.0" encoding="utf-8"?>
<sst xmlns="http://schemas.openxmlformats.org/spreadsheetml/2006/main" count="15063" uniqueCount="3430">
  <si>
    <t>ราคาประเมินทุนทรัพย์ของที่ดินและสิ่งปลูกสร้าง</t>
  </si>
  <si>
    <t>ราคาประเมินทุนทรัพย์ของสิ่งปลูกสร้าง</t>
  </si>
  <si>
    <t>ที่</t>
  </si>
  <si>
    <t>ประเภท</t>
  </si>
  <si>
    <t>หน้าสำรวจ</t>
  </si>
  <si>
    <t>เลขที่</t>
  </si>
  <si>
    <t>ไร่</t>
  </si>
  <si>
    <t>งาน</t>
  </si>
  <si>
    <t>วา</t>
  </si>
  <si>
    <t>โฉนด</t>
  </si>
  <si>
    <t>215  ม.2 ต.บ้านยาง</t>
  </si>
  <si>
    <t xml:space="preserve"> บ้านเดี่ยว</t>
  </si>
  <si>
    <t>ครึ่งปูนครึ่งไม้</t>
  </si>
  <si>
    <t>ไม่มีเอกสารสิทธิ์</t>
  </si>
  <si>
    <t>223 ม.2 ต.บ้านยาง</t>
  </si>
  <si>
    <t>บ้านเดี่ยว</t>
  </si>
  <si>
    <t>159 ม.2 ต.บ้านยาง</t>
  </si>
  <si>
    <t>106 ม.2 ต.บ้านยาง</t>
  </si>
  <si>
    <t>94 ม.2 ต.บ้านยาง</t>
  </si>
  <si>
    <t>175 ม.2 ต.บ้านยาง</t>
  </si>
  <si>
    <t>80 ม.2 ต.บ้านยาง</t>
  </si>
  <si>
    <t>50 ม.2 ต.บ้านยาง</t>
  </si>
  <si>
    <t>ไม้ใต้ถุงโล่ง</t>
  </si>
  <si>
    <t>118 ม.2 ต.บ้านยาง</t>
  </si>
  <si>
    <t>12 ม.2 ต.บ้านยาง</t>
  </si>
  <si>
    <t>227 ม.2 ต.บ้านยาง</t>
  </si>
  <si>
    <t>176 ม.2 ต.บ้านยาง</t>
  </si>
  <si>
    <t>ยุ่งฉาง</t>
  </si>
  <si>
    <t>118/1 ม.2 ต.บ้านยาง</t>
  </si>
  <si>
    <t>37 ม.2 ต.บ้านยาง</t>
  </si>
  <si>
    <t>241 ม.2 ต.บ้านยาง</t>
  </si>
  <si>
    <t>14 ม.2 ต.บ้านยาง</t>
  </si>
  <si>
    <t>น.ส.3ก.</t>
  </si>
  <si>
    <t>13 ม.2 ต.บ้านยาง</t>
  </si>
  <si>
    <t>100 ม.2 ต.บ้านยาง</t>
  </si>
  <si>
    <t>88 ม.2 ต.บ้านยาง</t>
  </si>
  <si>
    <t>224 ม.2 ต.บ้านยาง</t>
  </si>
  <si>
    <t>196 ม.2 ต.บ้านยาง</t>
  </si>
  <si>
    <t>159/1 ม.2 ต.บ้านยาง</t>
  </si>
  <si>
    <t>น.ส.3</t>
  </si>
  <si>
    <t>3 ม.2 ต.บ้านยาง</t>
  </si>
  <si>
    <t>238 ม.2 ต.บ้านยาง</t>
  </si>
  <si>
    <t>ปูนชั้นเดียว</t>
  </si>
  <si>
    <t>87 ม.2 ต.บ้านยาง</t>
  </si>
  <si>
    <t>119 ม.2 ต.บ้านยาง</t>
  </si>
  <si>
    <t>106/2 ม.2 ต.บ้านยาง</t>
  </si>
  <si>
    <t>181 ม.2 ต.บ้านยาง</t>
  </si>
  <si>
    <t>ปูนสองชั้น</t>
  </si>
  <si>
    <t>107 ม.2 ต.บ้านยาง</t>
  </si>
  <si>
    <t>โฉนดเดียวกับบ้าน107</t>
  </si>
  <si>
    <t>47 ม.2 ต.บ้านยาง</t>
  </si>
  <si>
    <t>221/1 ม.2 ต.บ้านยาง</t>
  </si>
  <si>
    <t xml:space="preserve"> ม.2 ต.บ้านยาง</t>
  </si>
  <si>
    <t>116 ม.2 ต.บ้านยาง</t>
  </si>
  <si>
    <t>16 ม.2 ต.บ้านยาง</t>
  </si>
  <si>
    <t>70 ม.2 ต.บ้านยาง</t>
  </si>
  <si>
    <t>1 ม.2 ต.บ้านยาง</t>
  </si>
  <si>
    <t>105 ม.1 ต.บ้านยาง</t>
  </si>
  <si>
    <t>249 ม.2 ต.บ้านยาง</t>
  </si>
  <si>
    <t>น.ส.3ข.</t>
  </si>
  <si>
    <t>โฉนดรวมกับบ้าน249</t>
  </si>
  <si>
    <t>165 ม.2 ต.บ้านยาง</t>
  </si>
  <si>
    <t>210 ม.2 ต.บ้านยาง</t>
  </si>
  <si>
    <t>128 ม.2 ต.บ้านยาง</t>
  </si>
  <si>
    <t>โฉนดเดียวกับบ้าน128</t>
  </si>
  <si>
    <t>15 ม.2 ต.บ้านยาง</t>
  </si>
  <si>
    <t>โฉนดติด ธอส.</t>
  </si>
  <si>
    <t>129 ม.2 ต.บ้านยาง</t>
  </si>
  <si>
    <t>234 ม.2 ต.บ้านยาง</t>
  </si>
  <si>
    <t>237 ม.2 ต.บ้านยาง</t>
  </si>
  <si>
    <t>102 ม.2 ต.บ้านยาง</t>
  </si>
  <si>
    <t>126 ม.2 ต.บ้านยาง</t>
  </si>
  <si>
    <t>114/3 ม.2 ต.บ้านยาง</t>
  </si>
  <si>
    <t>239 ม.2 ต.บ้านยาง</t>
  </si>
  <si>
    <t>114 ม.2 ต.บ้านยาง</t>
  </si>
  <si>
    <t>120 ม.2 ต.บ้านยาง</t>
  </si>
  <si>
    <t>โฉนดเดียวกับบ้าน120</t>
  </si>
  <si>
    <t>127 ม.2 ต.บ้านยาง</t>
  </si>
  <si>
    <t>23 ม.2 ต.บ้านยาง</t>
  </si>
  <si>
    <t>25 ม.2 ต.บ้านยาง</t>
  </si>
  <si>
    <t>114/1 ม.2 ต.บ้านยาง</t>
  </si>
  <si>
    <t>114/2 ม.2 ต.บ้านยาง</t>
  </si>
  <si>
    <t>115 ม.2 ต.บ้านยาง</t>
  </si>
  <si>
    <t>6 ม.2 ต.บ้านยาง</t>
  </si>
  <si>
    <t>16/1 ม.2 ต.บ้านยาง</t>
  </si>
  <si>
    <t>68 ม.2 ต.บ้านยาง</t>
  </si>
  <si>
    <t>72 ม.2 ต.บ้านยาง</t>
  </si>
  <si>
    <t>129/1 ม.2 ต.บ้านยาง</t>
  </si>
  <si>
    <t>74 ม.2 ต.บ้านยาง</t>
  </si>
  <si>
    <t>226 ม.2 ต.บ้านยาง</t>
  </si>
  <si>
    <t>9 ม.2 ต.บ้านยาง</t>
  </si>
  <si>
    <t>69 ม.2 ต.บ้านยาง</t>
  </si>
  <si>
    <t>73 ม.2 ต.บ้านยาง</t>
  </si>
  <si>
    <t>65 ม.2 ต.บ้านยาง</t>
  </si>
  <si>
    <t>78 ม.2 ต.บ้านยาง</t>
  </si>
  <si>
    <t>166 ม.2 ต.บ้านยาง</t>
  </si>
  <si>
    <t>92/2 ม.2 ต.บ้านยาง</t>
  </si>
  <si>
    <t>199 ม.2 ต.บ้านยาง</t>
  </si>
  <si>
    <t>160 ม.2 ต.บ้านยาง</t>
  </si>
  <si>
    <t>92/4 ม.2 ต.บ้านยาง</t>
  </si>
  <si>
    <t>ม.2 ต.บ้านยาง</t>
  </si>
  <si>
    <t>92/3 ม.2 ต.บ้านยาง</t>
  </si>
  <si>
    <t>42 ม.2 ต.บ้านยาง</t>
  </si>
  <si>
    <t>45 ม.2 ต.บ้านยาง</t>
  </si>
  <si>
    <t>46 ม.2 ต.บ้านยาง</t>
  </si>
  <si>
    <t>โฉนดเดียวกับบ้าน94</t>
  </si>
  <si>
    <t>56 ม.2 ต.บ้านยาง</t>
  </si>
  <si>
    <t>117 ม.2 ต.บ้านยาง</t>
  </si>
  <si>
    <t>217 ม.2 ต.บ้านยาง</t>
  </si>
  <si>
    <t>19 ม.2 ต.บ้านยาง</t>
  </si>
  <si>
    <t>43 ม.2 ต.บ้านยาง</t>
  </si>
  <si>
    <t>101 ม.2 ต.บ้านยาง</t>
  </si>
  <si>
    <t>99 ม.2 ต.บ้านยาง</t>
  </si>
  <si>
    <t>95/2 ม.2 ต.บ้านยาง</t>
  </si>
  <si>
    <t>96 ม.2 ต.บ้านยาง</t>
  </si>
  <si>
    <t>121/1 ม.2 ต.บ้านยาง</t>
  </si>
  <si>
    <t>207 ม.2 ต.บ้านยาง</t>
  </si>
  <si>
    <t>น.ส.2</t>
  </si>
  <si>
    <t>170 ม.2 ต.บ้านยาง</t>
  </si>
  <si>
    <t>33 ม.2 ต.บ้านยาง</t>
  </si>
  <si>
    <t>103 ม.2 ต.บ้านยาง</t>
  </si>
  <si>
    <t>โฉนดเดียวกับบ้าน103</t>
  </si>
  <si>
    <t>216 ม.2 ต.บ้านยาง</t>
  </si>
  <si>
    <t>212/1 ม.2 ต.บ้านยาง</t>
  </si>
  <si>
    <t>ส.ค1</t>
  </si>
  <si>
    <t>5 ม.2 ต.บ้านยาง</t>
  </si>
  <si>
    <t>โฉนดเดีวยกับบ้าน5</t>
  </si>
  <si>
    <t>29 ม.2 ต.บ้านยาง</t>
  </si>
  <si>
    <t>2 ม.2 ต.บ้านยาง</t>
  </si>
  <si>
    <t>232 ม.2 ต.บ้านยาง</t>
  </si>
  <si>
    <t>8 ม.2 ต.บ้านยาง</t>
  </si>
  <si>
    <t>128/2 ม.2ต.บ้านยาง</t>
  </si>
  <si>
    <t>41 ม.2 ต.บ้านยาง</t>
  </si>
  <si>
    <t>100/2 ม.2 ต.บ้านยาง</t>
  </si>
  <si>
    <t>130 ม.2 ต.บ้านยาง</t>
  </si>
  <si>
    <t>ทองพุทธ</t>
  </si>
  <si>
    <t>59/1 ม.2 ต.บ้านยาง</t>
  </si>
  <si>
    <t>172 ม.2 ต.บ้านยาง</t>
  </si>
  <si>
    <t>โฉนดเดียวกับบ้าน172</t>
  </si>
  <si>
    <t>85 ม.2 ต.บ้านยาง</t>
  </si>
  <si>
    <t>108 ม.2 ต.บ้านยาง</t>
  </si>
  <si>
    <t>โฉนดเดียวกับบ้าน108</t>
  </si>
  <si>
    <t>18 ม.2 ต.บ้านยาง</t>
  </si>
  <si>
    <t>111 ม.2 ต.บ้านยาง</t>
  </si>
  <si>
    <t>10 ม.2 ต.บ้านยาง</t>
  </si>
  <si>
    <t>109/1 ม.2 ต.บ้านยาง</t>
  </si>
  <si>
    <t>63 ม.2 ต.บ้านยาง</t>
  </si>
  <si>
    <t>67 ม.2 ต.บ้านยาง</t>
  </si>
  <si>
    <t>125 ม.2 ต.บ้านยาง</t>
  </si>
  <si>
    <t>โฉนดเดียวกับบ้าน125</t>
  </si>
  <si>
    <t>221 ม.2 ต.บ้านยาง</t>
  </si>
  <si>
    <t>4 ม.2 ต.บ้านยาง</t>
  </si>
  <si>
    <t>228 ม.2 ต.บ้านยาง</t>
  </si>
  <si>
    <t>22 ม.2 ต.บ้านยาง</t>
  </si>
  <si>
    <t>222 ม.2 ต.บ้านยาง</t>
  </si>
  <si>
    <t>197 ม.2 ต.บ้านยาง</t>
  </si>
  <si>
    <t>92 ม.2 ต.บ้านยาง</t>
  </si>
  <si>
    <t>132 ม.2 ต.บ้านยาง</t>
  </si>
  <si>
    <t>131 ม.2 ต.บ้านยาง</t>
  </si>
  <si>
    <t>34 ม.2 ต.บ้านยาง</t>
  </si>
  <si>
    <t>203 ม.2 ต.บ้านยาง</t>
  </si>
  <si>
    <t>240 ม.2 ต.บ้านยาง</t>
  </si>
  <si>
    <t>115/2 ม.2 ต.บ้านยาง</t>
  </si>
  <si>
    <t>162 ม.2 ต.บ้านยาง</t>
  </si>
  <si>
    <t>7 ม.2 ต.บ้านยาง</t>
  </si>
  <si>
    <t>113 ม.2 ต.บ้านยาง</t>
  </si>
  <si>
    <t>โฉนดเดียวกับบ้าน113</t>
  </si>
  <si>
    <t>236 ม.2 ต.บ้านยาง</t>
  </si>
  <si>
    <t>133 ม.2 ต.บ้านยาง</t>
  </si>
  <si>
    <t>69/1 ม.2 ต.บ้านยาง</t>
  </si>
  <si>
    <t>218 ม.2 ต.บ้านยาง</t>
  </si>
  <si>
    <t xml:space="preserve"> 112 ม.2 ต.บ้านยาง</t>
  </si>
  <si>
    <t>โฉนดเดียวกับบ้าน112</t>
  </si>
  <si>
    <t xml:space="preserve"> 244 ม.2 ต.บ้านยาง</t>
  </si>
  <si>
    <t xml:space="preserve"> 80 ม.2 ต.บ้านยาง</t>
  </si>
  <si>
    <t>โฉนดเดียวกับบ้าน 80</t>
  </si>
  <si>
    <t xml:space="preserve"> 231 ม.2 ต.บ้านยาง</t>
  </si>
  <si>
    <t xml:space="preserve"> 81 ม.2 ต.บ้านยาง</t>
  </si>
  <si>
    <t>81 ม.2 ต.บ้านยาง</t>
  </si>
  <si>
    <t>58 ม.2 ต.บ้านยาง</t>
  </si>
  <si>
    <t>62 ม.2 ต.บ้านยาง</t>
  </si>
  <si>
    <t>58/1 ม.2 ต.บ้านยาง</t>
  </si>
  <si>
    <t>โฉนดเดียวกับบ้าน 58/1</t>
  </si>
  <si>
    <t>59 ม.2 ต.บ้านยาง</t>
  </si>
  <si>
    <t>219 ม.2 ต.บ้านยาง</t>
  </si>
  <si>
    <t>212 ม.2 ต.บ้านยาง</t>
  </si>
  <si>
    <t>208 ม.2 ต.บ้านยาง</t>
  </si>
  <si>
    <t>229 ม.2 ต.บ้านยาง</t>
  </si>
  <si>
    <t>80/2 ม.2 ต.บ้านยาง</t>
  </si>
  <si>
    <t>โฉนดเดียวกับบ้าน 87/1</t>
  </si>
  <si>
    <t>87/2 ม.2 ต.บ้านยาง</t>
  </si>
  <si>
    <t>126/1 ม.2 ต.บ้านยาง</t>
  </si>
  <si>
    <t>235 ม.2 ต.บ้านยาง</t>
  </si>
  <si>
    <t>โฉนดเดียวกับบ้าน 175</t>
  </si>
  <si>
    <t>243 ม.2 ต.บ้านยาง</t>
  </si>
  <si>
    <t>60 ม.2 ต.บ้านยาง</t>
  </si>
  <si>
    <t>125/2 ม.2 ต.บ้านยาง</t>
  </si>
  <si>
    <t>21 ม.2 ต.บ้านยาง</t>
  </si>
  <si>
    <t>122 ม.2 ต.บ้านยาง</t>
  </si>
  <si>
    <t>191 ม.2 ต.บ้านยาง</t>
  </si>
  <si>
    <t>225 ม.2 ต.บ้านยาง</t>
  </si>
  <si>
    <t>20 ม.2 ต.บ้านยาง</t>
  </si>
  <si>
    <t>242 ม.2 ต.บ้านยาง</t>
  </si>
  <si>
    <t>245 ม.2 ต.บ้านยาง</t>
  </si>
  <si>
    <t>เลขที่เอสารสิทธ์</t>
  </si>
  <si>
    <t>ประเภทที่ดิน</t>
  </si>
  <si>
    <t>ลักษณะการใช้ประโยชน์</t>
  </si>
  <si>
    <t>รายการที่ดิน</t>
  </si>
  <si>
    <t>รายการสิ่งปลูกสร้าง</t>
  </si>
  <si>
    <t>คำนวณคำนวนเป็นตรางวา</t>
  </si>
  <si>
    <t>บ้านเลขที่</t>
  </si>
  <si>
    <t>ประเภทสิ่งปลูกสร้าง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</si>
  <si>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</si>
  <si>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</si>
  <si>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ประกอบเกษตรกรรม</t>
  </si>
  <si>
    <t>ที่อยู่อาศัย</t>
  </si>
  <si>
    <t>อื่นๆ</t>
  </si>
  <si>
    <t>ที่ว่างเปล่า/   ไม่ทำประโยชน์</t>
  </si>
  <si>
    <t>อายุโรงเรือน/สิ่งปลูกสร้าง(ปี)</t>
  </si>
  <si>
    <t>หมายเหตุ</t>
  </si>
  <si>
    <t>ลักษณะการทำประโยชน์ที่ดิน</t>
  </si>
  <si>
    <t>1. ประกอบเกษตรกรรม</t>
  </si>
  <si>
    <t>2. อยู่อาศัย</t>
  </si>
  <si>
    <t>3. อื่นๆ</t>
  </si>
  <si>
    <t>4. ทิ้งไว้ว่างเปล่าหรือไม่ได้ทำประโยชน์ตามควรแก่สภาพ</t>
  </si>
  <si>
    <t>5. ใช้ประโยชน์หลายประเภท</t>
  </si>
  <si>
    <t xml:space="preserve">
สิ่งปลูกสร้าง
(ตามบัญชีกรมธนารักษ์)
</t>
  </si>
  <si>
    <t>แบบรายการที่ดินและสิ่งปลูกสร้าง (ภ.ด.ส.3)</t>
  </si>
  <si>
    <t>องค์การบริหารส่วนตำบลบ้านยาง อำเภอลำปลายมาศ จังหวัดบุรีรัมย์</t>
  </si>
  <si>
    <t>2 ม.3 ต.บ้านยาง</t>
  </si>
  <si>
    <t>34 ม.3 ต.บ้านยาง</t>
  </si>
  <si>
    <t>69 ม.3 ต.บ้านยาง</t>
  </si>
  <si>
    <t>196/2 ม.3 ต.บ้านยาง</t>
  </si>
  <si>
    <t>52 ม.3 ต.บ้านยาง</t>
  </si>
  <si>
    <t>49 ม.3 ต.บ้านยาง</t>
  </si>
  <si>
    <t>22/1 ม.3 ต.บ้านยาง</t>
  </si>
  <si>
    <t>186 ม.3 ต.บ้านยาง</t>
  </si>
  <si>
    <t>7 ม.3 ต.บ้านยาง</t>
  </si>
  <si>
    <t>208 ม.3 ต.บ้านยาง</t>
  </si>
  <si>
    <t>199 ม.3 ต.บ้านยาง</t>
  </si>
  <si>
    <t>202 ม.3 ต.บ้านยาง</t>
  </si>
  <si>
    <t>67 ม.3 ต.บ้านยาง</t>
  </si>
  <si>
    <t>207 ม.3 ต.บ้านยาง</t>
  </si>
  <si>
    <t>32 ม.3 ต.บ้านยาง</t>
  </si>
  <si>
    <t>โฉนดเดียวกับบ้าน 189</t>
  </si>
  <si>
    <t>16 ม.3 ต.บ้านยาง</t>
  </si>
  <si>
    <t>189 ม.3 ต.บ้านยาง</t>
  </si>
  <si>
    <t>36 ม.3 ต.บ้านยาง</t>
  </si>
  <si>
    <t>70 ม.3 ต.บ้านยาง</t>
  </si>
  <si>
    <t>205 ม.3 ต.บ้านยาง</t>
  </si>
  <si>
    <t>72 ม.3 ต.บ้านยาง</t>
  </si>
  <si>
    <t>104/3 ม.3 ต.บ้านยาง</t>
  </si>
  <si>
    <t>198 ม.3 ต.บ้านยาง</t>
  </si>
  <si>
    <t>ไม้ชั้นเดียว</t>
  </si>
  <si>
    <t>น.ส2</t>
  </si>
  <si>
    <t>192 ม.3 ต.บ้านยาง</t>
  </si>
  <si>
    <t>ไมใต้ถุงโล่ง</t>
  </si>
  <si>
    <t>209 ม.3 ต.บ้านยาง</t>
  </si>
  <si>
    <t>21 ม.3 ต.บ้านยาง</t>
  </si>
  <si>
    <t>11 ม.3 ต.บ้านยาง</t>
  </si>
  <si>
    <t>44 ม.3 ต.บ้านยาง</t>
  </si>
  <si>
    <t>57 ม.3 ต.บ้านยาง</t>
  </si>
  <si>
    <t>60 ม.3 ต.บ้านยาง</t>
  </si>
  <si>
    <t>42 ม.3 ต.บ้านยาง</t>
  </si>
  <si>
    <t>48 ม.3 ต.บ้านยาง</t>
  </si>
  <si>
    <t>43 ม.3 ต.บ้านยาง</t>
  </si>
  <si>
    <t>187 ม.3 ต.บ้านยาง</t>
  </si>
  <si>
    <t>63 ม.3 ต.บ้านยาง</t>
  </si>
  <si>
    <t>18 ม.3 ต.บ้านยาง</t>
  </si>
  <si>
    <t>86 ม.3 ต.บ้านยาง</t>
  </si>
  <si>
    <t>68 ม.3 ต.บ้านยาง</t>
  </si>
  <si>
    <t>3 ม.3 ต.บ้านยาง</t>
  </si>
  <si>
    <t>27 ม.3 ต.บ้านยาง</t>
  </si>
  <si>
    <t>58 ม.3 ต.บ้านยาง</t>
  </si>
  <si>
    <t>35 ม.3 ต.บ้านยาง</t>
  </si>
  <si>
    <t>38 ม.3 ต.บ้านยาง</t>
  </si>
  <si>
    <t>191 ม.3 ต.บ้านยาง</t>
  </si>
  <si>
    <t>114 ม.3 ต.บ้านยาง</t>
  </si>
  <si>
    <t>4 ม.3 ต.บ้านยาง</t>
  </si>
  <si>
    <t>5 ม.3 ต.บ้านยาง</t>
  </si>
  <si>
    <t>13 ม.3 ต.บ้านยาง</t>
  </si>
  <si>
    <t>195 ม.3 ต.บ้านยาง</t>
  </si>
  <si>
    <t>29/1 ม.3 ต.บ้านยาง</t>
  </si>
  <si>
    <t>61 ม.3 ต.บ้านยาง</t>
  </si>
  <si>
    <t>15 ม.3 ต.บ้านยาง</t>
  </si>
  <si>
    <t>20 ม.3 ต.บ้านยาง</t>
  </si>
  <si>
    <t>33 ม.3 ต.บ้านยาง</t>
  </si>
  <si>
    <t>104 ม.3 ต.บ้านยาง</t>
  </si>
  <si>
    <t>104/1 ม.3 ต.บ้านยาง</t>
  </si>
  <si>
    <t>194 ม.3 ต.บ้านยาง</t>
  </si>
  <si>
    <t>14 ม.3 ต.บ้านยาง</t>
  </si>
  <si>
    <t>6 ม.3 ต.บ้านยาง</t>
  </si>
  <si>
    <t>105 ม.3 ต.บ้านยาง</t>
  </si>
  <si>
    <t>12 ม.3 ต.บ้านยาง</t>
  </si>
  <si>
    <t>39 ม.3 ต.บ้านยาง</t>
  </si>
  <si>
    <t>41 ม.3 ต.บ้านยาง</t>
  </si>
  <si>
    <t>201 ม.3 ต.บ้านยาง</t>
  </si>
  <si>
    <t>193/1 ม.3 ต.บ้านยาง</t>
  </si>
  <si>
    <t>ที่แปลงเดียวกับ193/1</t>
  </si>
  <si>
    <t>193 ม.3 ต.บ้านยาง</t>
  </si>
  <si>
    <t>73 ม.3 ต.บ้านยาง</t>
  </si>
  <si>
    <t>66 ม.3 ต.บ้านยาง</t>
  </si>
  <si>
    <t>45 ม.3 ต.บ้านยาง</t>
  </si>
  <si>
    <t>200 ม.3 ต.บ้านยาง</t>
  </si>
  <si>
    <t>24 ม.3 ต.บ้านยาง</t>
  </si>
  <si>
    <t>19 ม.3 ต.บ้านยาง</t>
  </si>
  <si>
    <t>22 ม.3 ต.บ้านยาง</t>
  </si>
  <si>
    <t>29 ม.3 ต.บ้านยาง</t>
  </si>
  <si>
    <t>37 ม.3 ต.บ้านยาง</t>
  </si>
  <si>
    <t>190 ม.3 ต.บ้านยาง</t>
  </si>
  <si>
    <t>24/2 ม.3 ต.บ้านยาง</t>
  </si>
  <si>
    <t>55 ม.3 ต.บ้านยาง</t>
  </si>
  <si>
    <t>40 ม.3 ต.บ้านยาง</t>
  </si>
  <si>
    <t>188 ม.3 ต.บ้านยาง</t>
  </si>
  <si>
    <t xml:space="preserve"> </t>
  </si>
  <si>
    <t>71 ม.3 ต.บ้านยาง</t>
  </si>
  <si>
    <t>56 ม.3 ต.บ้านยาง</t>
  </si>
  <si>
    <t>9 ม.3 ต.บ้านยาง</t>
  </si>
  <si>
    <t>17 ม.3 ต.บ้านยาง</t>
  </si>
  <si>
    <t>88 ม.3 ต.บ้านยาง</t>
  </si>
  <si>
    <t>23 ม.3 ต.บ้านยาง</t>
  </si>
  <si>
    <t>1 ม.3 ต.บ้านยาง</t>
  </si>
  <si>
    <t>26 ม.3 ต.บ้านยาง</t>
  </si>
  <si>
    <t>197 ม.3 ต.บ้านยาง</t>
  </si>
  <si>
    <t>75 ม.3 ต.บ้านยาง</t>
  </si>
  <si>
    <t>8 ม.3 ต.บ้านยาง</t>
  </si>
  <si>
    <t>185 ม.3 ต.บ้านยาง</t>
  </si>
  <si>
    <t>185/1 ม.3 ต.บ้านยาง</t>
  </si>
  <si>
    <t>59 ม.3 ต.บ้านยาง</t>
  </si>
  <si>
    <t>50 ม.3 ต.บ้านยาง</t>
  </si>
  <si>
    <t>28 ม.3 ต.บ้านยาง</t>
  </si>
  <si>
    <t>28/2 ม.3 ต.บ้านยาง</t>
  </si>
  <si>
    <t>โฉนดเดียวกับบ้าน 28/2</t>
  </si>
  <si>
    <t>46 ม.3 ต.บ้านยาง</t>
  </si>
  <si>
    <t>189/1 ม.3 ต.บ้านยาง</t>
  </si>
  <si>
    <t>51 ม.3 ต.บ้านยาง</t>
  </si>
  <si>
    <t>เลขที่เอกสารสิทธิ์</t>
  </si>
  <si>
    <t>คำนวณเป็นตารางวา</t>
  </si>
  <si>
    <t>ลักษณะสิ่งปลูกสร้าง</t>
  </si>
  <si>
    <t>ขนาดพื้นรวมที่สิ่งปลูกสร้างตารางเมตร</t>
  </si>
  <si>
    <t>ลักษณะการใช้ประโชน์</t>
  </si>
  <si>
    <t>4 ม.4 ต.บ้านยาง</t>
  </si>
  <si>
    <t>149 ม.4 ต.บ้านยาง</t>
  </si>
  <si>
    <t>40 ม.4 ต.บ้านยาง</t>
  </si>
  <si>
    <t>บ้านเคี่ยว</t>
  </si>
  <si>
    <t>38 ม.4 ต.บ้านยาง</t>
  </si>
  <si>
    <t>82 ม.4 ต.บ้านยาง</t>
  </si>
  <si>
    <t>29 ม.4 ต.บ้านยาง</t>
  </si>
  <si>
    <t>ส.ป.ก.</t>
  </si>
  <si>
    <t>63 ม.4 ต.บ้านยาง</t>
  </si>
  <si>
    <t>127 ม.4 ต.บ้านยาง</t>
  </si>
  <si>
    <t>84/1 ม.4 ต.บ้านยาง</t>
  </si>
  <si>
    <t>55 ม.4 ต.บ้านยาง</t>
  </si>
  <si>
    <t>158 ม.4 ต.บ้านยาง</t>
  </si>
  <si>
    <t>11/1 ม.4 ต.บ้านยาง</t>
  </si>
  <si>
    <t>สค.1</t>
  </si>
  <si>
    <t>19 ม.4 ต.บ้านยาง</t>
  </si>
  <si>
    <t>34 ม.4 ต.บ้านยาง</t>
  </si>
  <si>
    <t>ม.4 ต.บ้านยาง</t>
  </si>
  <si>
    <t>157 ม.4 ต.บ้านยาง</t>
  </si>
  <si>
    <t>สค.1เดียวกับบ้าน 157</t>
  </si>
  <si>
    <t>166 ม.4 ต.บ้านยาง</t>
  </si>
  <si>
    <t>คำพอง(เสิงสาง)</t>
  </si>
  <si>
    <t>23 ม.4 ต.บ้านยาง</t>
  </si>
  <si>
    <t>61/2 ม.4 ต.บ้านยาง</t>
  </si>
  <si>
    <t>79/1 ม.4 ต.บ้านยาง</t>
  </si>
  <si>
    <t>177 ม.4 ต.บ้านยาง</t>
  </si>
  <si>
    <t>120 ม.4 ต.บ้านยาง</t>
  </si>
  <si>
    <t>116 ม.4 ต.บ้านยาง</t>
  </si>
  <si>
    <t>180 ม.4 ต.บ้านยาง</t>
  </si>
  <si>
    <t>160 ม.4 ต.บ้านยาง</t>
  </si>
  <si>
    <t>198 ม.4 ต.บ้านยาง</t>
  </si>
  <si>
    <t>8 ม.4 ต.บ้านยาง</t>
  </si>
  <si>
    <t>ไม่ใต้ถุงโล่ง</t>
  </si>
  <si>
    <t>80 ม.4 ต.บ้านยาง</t>
  </si>
  <si>
    <t>145 ม.4 ต.บ้านยาง</t>
  </si>
  <si>
    <t>10 ม.4 ต.บ้านยาง</t>
  </si>
  <si>
    <t>9 ม.4 ต.บ้านยาง</t>
  </si>
  <si>
    <t>83 ม.4 ต.บ้านยาง</t>
  </si>
  <si>
    <t>200 ม.4 ต.บ้านยาง</t>
  </si>
  <si>
    <t>26 ม.4 ต.บ้านยาง</t>
  </si>
  <si>
    <t>123 ม.4 ต.บ้านยาง</t>
  </si>
  <si>
    <t>29/1 ม.4 ต.บ้านยาง</t>
  </si>
  <si>
    <t>68 ม.4 ต.บ้านยาง</t>
  </si>
  <si>
    <t>90 ม.4 ต.บ้านยาง</t>
  </si>
  <si>
    <t>69 ม.4 ต.บ้านยาง</t>
  </si>
  <si>
    <t>61 ม.4 ต.บ้านยาง</t>
  </si>
  <si>
    <t>99 ม.4 ต.บ้านยาง</t>
  </si>
  <si>
    <t>115 ม.4 ต.บ้านยาง</t>
  </si>
  <si>
    <t>148 ม.4 ต.บ้านยาง</t>
  </si>
  <si>
    <t>152 ม.4 ต.บ้านยาง</t>
  </si>
  <si>
    <t>สค.1เดียวกับบ้าน128</t>
  </si>
  <si>
    <t>162 ม.4 ต.บ้านยาง</t>
  </si>
  <si>
    <t>104 ม.4 ต.บ้านยาง</t>
  </si>
  <si>
    <t>17/1 ม.4 ต.บ้านยาง</t>
  </si>
  <si>
    <t>15 ม.4 ต.บ้านยาง</t>
  </si>
  <si>
    <t>58 ม.4 ต.บ้านยาง</t>
  </si>
  <si>
    <t>5 ม.4 ต.บ้านยาง</t>
  </si>
  <si>
    <t>124 ม.4 ต.บ้านยาง</t>
  </si>
  <si>
    <t>1 ม.4 ต.บ้านยาง</t>
  </si>
  <si>
    <t>14/2 ม.4 ต.บ้านยาง</t>
  </si>
  <si>
    <t>153 ม.4 ต.บ้านยาง</t>
  </si>
  <si>
    <t>155 ม.4 ต.บ้านยาง</t>
  </si>
  <si>
    <t>สค.1เดียวกับบ้าน155</t>
  </si>
  <si>
    <t>66 ม.4 ต.บ้านยาง</t>
  </si>
  <si>
    <t>30/2 ม.4 ต.บ้านยาง</t>
  </si>
  <si>
    <t>141 ม.4 ต.บ้านยาง</t>
  </si>
  <si>
    <t>17/3 ม.4 ต.บ้านยาง</t>
  </si>
  <si>
    <t>169 ม.4 ต.บ้านยาง</t>
  </si>
  <si>
    <t>161 ม.4 ต.บ้านยาง</t>
  </si>
  <si>
    <t>169/1 ม.4 ต.บ้านยาง</t>
  </si>
  <si>
    <t>17/2 ม.4 ต.บ้านยาง</t>
  </si>
  <si>
    <t>143 ม.4 ต.บ้านยาง</t>
  </si>
  <si>
    <t>91 ม.4 ต.บ้านยาง</t>
  </si>
  <si>
    <t>109 ม.4 ต.บ้านยาง</t>
  </si>
  <si>
    <t>135 ม.4 ต.บ้านยาง</t>
  </si>
  <si>
    <t>78/1 ม.4 ต.บ้านยาง</t>
  </si>
  <si>
    <t>126 ม.4 ต.บ้านยาง</t>
  </si>
  <si>
    <t>17 ม.4 ต.บ้านยาง</t>
  </si>
  <si>
    <t>94 ม.4 ต.บ้านยาง</t>
  </si>
  <si>
    <t>ที่แปลงเดียวกับบ้าน94</t>
  </si>
  <si>
    <t>16 ม.4 ต.บ้านยาง</t>
  </si>
  <si>
    <t>60 ม.4 ต.บ้านยาง</t>
  </si>
  <si>
    <t>146 ม.4 ต.บ้านยาง</t>
  </si>
  <si>
    <t>92 ม.4 ต.บ้านยาง</t>
  </si>
  <si>
    <t>13 ม.4 ต.บ้านยาง</t>
  </si>
  <si>
    <t>ที่แปลงเดียวกับบ้าน118</t>
  </si>
  <si>
    <t>159 ม.4 ต.บ้านนยาง</t>
  </si>
  <si>
    <t>165/1 ม.4 ต.บ้านยาง</t>
  </si>
  <si>
    <t>78/3 ม.4 ต.บ้านยาง</t>
  </si>
  <si>
    <t>74 ม.4 ต.บ้านยาง</t>
  </si>
  <si>
    <t>70 ม.4 ต.บ้านยาง</t>
  </si>
  <si>
    <t>151 ม.4 ต.บ้านยาง</t>
  </si>
  <si>
    <t>132 ม.4 ต.บ้านยาง</t>
  </si>
  <si>
    <t>78 ม.4 ต.บ้านยาง</t>
  </si>
  <si>
    <t>84 ม.4 ต.บ้านยาง</t>
  </si>
  <si>
    <t>75 ม.4 ต.บ้านยาง</t>
  </si>
  <si>
    <t>12 ม.4 ต.บ้านยาง</t>
  </si>
  <si>
    <t>114 ม.4 ต.บ้านยาง</t>
  </si>
  <si>
    <t>52 ม.4 ต.บ้านยาง</t>
  </si>
  <si>
    <t>2 ม.4 ต.บ้านยาง</t>
  </si>
  <si>
    <t>22 ม.4 ต.บ้านยาง</t>
  </si>
  <si>
    <t>108 ม.4 ต.บ้านยาง</t>
  </si>
  <si>
    <t>105 ม.4 ต.บ้านยาง</t>
  </si>
  <si>
    <t>118 ม.4 ต.บ้านยาง</t>
  </si>
  <si>
    <t>87 ม.4 ต.บ้านยาง</t>
  </si>
  <si>
    <t>14 ม.4 ต.บ้านยาง</t>
  </si>
  <si>
    <t>5/2 ม.4 ต.บ้านยาง</t>
  </si>
  <si>
    <t>จันทรา</t>
  </si>
  <si>
    <t>156 ม.4 ต.บ้านยาง</t>
  </si>
  <si>
    <t>27/2 ม.4 ต.บ้านยาง</t>
  </si>
  <si>
    <t>168 ม.4 ต.บ้านยาง</t>
  </si>
  <si>
    <t>ที่แปลงเดียวกับบ้าน78</t>
  </si>
  <si>
    <t>179 ม.4 ต.บ้านยาง</t>
  </si>
  <si>
    <t>119 ม.4 ต.บ้านยาง</t>
  </si>
  <si>
    <t>24 ม.4 ต.บ้านยาง</t>
  </si>
  <si>
    <t>81 ม.4 ต.บ้านยาง</t>
  </si>
  <si>
    <t>76 ม.4 ต.บ้านยาง</t>
  </si>
  <si>
    <t>128 ม.4 ต.บ้านยาง</t>
  </si>
  <si>
    <t>1/2 ม.4 ต.บ้านยาง</t>
  </si>
  <si>
    <t>ที่แปลงเดียวกับบ้าน1/2</t>
  </si>
  <si>
    <t>93 ม.4 ต.บ้านยาง</t>
  </si>
  <si>
    <t>144 ม.4 ต.บ้านยาง</t>
  </si>
  <si>
    <t>ที่แปลงเดียวกับบ้าน144</t>
  </si>
  <si>
    <t>7 ม.4 ต.บ้านยาง</t>
  </si>
  <si>
    <t>97 ม.4 ต.บ้านยาง</t>
  </si>
  <si>
    <t>ที่แปลงเดียวกับบ้าน97</t>
  </si>
  <si>
    <t>96 ม.4 ต.บ้านยาง</t>
  </si>
  <si>
    <t>27 ม.4 ต.บ้านยาง</t>
  </si>
  <si>
    <t>วิภาวรรณ</t>
  </si>
  <si>
    <t>ที่แปลงเดียวกับบ้าน27</t>
  </si>
  <si>
    <t>138 ม.4 ต.บ้านยาง</t>
  </si>
  <si>
    <t>2/1 ม.4 ต.บ้านยาง</t>
  </si>
  <si>
    <t>28 ม.4 ต.บ้านยาง</t>
  </si>
  <si>
    <t>33 ม.4 ต.บ้านยาง</t>
  </si>
  <si>
    <t>67 ม.4 ต.บ้านยาง</t>
  </si>
  <si>
    <t>173 ม.4 ต.บ้านยาง</t>
  </si>
  <si>
    <t>ที่แปลงเดียวกับบ้าน173</t>
  </si>
  <si>
    <t>137 ม.4 ต.บ้านยาง</t>
  </si>
  <si>
    <t>110 ม.4 ต.บ้านยาง</t>
  </si>
  <si>
    <t>30 ม.4 ต.บ้านยาง</t>
  </si>
  <si>
    <t>55 ม.4 ต.บล้านยาง</t>
  </si>
  <si>
    <t>คำนวณเป็นตาราวา</t>
  </si>
  <si>
    <t>ขนาดพื้นที่รวมสิ่งปลูกสร้างตารางเมตร</t>
  </si>
  <si>
    <t>74 ม.5 ต.บ้านยาง</t>
  </si>
  <si>
    <t>โฉนดเดียวกับบ้าน74</t>
  </si>
  <si>
    <t>56 ม.5 ต.บ้านยาง</t>
  </si>
  <si>
    <t>54 ม.5 ต.บ้านยาง</t>
  </si>
  <si>
    <t>131 ม.5 ต.บ้านยาง</t>
  </si>
  <si>
    <t>45 ม.5 ต.บ้านยาง</t>
  </si>
  <si>
    <t>62 ม.5 ต.บ้านยาง</t>
  </si>
  <si>
    <t>สปก.</t>
  </si>
  <si>
    <t>90 ม.5 ต.บ้านยาง</t>
  </si>
  <si>
    <t>138 ม.5 ต.บ้านยาง</t>
  </si>
  <si>
    <t>122 ม.5 ต.บ้านยาง</t>
  </si>
  <si>
    <t>2 ม.5 ต.บ้านยาง</t>
  </si>
  <si>
    <t>129 ม.5 ต.บ้านยาง</t>
  </si>
  <si>
    <t>14 ม.5 ต.บ้านยาง</t>
  </si>
  <si>
    <t>96 ม.5 ต.บ้านยาง</t>
  </si>
  <si>
    <t>134 ม.5 ต.บ้านยาง</t>
  </si>
  <si>
    <t>22 ม.5 ต.บ้านยาง</t>
  </si>
  <si>
    <t>5 ม.5 ต.บ้านยาง</t>
  </si>
  <si>
    <t>ม.5 ต.บ้านยาง</t>
  </si>
  <si>
    <t>120 ม.5 ต.บ้านยาง</t>
  </si>
  <si>
    <t>94 ม.5 ต.บ้านยาง</t>
  </si>
  <si>
    <t>98 ม.5 ต.บ้านยาง</t>
  </si>
  <si>
    <t>81 ม.5 ต.บ้านยาง</t>
  </si>
  <si>
    <t>51 ม.5 ต.บ้านยาง</t>
  </si>
  <si>
    <t>107 ม.5 ต.บ้านยาง</t>
  </si>
  <si>
    <t>42 ม.5 ต.บ้านยาง</t>
  </si>
  <si>
    <t>127 ม.5 ต.บ้านยาง</t>
  </si>
  <si>
    <t>78 ม.5 ต.บ้านยาง</t>
  </si>
  <si>
    <t>95 ม.5 ต.บ้านยาง</t>
  </si>
  <si>
    <t>26 ม.5 ต.บ้านยาง</t>
  </si>
  <si>
    <t>121 ม.5 ต.บ้านยาง</t>
  </si>
  <si>
    <t>97 ม.5 ต.บ้านยาง</t>
  </si>
  <si>
    <t>โฉนดเดียวกับบ้าน97</t>
  </si>
  <si>
    <t>88 ม.5 ต.บ้านยาง</t>
  </si>
  <si>
    <t>4 ม.5 ต.บ้านยาง</t>
  </si>
  <si>
    <t>100 ม.5 ต.บ้านยาง</t>
  </si>
  <si>
    <t>116 ม.5 ต.บ้านยาง</t>
  </si>
  <si>
    <t>110 ม.5 ต.บ้านยาง</t>
  </si>
  <si>
    <t>143 ม.5 ต.บ้านยาง</t>
  </si>
  <si>
    <t>128 ม.5 ต.บ้านยาง</t>
  </si>
  <si>
    <t>106 ม.5 ต.บ้านยาง</t>
  </si>
  <si>
    <t>63 ม.5 ต.บ้านยาง</t>
  </si>
  <si>
    <t>118 ม.5 ต.บ้านยาง</t>
  </si>
  <si>
    <t>82 ม.5 ต.บ้านยาง</t>
  </si>
  <si>
    <t>102 ม.5 ต.บ้านยาง</t>
  </si>
  <si>
    <t>57 ม.5 ต.บ้านยาง</t>
  </si>
  <si>
    <t>108 ม.5 ต.บ้านยาง</t>
  </si>
  <si>
    <t>28 ม.5 ต.บ้านยาง</t>
  </si>
  <si>
    <t>37 ม.5 ต.บ้านยาง</t>
  </si>
  <si>
    <t>โฉนดเดียวกับบ้าน37</t>
  </si>
  <si>
    <t>137 ม.5 ต.บ้านยาง</t>
  </si>
  <si>
    <t>124 ม.5 ต.บ้านยาง</t>
  </si>
  <si>
    <t>133 ม.5 ต.บ้านยาง</t>
  </si>
  <si>
    <t>โฉนดเดียวกับบ้าน 133</t>
  </si>
  <si>
    <t>35 ม.5 ต.บ้านยาง</t>
  </si>
  <si>
    <t>112 ม.5 ต.บ้านยาง</t>
  </si>
  <si>
    <t>40 ม.5 ต.บ้านยาง</t>
  </si>
  <si>
    <t>36 ม.5 ต.บ้านยาง</t>
  </si>
  <si>
    <t>โฉนดเดียวกับบ้าน 36</t>
  </si>
  <si>
    <t>47 ม.5 ต.บ้านยาง</t>
  </si>
  <si>
    <t>46 ม.5 ต.บ้านยาง</t>
  </si>
  <si>
    <t>11 ม.5 ต.บ้านยาง</t>
  </si>
  <si>
    <t>30 ม.5 ต.บ้านยาง</t>
  </si>
  <si>
    <t>6 ม.5 ต.บ้านยาง</t>
  </si>
  <si>
    <t>7 ม.5 ต.บ้านยาง</t>
  </si>
  <si>
    <t>8 ม.5 ต.บ้านยาง</t>
  </si>
  <si>
    <t>19 ม.5 ต.บ้านยาง</t>
  </si>
  <si>
    <t>15 ม.5 ต.บ้านยาง</t>
  </si>
  <si>
    <t>93 ม.5 ต.บ้านยาง</t>
  </si>
  <si>
    <t>66 ม.5 ต.บ้านยาง</t>
  </si>
  <si>
    <t>68 ม.5 ต.บ้านยาง</t>
  </si>
  <si>
    <t>20 ม.5 ต.บ้านยาง</t>
  </si>
  <si>
    <t>16 ม.5 ต.บ้านยาง</t>
  </si>
  <si>
    <t>130 ม.5 ต.บ้านยาง</t>
  </si>
  <si>
    <t>92 ม.5 ต.บ้านยาง</t>
  </si>
  <si>
    <t>139 ม.5 ต.บ้านยาง</t>
  </si>
  <si>
    <t>17 ม.5 ต.บ้านยาง</t>
  </si>
  <si>
    <t>125 ม.5 ต.บ้านยาง</t>
  </si>
  <si>
    <t>70 ม.5 ต.บ้านยาง</t>
  </si>
  <si>
    <t>67 ม.5 ต.บ้านยาง</t>
  </si>
  <si>
    <t>132 ม.5 ต.บ้านยาง</t>
  </si>
  <si>
    <t>99 ม.5 ต.บ้านยาง</t>
  </si>
  <si>
    <t>103 ม.5 ต.บ้านยาง</t>
  </si>
  <si>
    <t>105 ม.5 ต.บ้านยาง</t>
  </si>
  <si>
    <t>59 ม.5 ต.บ้านยาง</t>
  </si>
  <si>
    <t>49 ม.5 ต.บ้านยาง</t>
  </si>
  <si>
    <t>50 ม.5 ต.บ้านยาง</t>
  </si>
  <si>
    <t>32 ม.5 ต.บ้านยาง</t>
  </si>
  <si>
    <t>38 ม.5 ต.บ้านยาง</t>
  </si>
  <si>
    <t>12 ม.5 ต.บ้านยาง</t>
  </si>
  <si>
    <t>39 ม.5 ต.บ้านยาง</t>
  </si>
  <si>
    <t>141 ม.5 ต.บ้านยาง</t>
  </si>
  <si>
    <t>23 ม.5 ต.บ้านยาง</t>
  </si>
  <si>
    <t>43 ม.5 ต.บ้านยาง</t>
  </si>
  <si>
    <t>โฉนดเดียวกับบ้าน43</t>
  </si>
  <si>
    <t>109 ม.5 ต.บ้านยาง</t>
  </si>
  <si>
    <t>25 ม.5 ต.บ้านยาง</t>
  </si>
  <si>
    <t>24 ม.5 ต.บ้านยาง</t>
  </si>
  <si>
    <t>10 ม.5 ต.บ้านยาง</t>
  </si>
  <si>
    <t>27 ม.5 ต.บ้านยาง</t>
  </si>
  <si>
    <t>34 ม.5 ต.บ้านยาง</t>
  </si>
  <si>
    <t>61 ม.5 ต.บ้านยาง</t>
  </si>
  <si>
    <t>80 ม.5 ต.บ้านยาง</t>
  </si>
  <si>
    <t>75 ม.5 ต.บ้านยาง</t>
  </si>
  <si>
    <t>76 ม.5 ต.บ้านยาง</t>
  </si>
  <si>
    <t>126 ม.5 ต.บ้านยาง</t>
  </si>
  <si>
    <t>29 ม.5 ต.บ้านยาง</t>
  </si>
  <si>
    <t>101 ม.5 ต.บ้านยาง</t>
  </si>
  <si>
    <t>64 ม.5 ต.บ้านยาง</t>
  </si>
  <si>
    <t>69 ม.5 ต.บ้านยาง</t>
  </si>
  <si>
    <t>โฉนดเดียวกับบ้าน69</t>
  </si>
  <si>
    <t>85 ม.5 ต.บ้านยาง</t>
  </si>
  <si>
    <t>86 ม.5 ต.บ้านยาง</t>
  </si>
  <si>
    <t>1.ประกอบเกษตรกรรม</t>
  </si>
  <si>
    <t>2.อยู่อาศัย</t>
  </si>
  <si>
    <t>3.อื่นๆ</t>
  </si>
  <si>
    <t>4.ทิ้งไว้ว่างเปล่าหรือไม่ได่ทำประโยชน์ตามควรแก่สภาพ</t>
  </si>
  <si>
    <t>5.ใช้ประโยชน์หลายประเภท</t>
  </si>
  <si>
    <t>ขนาดพื้นที่รวมสิ่งปลูกสร้าง</t>
  </si>
  <si>
    <t>142 ม.6 ต.บ้านยาง</t>
  </si>
  <si>
    <t>101 ม.6 ต.บ้านยาง</t>
  </si>
  <si>
    <t>107 ม.6 ต.บ้านยาง</t>
  </si>
  <si>
    <t>109 ม.6 ต.บ้านยาง</t>
  </si>
  <si>
    <t>136 ม.6 ต.บ้านยาง</t>
  </si>
  <si>
    <t>133 ม.6 ต.บ้านยาง</t>
  </si>
  <si>
    <t>4 ม.6 ต.บ้านยาง</t>
  </si>
  <si>
    <t>70 ม.6 ต.บ้านยาง</t>
  </si>
  <si>
    <t>7 ม.6 ต.บ้านยาง</t>
  </si>
  <si>
    <t>11 ม.6 ต.บ้านยาง</t>
  </si>
  <si>
    <t>188 ม.6 ต.บ้านยาง</t>
  </si>
  <si>
    <t>25 ม.6 ต.บ้านยาง</t>
  </si>
  <si>
    <t>212 ม.6 ต.บ้านยาง</t>
  </si>
  <si>
    <t>ม.6 ต.บ้านยาง</t>
  </si>
  <si>
    <t>5 ม.6 ต.บ้านยาง</t>
  </si>
  <si>
    <t>20 ม.6 ต.บ้านยาง</t>
  </si>
  <si>
    <t>93 ม.6 ต.บ้านยาง</t>
  </si>
  <si>
    <t>123 ม.6 ต.บ้านยาง</t>
  </si>
  <si>
    <t>57 ม.6 ต.บ้านยาง</t>
  </si>
  <si>
    <t>42 ม.6 ต.บ้านยาง</t>
  </si>
  <si>
    <t>132 ม.6 ต.บ้านยาง</t>
  </si>
  <si>
    <t>34 ม.6 ต.บ้านยาง</t>
  </si>
  <si>
    <t>1 ม.6 ต.บ้านยาง</t>
  </si>
  <si>
    <t>112 ม.6 ต.บ้านยาง</t>
  </si>
  <si>
    <t>160 ม.6 ต.บ้านยาง</t>
  </si>
  <si>
    <t>14 ม.6 ต.บ้านยาง</t>
  </si>
  <si>
    <t>โฉนดเดียวกับบ้าน14</t>
  </si>
  <si>
    <t>89 ม.6 ต.บ้านยาง</t>
  </si>
  <si>
    <t>35 ม.6 ต.บ้านยาง</t>
  </si>
  <si>
    <t>137 ม.6 ต.บ้านยาง</t>
  </si>
  <si>
    <t>66 ม.6 ต.บ้านยาง</t>
  </si>
  <si>
    <t>26 ม.6 ต.บ้านยาง</t>
  </si>
  <si>
    <t>74 ม.6 ต.บ้านยาง</t>
  </si>
  <si>
    <t>115 ม.6 ต.บ้านยาง</t>
  </si>
  <si>
    <t>147 ม.6 ต.บ้านยาง</t>
  </si>
  <si>
    <t>104 ม.6 ต.บ้านยาง</t>
  </si>
  <si>
    <t>98 ม.6 ต.บ้านยาง</t>
  </si>
  <si>
    <t>52 ม.6 ต.บ้านยาง</t>
  </si>
  <si>
    <t>125 ม.6 ต.บ้านยาง</t>
  </si>
  <si>
    <t>24 ม.6 ต.บ้านยาง</t>
  </si>
  <si>
    <t>77 ม.6 ต.บ้านยาง</t>
  </si>
  <si>
    <t>148 ม.6 ต.บ้านยาง</t>
  </si>
  <si>
    <t>192 ม.6 ต.บ้านยาง</t>
  </si>
  <si>
    <t>152 ม.6 ต.บ้านยาง</t>
  </si>
  <si>
    <t>143 ม.6 ต.บ้านยาง</t>
  </si>
  <si>
    <t>40 ม.6 ต.บ้านยาง</t>
  </si>
  <si>
    <t>119 ม.6 ต.บ้านยาง</t>
  </si>
  <si>
    <t>78 ม.6 ต.บ้านยาง</t>
  </si>
  <si>
    <t>16 ม.6 ต.บ้านยาง</t>
  </si>
  <si>
    <t>73 ม.6 ต.บ้านยาง</t>
  </si>
  <si>
    <t>83 ม.6 ต.บ้านยาง</t>
  </si>
  <si>
    <t>146 ม.6 ต.บ้านยาง</t>
  </si>
  <si>
    <t>79 ม.6 ต.บ้านยาง</t>
  </si>
  <si>
    <t>48 ม.6 ต.บ้านยาง</t>
  </si>
  <si>
    <t>56 ม.6 ต.บ้านยาง</t>
  </si>
  <si>
    <t>163 ม.6 ต.บ้านยาง</t>
  </si>
  <si>
    <t>60 ม.6 ต.บ้านยาง</t>
  </si>
  <si>
    <t>33 ม.6 ต.บ้านยาง</t>
  </si>
  <si>
    <t>85 ม.6 ต.บ้านยาง</t>
  </si>
  <si>
    <t>43 ม.6 ต.บ้านยาง</t>
  </si>
  <si>
    <t>55 ม.6 ต.บ้านยาง</t>
  </si>
  <si>
    <t>37 ม.6 ต.บ้านยาง</t>
  </si>
  <si>
    <t>149 ม.6 ต.บ้านยาง</t>
  </si>
  <si>
    <t>172 ม.6 ต.บ้านยาง</t>
  </si>
  <si>
    <t>19 ม.6 ต.บ้านยาง</t>
  </si>
  <si>
    <t>50 ม.6 ต.บ้านยาง</t>
  </si>
  <si>
    <t>36 ม.6 ต.บ้านยาง</t>
  </si>
  <si>
    <t>18 ม.6 ต.บ้านยาง</t>
  </si>
  <si>
    <t>134 ม.6 ต.บ้านยาง</t>
  </si>
  <si>
    <t>15 ม.6 ต.บ้านยาง</t>
  </si>
  <si>
    <t>111 ม.6 ต.บ้านยาง</t>
  </si>
  <si>
    <t>171 ม.6 ต.บ้านยาง</t>
  </si>
  <si>
    <t>120 ม.6 ต.บ้านยาง</t>
  </si>
  <si>
    <t>96 ม.6 ต.บ้านยาง</t>
  </si>
  <si>
    <t>47 ม.6 ต.บ้านยาง</t>
  </si>
  <si>
    <t>21 ม.6 ต.บ้านยาง</t>
  </si>
  <si>
    <t>197 ม.6 ต.บ้านยาง</t>
  </si>
  <si>
    <t>23 ม.6 ต.บ้านยาง</t>
  </si>
  <si>
    <t>178 ม.6 ต.บ้านยาง</t>
  </si>
  <si>
    <t>โฉนดเดียวกับบ้าน28</t>
  </si>
  <si>
    <t>176 ม.6 ต.บ้านยาง</t>
  </si>
  <si>
    <t>28 ม.6 ต.บ้านยาง</t>
  </si>
  <si>
    <t>139 ม.6 ต.บ้านยาง</t>
  </si>
  <si>
    <t>27 ม.6 ต.บ้านยาง</t>
  </si>
  <si>
    <t>30 ม.6 ต.บ้านยาง</t>
  </si>
  <si>
    <t>10 ม.6 ต.บ้านยาง</t>
  </si>
  <si>
    <t>โฉนดเดียวกับบ้าน10</t>
  </si>
  <si>
    <t>108 ม.6 ต.บ้านยาง</t>
  </si>
  <si>
    <t>198 ม.6 ต.บ้านยาง</t>
  </si>
  <si>
    <t>158 ม.6 ต.บ้านยาง</t>
  </si>
  <si>
    <t>39 ม.6 ต.บ้านยาง</t>
  </si>
  <si>
    <t>167 ม.6 ต.บ้านยาง</t>
  </si>
  <si>
    <t>128 ม.6 ต.บ้านยาง</t>
  </si>
  <si>
    <t>58 ม.6 ต.บ้านยาง</t>
  </si>
  <si>
    <t>ไม้สองชัน</t>
  </si>
  <si>
    <t>41 ม.6 ต.บ้านยาง</t>
  </si>
  <si>
    <t>46 ม.6 ต.บ้านยาง</t>
  </si>
  <si>
    <t>69 ม.6 ต.บ้านยาง</t>
  </si>
  <si>
    <t>94 ม.6 ต.บ้านยาง</t>
  </si>
  <si>
    <t>65 ม.6 ต.บ้านยาง</t>
  </si>
  <si>
    <t>86 ม.6 ต.บ้านยาง</t>
  </si>
  <si>
    <t>61 ม.6 ต.บ้านยาง</t>
  </si>
  <si>
    <t>154 ม.6 ต.บ้านยาง</t>
  </si>
  <si>
    <t>29 ม.6 ต.บ้านยาง</t>
  </si>
  <si>
    <t>53 ม.6 ต.บ้านยาง</t>
  </si>
  <si>
    <t>13 ม.6 ต.บ้านยาง</t>
  </si>
  <si>
    <t>95 ม.6 ต.บ้านยาง</t>
  </si>
  <si>
    <t>99 ม.6 ต.บ้านยาง</t>
  </si>
  <si>
    <t>54 ม.6 ต.บ้านยาง</t>
  </si>
  <si>
    <t>แก้ว</t>
  </si>
  <si>
    <t>3 ม.6 ต.บ้านยาง</t>
  </si>
  <si>
    <t>82 ม.6 ต.บ้านยาง</t>
  </si>
  <si>
    <t>64 ม.6 ต.บ้านยาง</t>
  </si>
  <si>
    <t>106 ม.6 ต.บ้านยาง</t>
  </si>
  <si>
    <t>182 ม.6 ต.บ้านยาง</t>
  </si>
  <si>
    <t>181 ม.6 ต.บ้านยาง</t>
  </si>
  <si>
    <t>45 ม.6 ต.บ้านยาง</t>
  </si>
  <si>
    <t>ไพฑูรย์</t>
  </si>
  <si>
    <t>8 ม.6 ต.บ้านยาง</t>
  </si>
  <si>
    <t>190 ม.6 ต.บ้านยาง</t>
  </si>
  <si>
    <t>โฉนดเดียวกับบ้าน190</t>
  </si>
  <si>
    <t>102 ม.6 ต.บ้านยาง</t>
  </si>
  <si>
    <t>71 ม.6 ต.บ้านยาง</t>
  </si>
  <si>
    <t>สมพาน</t>
  </si>
  <si>
    <t>103 ม.6 ต.บ้านยาง</t>
  </si>
  <si>
    <t>67 ม.6 ต.บ้านยาง</t>
  </si>
  <si>
    <t>76 ม.6 ต.บ้านยาง</t>
  </si>
  <si>
    <t>72 ม.6 ต.บ้านยาง</t>
  </si>
  <si>
    <t>59 ม.6 ต.บ้านยาง</t>
  </si>
  <si>
    <t>6 ม.6 ต.บ้านยาง</t>
  </si>
  <si>
    <t>โฉนดเดียวกับบ้าน 6</t>
  </si>
  <si>
    <t>157 ม.6 ต.บ้านยาง</t>
  </si>
  <si>
    <t>100 ม.6 ต.บ้านยาง</t>
  </si>
  <si>
    <t>183 ม.6 ต.บ้านยาง</t>
  </si>
  <si>
    <t>126 ม.6 ต.บ้านยาง</t>
  </si>
  <si>
    <t>80 ม.6 ต.บ้านยาง</t>
  </si>
  <si>
    <t>62 ม.6 ต.บ้านยาง</t>
  </si>
  <si>
    <t>196 ม.6 ต.บ้านยาง</t>
  </si>
  <si>
    <t>145 ม.6 ต.บ้านยาง</t>
  </si>
  <si>
    <t>38 ม.6 ต.บ้านยาง</t>
  </si>
  <si>
    <t>88 ม.6 ต.บ้านยาง</t>
  </si>
  <si>
    <t>32 ม.6 ต.บ้านยาง</t>
  </si>
  <si>
    <t>159 ม.6 ต.บ้านยาง</t>
  </si>
  <si>
    <t>81 ม.6 ต.บ้านยาง</t>
  </si>
  <si>
    <t>144 ม.6 ต.บ้านยาง</t>
  </si>
  <si>
    <t>130 ม.6 ต.บ้านยาง</t>
  </si>
  <si>
    <t>17 ม.6 ต.บ้านยาง</t>
  </si>
  <si>
    <t>118 ม.6 ต.บ้านยาง</t>
  </si>
  <si>
    <t>174 ม.6 ต.บ้านยาง</t>
  </si>
  <si>
    <t>อัตราภาษี(ร้อยละ)</t>
  </si>
  <si>
    <t>17 ม.7 ต.บ้านยาง</t>
  </si>
  <si>
    <t>36 ม.7 ต.บ้านยาง</t>
  </si>
  <si>
    <t>72 ม.7 ต.บ้านยาง</t>
  </si>
  <si>
    <t>48 ม.7 ต.บ้านยาง</t>
  </si>
  <si>
    <t>64 ม.7 ต.บ้านยาง</t>
  </si>
  <si>
    <t>101 ม.7 ต.บ้านยาง</t>
  </si>
  <si>
    <t>26 ม.7 ต.บ้านยาง</t>
  </si>
  <si>
    <t>70 ม.7 ต.บ้านยาง</t>
  </si>
  <si>
    <t>33 ม.7 ต.บ้านยาง</t>
  </si>
  <si>
    <t>66 ม.7 ต.บ้านยาง</t>
  </si>
  <si>
    <t>60 ม.7 ต.บ้านยาง</t>
  </si>
  <si>
    <t>55 ม.7 ต.บ้านยาง</t>
  </si>
  <si>
    <t>68 ม.7 ต.บ้านยาง</t>
  </si>
  <si>
    <t>ไม้สองชั้น</t>
  </si>
  <si>
    <t>43 ม.7 ต.บ้านยาง</t>
  </si>
  <si>
    <t>100 ม.7 ต.บ้านยาง</t>
  </si>
  <si>
    <t>98 ม.7 ต.บ้านยาง</t>
  </si>
  <si>
    <t>9 ม.7 ต.บ้านยาง</t>
  </si>
  <si>
    <t>76 ม.7 ต.บ้านยาง</t>
  </si>
  <si>
    <t>15 ม.7 ต.บ้านยาง</t>
  </si>
  <si>
    <t>น.ส3ก.</t>
  </si>
  <si>
    <t>41 ม.7 ต.บ้านยาง</t>
  </si>
  <si>
    <t>3 ม.7 ต.บ้านยาง</t>
  </si>
  <si>
    <t>61 ม.7 ต.บ้านยาง</t>
  </si>
  <si>
    <t>86 ม.7 ต.บ้านยาง</t>
  </si>
  <si>
    <t>6 ม.7 ต.บ้านยาง</t>
  </si>
  <si>
    <t>57 ม.7 ต.บ้านยาง</t>
  </si>
  <si>
    <t>37 ม.7 ต.บ้านยาง</t>
  </si>
  <si>
    <t>85 ม.7 ต.บ้านยาง</t>
  </si>
  <si>
    <t>31 ม.7 ต.บ้านยาง</t>
  </si>
  <si>
    <t>โฉนดเดียวกับบ้าน31</t>
  </si>
  <si>
    <t>10 ม.7 ต.บ้านยาง</t>
  </si>
  <si>
    <t>28 ม.7 ต.บ้านยาง</t>
  </si>
  <si>
    <t>49 ม.7 ต.บ้านยาง</t>
  </si>
  <si>
    <t>น.ส3</t>
  </si>
  <si>
    <t>1 ม.7 ต.บ้านยาง</t>
  </si>
  <si>
    <t>69 ม.7 ต.บ้านยาง</t>
  </si>
  <si>
    <t>โฉนดเดียวกับบ้าน 1</t>
  </si>
  <si>
    <t>81 ม.7 ต.บ้านยาง</t>
  </si>
  <si>
    <t>16 ม.7 ต.บ้านยาง</t>
  </si>
  <si>
    <t>20 ม.7 ต.บ้านยาง</t>
  </si>
  <si>
    <t>47 ม.7 ต.บ้านยาง</t>
  </si>
  <si>
    <t>19 ม.7 ต.บ้านยาง</t>
  </si>
  <si>
    <t>96 ม.7 ต.บ้านยาง</t>
  </si>
  <si>
    <t>13 ม.7 ต.บ้านยาง</t>
  </si>
  <si>
    <t>ม.7 ต.บ้านยาง</t>
  </si>
  <si>
    <t>25 ม.7 ต.บ้านยาง</t>
  </si>
  <si>
    <t>39 ม.7 ต.บ้านยาง</t>
  </si>
  <si>
    <t>11 ม.7 ต.บ้านยาง</t>
  </si>
  <si>
    <t>35 ม.7 ต.บ้านยาง</t>
  </si>
  <si>
    <t>89 ม.7 ต.บ้านยาง</t>
  </si>
  <si>
    <t>79 ม.7 ต.บ้านยาง</t>
  </si>
  <si>
    <t>45 ม.7 ต.บ้านยาง</t>
  </si>
  <si>
    <t>23 ม.7 ต.บ้านยาง</t>
  </si>
  <si>
    <t>12 ม.7 ต.บ้านยาง</t>
  </si>
  <si>
    <t>80 ม.7 ต.บ้านยาง</t>
  </si>
  <si>
    <t>4 ม.7 ต.บ้านยาง</t>
  </si>
  <si>
    <t>24 ม.7 ต.บ้านยาง</t>
  </si>
  <si>
    <t>95 ม.7 ต.บ้านยาง</t>
  </si>
  <si>
    <t>22 ม.7 ต.บ้านยาง</t>
  </si>
  <si>
    <t>18 ม.7ต.บ้านยาง</t>
  </si>
  <si>
    <t>52 ม.7 ต.บ้านยาง</t>
  </si>
  <si>
    <t>44 ม.7 ต.บ้านยาง</t>
  </si>
  <si>
    <t>40 ม.7 ต.บ้านยาง</t>
  </si>
  <si>
    <t>91 ม.7 ต.บ้านยาง</t>
  </si>
  <si>
    <t>โฉนดเดียวกับบ้าน 91</t>
  </si>
  <si>
    <t>78 ม.7 ต.บ้านยาง</t>
  </si>
  <si>
    <t>โฉนดเดียวกับบ้าน 44</t>
  </si>
  <si>
    <t>93 ม.7 ต.บ้านยาง</t>
  </si>
  <si>
    <t>38 ม.7 ต.บ้านยาง</t>
  </si>
  <si>
    <t>29 ม.7 ต.บ้านยาง</t>
  </si>
  <si>
    <t>59 ม.7 ต.บ้านยาง</t>
  </si>
  <si>
    <t>2 ม.7 ต.บ้านยาง</t>
  </si>
  <si>
    <t>97 ม.7 ต.บ้านยาง</t>
  </si>
  <si>
    <t>27 ม.7 ต.บ้านยาง</t>
  </si>
  <si>
    <t>83 ม.7 ต.บ้านยาง</t>
  </si>
  <si>
    <t>โฉนดเดียวกับบ้าน 68</t>
  </si>
  <si>
    <t>75 ม.7 ต.บ้านยาง</t>
  </si>
  <si>
    <t>8 ม.7 ต.บ้านยาง</t>
  </si>
  <si>
    <t>67 ม.7 ต.บ้านยาง</t>
  </si>
  <si>
    <t>84 ม.7 ต.บ้านยาง</t>
  </si>
  <si>
    <t>63 ม.7 ต.บ้านยาง</t>
  </si>
  <si>
    <t>21 ม.7 ต.บ้านยาง</t>
  </si>
  <si>
    <t>65 ม.7 ต.บ้านยาง</t>
  </si>
  <si>
    <t>90 ม.7 ต.บ้านยาง</t>
  </si>
  <si>
    <t>71 ม.7 ต.บ้านยาง</t>
  </si>
  <si>
    <t>73 ม.7 ต.บ้านยาง</t>
  </si>
  <si>
    <t>82 ม.7 ต.บ้านยาง</t>
  </si>
  <si>
    <t>77 ม.7 ต.บ้านยาง</t>
  </si>
  <si>
    <t>51 ม.7 ต.บ้านยาง</t>
  </si>
  <si>
    <t>50 ม.7 ต.บ้านยาง</t>
  </si>
  <si>
    <t>54 ม.7 ต.บ้นยาง</t>
  </si>
  <si>
    <t>30 ม.7 ต.บ้านยาง</t>
  </si>
  <si>
    <t>7 ม.7 ต.บ้านยาง</t>
  </si>
  <si>
    <t>32 ม.7 ต.บ้านยาง</t>
  </si>
  <si>
    <t>56 ม.8 ต.บ้านยาง</t>
  </si>
  <si>
    <t>ม.8 ต.บ้านยาง</t>
  </si>
  <si>
    <t>โฉนดเดียวกับบ้าน57</t>
  </si>
  <si>
    <t>111 ม.8 ต.บ้านยาง</t>
  </si>
  <si>
    <t>85 ม.8 ต.บ้านยาง</t>
  </si>
  <si>
    <t>7 ม.8 ต.บ้านยาง</t>
  </si>
  <si>
    <t>10 ม.8 ต.บ้านยาง</t>
  </si>
  <si>
    <t>52 ม.8 ต.บ้านยาง</t>
  </si>
  <si>
    <t>9 ม.8 ต.บ้านยาง</t>
  </si>
  <si>
    <t>22 ม.8 ต.บ้านยาง</t>
  </si>
  <si>
    <t>30 ม.8 ต.บ้านยาง</t>
  </si>
  <si>
    <t>4 ม.8 ต.บ้านยาง</t>
  </si>
  <si>
    <t>โฉนดเดียวกับบ้าน4</t>
  </si>
  <si>
    <t>118 ม.8 ต.บ้านยาง</t>
  </si>
  <si>
    <t>8 ม.8 ต.บ้านยาง</t>
  </si>
  <si>
    <t>81 ม.8 ต.บ้านยาง</t>
  </si>
  <si>
    <t>49 ม.8 ต.บ้านยาง</t>
  </si>
  <si>
    <t>33 ม.8 ต.บ้านยาง</t>
  </si>
  <si>
    <t>36 ม.8 ต.บ้านยาง</t>
  </si>
  <si>
    <t>42 ม.8 ต.บ้านยาง</t>
  </si>
  <si>
    <t>73 ม.8 ต.บ้านยาง</t>
  </si>
  <si>
    <t>61 ม.8 ต.บ้านยาง</t>
  </si>
  <si>
    <t>24 ม.8 ต.บ้านยาง</t>
  </si>
  <si>
    <t>102 ม.8 ต.บ้านยาง</t>
  </si>
  <si>
    <t>57 ม.8 ต.บ้านยาง</t>
  </si>
  <si>
    <t>32 ม.8 ต.บ้านยาง</t>
  </si>
  <si>
    <t>79 ม.8 ต.บ้านยาง</t>
  </si>
  <si>
    <t>74 ม.8 ต.บ้านยาง</t>
  </si>
  <si>
    <t>6 ม.8 ต.บ้านยาง</t>
  </si>
  <si>
    <t>5 ม.8 ต.บ้านยาง</t>
  </si>
  <si>
    <t>12 ม.8 ต.บ้านยาง</t>
  </si>
  <si>
    <t>41 ม.8 ต.บ้านยาง</t>
  </si>
  <si>
    <t>โฉนดเดียวกับบ้าน41</t>
  </si>
  <si>
    <t>123 ม.8 ต.บ้านยาง</t>
  </si>
  <si>
    <t>ไม้ใต้ถุงโลง</t>
  </si>
  <si>
    <t>78 ม.8 ต.บ้านยาง</t>
  </si>
  <si>
    <t>125 ม.8 ต.บ้านยาง</t>
  </si>
  <si>
    <t>53 ม.8 ต.บ้านยาง</t>
  </si>
  <si>
    <t>71 ม.8 ต.บ้านยาง</t>
  </si>
  <si>
    <t>55 ม.8 ต.บ้านยาง</t>
  </si>
  <si>
    <t>80 ม.8 ต.บ้านยาง</t>
  </si>
  <si>
    <t>62 ม.8 ต.บ้านยาง</t>
  </si>
  <si>
    <t>31 ม.8 ต.บ้านยาง</t>
  </si>
  <si>
    <t>39 ม.8 ต.บ้านยาง</t>
  </si>
  <si>
    <t>37 ม.8 ต.บ้านยาง</t>
  </si>
  <si>
    <t>97 ม.8 ต.บ้านยาง</t>
  </si>
  <si>
    <t>109 ม.8 ต.บ้านยาง</t>
  </si>
  <si>
    <t>60 ม.8 ต.บ้านยาง</t>
  </si>
  <si>
    <t>46 ม.8 ต.บ้านยาง</t>
  </si>
  <si>
    <t>29 ม.8 ต.บ้านยาง</t>
  </si>
  <si>
    <t>64 ม.8 ต.บ้านยาง</t>
  </si>
  <si>
    <t>66 ม.8 ต.บ้านยาง</t>
  </si>
  <si>
    <t>104 ม.8 ต.บ้านยาง</t>
  </si>
  <si>
    <t>105 ม.8 ต.บ้านยาง</t>
  </si>
  <si>
    <t>98 ม.8 ต.บ้านยาง</t>
  </si>
  <si>
    <t>106 ม.8 ต.บ้านยาง</t>
  </si>
  <si>
    <t>26 ม.8 ต.บ้านยาง</t>
  </si>
  <si>
    <t>103 ม.8 ต.บ้านยาง</t>
  </si>
  <si>
    <t>47 ม.8 ต.บ้านยาง</t>
  </si>
  <si>
    <t>89 ม.8 ต.บ้านยาง</t>
  </si>
  <si>
    <t>50 ม.8 ต.บ้านยาง</t>
  </si>
  <si>
    <t>100 ม.8 ต.บ้านยาง</t>
  </si>
  <si>
    <t>โฉนดเดียวกับบ้าน100</t>
  </si>
  <si>
    <t>96 ม.8 ต.บ้านยาง</t>
  </si>
  <si>
    <t>35 ม.8 ต.บ้านยาง</t>
  </si>
  <si>
    <t>95 ม.8 ต.บ้านยาง</t>
  </si>
  <si>
    <t>14 ม.8 ต.บ้านยาง</t>
  </si>
  <si>
    <t>43 ม.8 ต.บ้านยาง</t>
  </si>
  <si>
    <t>45 ม.8 ต.บ้านยาง</t>
  </si>
  <si>
    <t>92 ม.8 ต.บ้านยาง</t>
  </si>
  <si>
    <t>65 ม.8 ต.บ้านยาง</t>
  </si>
  <si>
    <t>44 ม.8 ต.บ้านยาง</t>
  </si>
  <si>
    <t>93 ม.8 ต.บ้านยาง</t>
  </si>
  <si>
    <t>101 ม.8 ต.บ้านยาง</t>
  </si>
  <si>
    <t>54 ม.8 ต.บ้านยาง</t>
  </si>
  <si>
    <t>48 ม.8 ต.บ้านยาง</t>
  </si>
  <si>
    <t>72 ม.8 ต.บ้านยาง</t>
  </si>
  <si>
    <t>โฉนดเดียวกับบ้าน72</t>
  </si>
  <si>
    <t>132 ม.8 ต.บ้านยาง</t>
  </si>
  <si>
    <t>ปูนชั้นเดี่ยว</t>
  </si>
  <si>
    <t>94 ม.8 ต.บ้านยาง</t>
  </si>
  <si>
    <t>116 ม.8 ต.บ้านยาง</t>
  </si>
  <si>
    <t>2 ม.8 ต.บ้านยาง</t>
  </si>
  <si>
    <t>172 ม.8 ต.บ้านยาง</t>
  </si>
  <si>
    <t>114 ม.8 ต.บ้านยาง</t>
  </si>
  <si>
    <t>17 ม.8 ต.บ้านยาง</t>
  </si>
  <si>
    <t>20 ม.8 ต.บ้านยาง</t>
  </si>
  <si>
    <t>115 ม.8 ต.บ้านยาง</t>
  </si>
  <si>
    <t>76 ม.8 ต.บ้านยาง</t>
  </si>
  <si>
    <t>11 ม.8 ต.บ้านยาง</t>
  </si>
  <si>
    <t>21 ม.8 ต.บ้านยาง</t>
  </si>
  <si>
    <t>75 ม.8 ต.บ้านยาง</t>
  </si>
  <si>
    <t>99 ม.8 ต.บ้านยาง</t>
  </si>
  <si>
    <t>23 ม.8 ต.บ้านยาง</t>
  </si>
  <si>
    <t>3 ม.8 ต.บ้านยาง</t>
  </si>
  <si>
    <t>1 ม.8 ต.บ้านยาง</t>
  </si>
  <si>
    <t>59 ม.8 ต.บ้านยาง</t>
  </si>
  <si>
    <t>34 ม.8 ต.บ้านยาง</t>
  </si>
  <si>
    <t>28 ม.8 ต.บ้านยาง</t>
  </si>
  <si>
    <t>58 ม.8 ต.บ้านยาง</t>
  </si>
  <si>
    <t>134 ม.8 ต.บ้านยาง</t>
  </si>
  <si>
    <t>25 ม.8 ต.บ้านยาง</t>
  </si>
  <si>
    <t>83 ม.8 ต.บ้านยาง</t>
  </si>
  <si>
    <t>19 ม.8 ต.บ้านยาง</t>
  </si>
  <si>
    <t>40 ม.8 ต.บ้านยาง</t>
  </si>
  <si>
    <t>โฉนดเดียวกับบ้าน40</t>
  </si>
  <si>
    <t>90 ม.8 ต.บ้านยาง</t>
  </si>
  <si>
    <t>70 ม.8 ต.บ้านยาง</t>
  </si>
  <si>
    <t>126 ม.8 ต.บ้านยาง</t>
  </si>
  <si>
    <t>68 ม.8 ต.บ้านยาง</t>
  </si>
  <si>
    <t>87 ม.8 ต.บ้านยาง</t>
  </si>
  <si>
    <t>อายุโรงเรือน/  สิ่งปลูกสร้าง(ปี)</t>
  </si>
  <si>
    <t>230 ม.9 ต.บ้านยาง</t>
  </si>
  <si>
    <t>47 ม.9 ต.บ้านยาง</t>
  </si>
  <si>
    <t>71 ม.9 ต.บ้านยาง</t>
  </si>
  <si>
    <t>30 ม.9 ต.บ้านยาง</t>
  </si>
  <si>
    <t>66/1 ม.9 ต.บ้านยาง</t>
  </si>
  <si>
    <t>228 ม.9 ต.บ้านยาง</t>
  </si>
  <si>
    <t>โฉนดเดียวกับบ้าน228</t>
  </si>
  <si>
    <t>26 ม.9 ต.บ้านยาง</t>
  </si>
  <si>
    <t>142 ม.9 ต.บ้านยาง</t>
  </si>
  <si>
    <t>66 ม.9 ต.บ้านยาง</t>
  </si>
  <si>
    <t>50 ม.9 ต.บ้านยาง</t>
  </si>
  <si>
    <t>6 ม.9 ต.บ้านยาง</t>
  </si>
  <si>
    <t>2 ม.9 ต.บ้านยาง</t>
  </si>
  <si>
    <t>149/2 ม.9 ต.บ้านยาง</t>
  </si>
  <si>
    <t>100 ม.9 ต.บ้านยาง</t>
  </si>
  <si>
    <t>225 ม.9 ต.บ้านยาง</t>
  </si>
  <si>
    <t>10 ม.9 ต.บ้านยาง</t>
  </si>
  <si>
    <t>40 ม.9 ต.บ้านยาง</t>
  </si>
  <si>
    <t>14 ม.9 ต.บ้านยาง</t>
  </si>
  <si>
    <t>179/2 ม.9 ต.บ้านยาง</t>
  </si>
  <si>
    <t>20 ม.9 ต.บ้านยาง</t>
  </si>
  <si>
    <t>227 ม.9 ต.บ้านยาง</t>
  </si>
  <si>
    <t>3 ม.9 ต.บ้านยาง</t>
  </si>
  <si>
    <t>178 ม.9 ต.บ้านยาง</t>
  </si>
  <si>
    <t>205 ม.9 ต.บ้านยาง</t>
  </si>
  <si>
    <t>ม.9 ต.บ้านยาง</t>
  </si>
  <si>
    <t>161 ม.9 ต.บ้านยาง</t>
  </si>
  <si>
    <t>99 ม.9 ต.บ้านยาง</t>
  </si>
  <si>
    <t>204/2 ม.9 ต.บ้านยาง</t>
  </si>
  <si>
    <t>238 ม.9 ต.บ้านยาง</t>
  </si>
  <si>
    <t>224 ม.9 ต.บ้านยาง</t>
  </si>
  <si>
    <t>214 ม.9 ต.บ้านยาง</t>
  </si>
  <si>
    <t>โฉนดเดียวกับบ้าน214</t>
  </si>
  <si>
    <t>95 ม.9 ต.บ้านยาง</t>
  </si>
  <si>
    <t>29 ม.9 ต.บ้านยาง</t>
  </si>
  <si>
    <t>9 ม.9 ต.บ้านยาง</t>
  </si>
  <si>
    <t>101 ม.9 ต.บ้านยาง</t>
  </si>
  <si>
    <t>218 ม.9 ต.บ้านยาง</t>
  </si>
  <si>
    <t>231 ม.9 ต.บ้านยาง</t>
  </si>
  <si>
    <t>11 ม.9 ต.บ้านยาง</t>
  </si>
  <si>
    <t>212 ม.9 ต.บ้านยาง</t>
  </si>
  <si>
    <t>221 ม.9 ต.บ้านยาง</t>
  </si>
  <si>
    <t>222 ม.9 ต.บ้านยาง</t>
  </si>
  <si>
    <t>171 ม.9 ต.บ้านยาง</t>
  </si>
  <si>
    <t>7 ม.9 ต.บ้านยาง</t>
  </si>
  <si>
    <t>22 ม.9 ต.บ้านยาง</t>
  </si>
  <si>
    <t>27 ม.9 ต.บ้านยาง</t>
  </si>
  <si>
    <t>140/2 ม.9 ต.บ้านยาง</t>
  </si>
  <si>
    <t>211 ม.9 ต.บ้านยาง</t>
  </si>
  <si>
    <t>25 ม.9 ต.บ้านยาง</t>
  </si>
  <si>
    <t>92 ม.9 ต.บ้านยาง</t>
  </si>
  <si>
    <t>179 ม.9 ต.บ้านยาง</t>
  </si>
  <si>
    <t>219 ม.9 ต.บ้านยาง</t>
  </si>
  <si>
    <t>15 ม.9 ต.บ้านยาง</t>
  </si>
  <si>
    <t>201 ม.9 ต.บ้านยาง</t>
  </si>
  <si>
    <t>202 ม.9 ต.บ้านยาง</t>
  </si>
  <si>
    <t>90 ม.9 ต.บ้านยาง</t>
  </si>
  <si>
    <t>134 ม.9 ต.บ้านยาง</t>
  </si>
  <si>
    <t>204 ม.9 ต.บ้านยาง</t>
  </si>
  <si>
    <t>5 ม.9 ต.บ้านยาง</t>
  </si>
  <si>
    <t>135 ม.9 ต.บ้านยาง</t>
  </si>
  <si>
    <t>234 ม.9 ต.บ้านยาง</t>
  </si>
  <si>
    <t>21 ม.9 ต.บ้านยาง</t>
  </si>
  <si>
    <t>134/2 ม.9 ต.บ้านยาง</t>
  </si>
  <si>
    <t>135/2 ม.9 ต.บ้านยาง</t>
  </si>
  <si>
    <t>โฉนดเดียวกับบ้าน135/2</t>
  </si>
  <si>
    <t>49 ม.9 ต.บ้านยาง</t>
  </si>
  <si>
    <t>4 ม.9 ต.บ้านยาง</t>
  </si>
  <si>
    <t>59 ม.9 ต.บ้านยาง</t>
  </si>
  <si>
    <t>143 ม.9 ต.บ้านยาง</t>
  </si>
  <si>
    <t>229 ม.9 ต.บ้านยาง</t>
  </si>
  <si>
    <t>226 ม.9 ต.บ้านยาง</t>
  </si>
  <si>
    <t>149 ม.9 ต.บ้านยาง</t>
  </si>
  <si>
    <t>233 ม.9 ต.บ้านยาง</t>
  </si>
  <si>
    <t>203 ม.9 ต.บ้านยาง</t>
  </si>
  <si>
    <t>200 ม.9 ต.บ้านยาง</t>
  </si>
  <si>
    <t>151 ม.9 ต.บ้านยาง</t>
  </si>
  <si>
    <t>213 ม.9 ต.บ้านยาง</t>
  </si>
  <si>
    <t>70 ม.9 ต.บ้านยาง</t>
  </si>
  <si>
    <t>140 ม.9 ต.บ้านยาง</t>
  </si>
  <si>
    <t>162 ม.9 ต.บ้านยาง</t>
  </si>
  <si>
    <t>37 ม.9 ต.บ้านยาง</t>
  </si>
  <si>
    <t>138 ม.9 ต.บ้านยาง</t>
  </si>
  <si>
    <t>220 ม.9 ต.บ้านยาง</t>
  </si>
  <si>
    <t>239 ม.9 ต.บ้านยาง</t>
  </si>
  <si>
    <t>181 ม.9 ต.บ้านยาง</t>
  </si>
  <si>
    <t>139 ม.9 ต.บ้านยาง</t>
  </si>
  <si>
    <t>217 ม.9 ต.บ้านยาง</t>
  </si>
  <si>
    <t>198 ม.9 ต.บ้านยาง</t>
  </si>
  <si>
    <t>169 ม.9 ต.บ้านยาง</t>
  </si>
  <si>
    <t>208 ม.9 ต.บ้านยาง</t>
  </si>
  <si>
    <t>141 ม.9 ต.บ้านยาง</t>
  </si>
  <si>
    <t>242 ม.9 ต.บ้านยาง</t>
  </si>
  <si>
    <t>141/1 ม.9 ต.บ้านยาง</t>
  </si>
  <si>
    <t>โฉนดเดียวกับบ้าน169</t>
  </si>
  <si>
    <t>16 ม.9 ต.บ้านยาง</t>
  </si>
  <si>
    <t>170 ม.9 ต.บ้านยาง</t>
  </si>
  <si>
    <t>210 ม.9 ต.บ้านยาง</t>
  </si>
  <si>
    <t>138/2 ม.9 ต.บ้านยาง</t>
  </si>
  <si>
    <t>137 ม.9 ต.บ้านยาง</t>
  </si>
  <si>
    <t>12 ม.9 ต.บ้านยาง</t>
  </si>
  <si>
    <t>80 ม.9 ต.บ้านยาง</t>
  </si>
  <si>
    <t>13 ม.9 ต.บ้านยาง</t>
  </si>
  <si>
    <t>พื้นที่รวมสิ่งปลูกสร้างตารางเมตร</t>
  </si>
  <si>
    <t>เลขที่ดิน</t>
  </si>
  <si>
    <t>ส.ป.ก</t>
  </si>
  <si>
    <t>จำนวนเนื้อที่ดิน</t>
  </si>
  <si>
    <t>ม.11 ต.บ้านยาง</t>
  </si>
  <si>
    <t>53/2 ม.11 ต.บ้านยาง</t>
  </si>
  <si>
    <t>106 ม.11 ต.บ้านยาง</t>
  </si>
  <si>
    <t>219 ม.11 ต.บ้านยาง</t>
  </si>
  <si>
    <t>47 ม.11 ต.บ้านยาง</t>
  </si>
  <si>
    <t>236 ม.11 ต.บ้านยาง</t>
  </si>
  <si>
    <t>54/2 ม.11 ต.บ้านยาง</t>
  </si>
  <si>
    <t>48 ม.11 ต.บ้านยาง</t>
  </si>
  <si>
    <t>239 ม.11 ต.บ้านยาง</t>
  </si>
  <si>
    <t>104 ม.11 ต.บ้านยาง</t>
  </si>
  <si>
    <t>น.ส.3ก.เดียวกับบ้าน104</t>
  </si>
  <si>
    <t>228 ม.11 ต.บ้านยาง</t>
  </si>
  <si>
    <t>214 ม.11 ต.บ้านยาง</t>
  </si>
  <si>
    <t>227 ม.11 ต.บ้านยาง</t>
  </si>
  <si>
    <t>222 ม.11 ต.บ้านยาง</t>
  </si>
  <si>
    <t>98 ม.11 ต.บ้านยาง</t>
  </si>
  <si>
    <t>229 ม.11 ต.บ้านยาง</t>
  </si>
  <si>
    <t>94 ม.11 ต.บ้านยาง</t>
  </si>
  <si>
    <t>49/1 ม.11 ต.บ้านยาง</t>
  </si>
  <si>
    <t>47/2 ม.11 ต.บ้านยาง</t>
  </si>
  <si>
    <t>43/2 ม.11 ต.บ้านยาง</t>
  </si>
  <si>
    <t>213 ม.11 ต.บ้านยาง</t>
  </si>
  <si>
    <t>93 ม.11 ต.บ้านยาง</t>
  </si>
  <si>
    <t>40 ม.11 ต.บ้านยาง</t>
  </si>
  <si>
    <t>น.ส.3ก.เดียวกับบ้าน40</t>
  </si>
  <si>
    <t>233 ม.11 ต.บ้านยาง</t>
  </si>
  <si>
    <t>232 ม.11 ต.บ้านยาง</t>
  </si>
  <si>
    <t>237 ม.11 ต.บ้านยาง</t>
  </si>
  <si>
    <t>38 ม.11 ต.บ้านยาง</t>
  </si>
  <si>
    <t>43 ม.11 ต.บ้านยาง</t>
  </si>
  <si>
    <t>209 ม.11 ต.บ้านยาง</t>
  </si>
  <si>
    <t>55 ม.11 ต.บ้านยาง</t>
  </si>
  <si>
    <t>45 ม.11 ต.บ้านยาง</t>
  </si>
  <si>
    <t>215 ม.11 ต.บ้านยาง</t>
  </si>
  <si>
    <t>225 ม.11 ต.บ้านยาง</t>
  </si>
  <si>
    <t>226 ม.11 ต.บ้านยาง</t>
  </si>
  <si>
    <t>107 ม.11 ต.บ้านยาง</t>
  </si>
  <si>
    <t>220 ม.11 ต.บ้านยาง</t>
  </si>
  <si>
    <t>221 ม.11 ต.บ้านยาง</t>
  </si>
  <si>
    <t>212 ม.11 ต.บ้านยาง</t>
  </si>
  <si>
    <t>102 ม.11 ต.บ้านยาง</t>
  </si>
  <si>
    <t>41 ม.11 ต.บ้านยาง</t>
  </si>
  <si>
    <t>99 ม.11 ต.บ้านยาง</t>
  </si>
  <si>
    <t>51/1 ม.11 ต.บ้านยาง</t>
  </si>
  <si>
    <t>53 ม.11 ต.บ้านยาง</t>
  </si>
  <si>
    <t>210 ม.11 ต.บ้านยาง</t>
  </si>
  <si>
    <t>230 ม.11 ต.บ้านยาง</t>
  </si>
  <si>
    <t>217 ม.11 ต.บ้านยาง</t>
  </si>
  <si>
    <t>44 ม.11 ต.บ้านยาง</t>
  </si>
  <si>
    <t>238 ม.11 ต.บ้านยาง</t>
  </si>
  <si>
    <t>223 ม.11 ต.บ้านยาง</t>
  </si>
  <si>
    <t>50 ม.11 ต.บ้านยาง</t>
  </si>
  <si>
    <t>105 ม.11 ต.บ้านยาง</t>
  </si>
  <si>
    <t>49 ม.11 ต.บ้านยาง</t>
  </si>
  <si>
    <t>135 ม.11 ต.บ้านยาง</t>
  </si>
  <si>
    <t>65 ม.12 ต.บ้านยาง</t>
  </si>
  <si>
    <t>73 ม.12 ต.บ้านยาง</t>
  </si>
  <si>
    <t>45 ม.12 ต.บ้านยาง</t>
  </si>
  <si>
    <t>84 ม.12 ต.บ้านยาง</t>
  </si>
  <si>
    <t>18 ม.12 ต.บ้านยาง</t>
  </si>
  <si>
    <t>39 ม.12 ต.บ้านยาง</t>
  </si>
  <si>
    <t>98 ม.12 ต.บ้านยาง</t>
  </si>
  <si>
    <t>โฉนดเดียวกับบ้าน132</t>
  </si>
  <si>
    <t>133 ม.12 ต.บ้านยาง</t>
  </si>
  <si>
    <t>132 ม.12 ต.บ้านยาง</t>
  </si>
  <si>
    <t>26 ม.12 ต.บ้านยาง</t>
  </si>
  <si>
    <t>115 ม.12 ต.บ้านยาง</t>
  </si>
  <si>
    <t>60 ม.12 ต.บ้านยาง</t>
  </si>
  <si>
    <t>169 ม.12 ต.บ้านยาง</t>
  </si>
  <si>
    <t>13 ม.12 ต.บ้านยาง</t>
  </si>
  <si>
    <t>43 ม.12 ต.บ้านยาง</t>
  </si>
  <si>
    <t>77 ม.12 ต.บ้านยาง</t>
  </si>
  <si>
    <t>25 ม.12 ต.บ้านยาง</t>
  </si>
  <si>
    <t>154 ม.12 ต.บ้านยาง</t>
  </si>
  <si>
    <t>97 ม.12 ต.บ้านยาง</t>
  </si>
  <si>
    <t>118 ม.12 ต.บ้านยาง</t>
  </si>
  <si>
    <t>67 ม.12 ต.บ้านยาง</t>
  </si>
  <si>
    <t>136 ม.12 ต.บ้านยาง</t>
  </si>
  <si>
    <t>27 ม.12 ต.บ้านยาง</t>
  </si>
  <si>
    <t>95 ม.12 ต.บ้านยาง</t>
  </si>
  <si>
    <t>29 ม.12 ต.บ้านยาง</t>
  </si>
  <si>
    <t>96 ม.12 ต.บ้านยาง</t>
  </si>
  <si>
    <t>57 ม.12 ต.บ้านยาง</t>
  </si>
  <si>
    <t>71 ม.12 ต.บ้านยาง</t>
  </si>
  <si>
    <t>40 ม.12 ต.บ้านยาง</t>
  </si>
  <si>
    <t>โฉนดเดียวกับบ้าน86</t>
  </si>
  <si>
    <t>163 ม.12 ต.บ้านยาง</t>
  </si>
  <si>
    <t>86 ม.12 ต.บ้านยาง</t>
  </si>
  <si>
    <t>14 ม.12 ต.บ้านยาง</t>
  </si>
  <si>
    <t>36 ม.12 ต.บ้านยาง</t>
  </si>
  <si>
    <t>โฉนดเดียวกับบ้าน36</t>
  </si>
  <si>
    <t>37 ม.12 ต.บ้านยาง</t>
  </si>
  <si>
    <t>38 ม.12 ต.บ้านยาง</t>
  </si>
  <si>
    <t>48 ม.12 ต.บ้านยาง</t>
  </si>
  <si>
    <t>135 ม.12 ต.บ้านยาง</t>
  </si>
  <si>
    <t>92 ม.12 ต.บ้านยาง</t>
  </si>
  <si>
    <t>51 ม.12 ต.บ้านยาง</t>
  </si>
  <si>
    <t>22 ม.12 ต.บ้านยาง</t>
  </si>
  <si>
    <t>171 ม.12 ต.บ้านยาง</t>
  </si>
  <si>
    <t>79 ม.12 ต.บ้านยาง</t>
  </si>
  <si>
    <t>80 ม.12 ต.บ้านยาง</t>
  </si>
  <si>
    <t>117 ม.12 ต.บ้านยาง</t>
  </si>
  <si>
    <t>146 ม.12 ต.บ้านยาง</t>
  </si>
  <si>
    <t>143 ม.12 ต.บ้านยาง</t>
  </si>
  <si>
    <t>8 ม.12 ต.บ้านยาง</t>
  </si>
  <si>
    <t>126 ม.12 ต.บ้านยาง</t>
  </si>
  <si>
    <t>145 ม.12 ต.บ้านยาง</t>
  </si>
  <si>
    <t>11 ม.12 ต.บ้านยาง</t>
  </si>
  <si>
    <t>52 ม.12 ต.บ้านยาง</t>
  </si>
  <si>
    <t>42 ม.12 ต.บ้านยาง</t>
  </si>
  <si>
    <t>151 ม.12 ต.บ้านยาง</t>
  </si>
  <si>
    <t>134 ม.12 ต.บ้านยาง</t>
  </si>
  <si>
    <t>161 ม.12 ต.บ้านยาง</t>
  </si>
  <si>
    <t>53 ม.12 ต.บ้านยาง</t>
  </si>
  <si>
    <t>โฉนดเดียวกับบ้าน53</t>
  </si>
  <si>
    <t>166 ม.12 ต.บ้านยาง</t>
  </si>
  <si>
    <t>130 ม.12 ต.บ้านยาง</t>
  </si>
  <si>
    <t>173 ม.12 ต.บ้านยาง</t>
  </si>
  <si>
    <t>5 ม.12 ต.บ้านยาง</t>
  </si>
  <si>
    <t>61 ม.12 ต.บ้านยาง</t>
  </si>
  <si>
    <t>78 ม.12 ต.บ้านยาง</t>
  </si>
  <si>
    <t>68 ม.12 ต.บ้านยาง</t>
  </si>
  <si>
    <t>49 ม.12 ต.บ้านยาง</t>
  </si>
  <si>
    <t>89 ม.12 ต.บ้านยาง</t>
  </si>
  <si>
    <t>21 ม.12 ต.บ้านยาง</t>
  </si>
  <si>
    <t>150 ม.12 ต.บ้านยาง</t>
  </si>
  <si>
    <t>125 ม.12 ต.บ้านยาง</t>
  </si>
  <si>
    <t>50 ม.12 ต.บ้านยาง</t>
  </si>
  <si>
    <t>15 ม.12 ต.บ้านยาง</t>
  </si>
  <si>
    <t>12 ม.12 ต.บ้านยาง</t>
  </si>
  <si>
    <t>โฉนดเดียวกับบ้าน12</t>
  </si>
  <si>
    <t>159 ม.12 ต.บ้านยาง</t>
  </si>
  <si>
    <t>144 ม.12 ต.บ้านยาง</t>
  </si>
  <si>
    <t>87 ม.12 ต.บ้านยาง</t>
  </si>
  <si>
    <t>119 ม.12 ต.บ้านยาง</t>
  </si>
  <si>
    <t>101 ม.12 ต.บ้านยาง</t>
  </si>
  <si>
    <t>55 ม.12 ต.บ้านยาง</t>
  </si>
  <si>
    <t>69 ม.12 ต.บ้านยาง</t>
  </si>
  <si>
    <t>90 ม.12 ต.บ้านยาง</t>
  </si>
  <si>
    <t>85 ม.12 ต.บ้านยาง</t>
  </si>
  <si>
    <t>30 ม.12 ต.บ้านยาง</t>
  </si>
  <si>
    <t>41 ม.12 ต.บ้านยาง</t>
  </si>
  <si>
    <t>54 ม.12 ต.บ้านยาง</t>
  </si>
  <si>
    <t>23 ม.12 ต.บ้านยาง</t>
  </si>
  <si>
    <t>20 ม.12 ต.บ้านยาง</t>
  </si>
  <si>
    <t>139 ม.12 ต.บ้านยาง</t>
  </si>
  <si>
    <t>4 ม.12 ต.บ้านยาง</t>
  </si>
  <si>
    <t>34 ม.12 ต.บ้านยาง</t>
  </si>
  <si>
    <t>โฉนดเดียวกับบ้าน34</t>
  </si>
  <si>
    <t>81 ม.12 ต.บ้านยาง</t>
  </si>
  <si>
    <t>110 ม.12 ต.บ้านยาง</t>
  </si>
  <si>
    <t>138 ม.12 ต.บ้านยาง</t>
  </si>
  <si>
    <t>6 ม.12 ต.บ้านยาง</t>
  </si>
  <si>
    <t>116 ม.12 ต.บ้านยาง</t>
  </si>
  <si>
    <t>128 ม.12 ต.บ้านยาง</t>
  </si>
  <si>
    <t>35 ม.12 ต.บ้านยาง</t>
  </si>
  <si>
    <t>160 ม.12 ต.บ้านยาง</t>
  </si>
  <si>
    <t>93 ม.12 ต.บ้านยาง</t>
  </si>
  <si>
    <t>157 ม.12 ต.บ้านยาง</t>
  </si>
  <si>
    <t>33 ม.12 ต.บ้านยาง</t>
  </si>
  <si>
    <t>106 ม.12 ต.บ้านยาง</t>
  </si>
  <si>
    <t>83 ม.12 ต.บ้านยาง</t>
  </si>
  <si>
    <t>24 ม.12 ต.บ้านยาง</t>
  </si>
  <si>
    <t>59 ม.12 ต.บ้านยาง</t>
  </si>
  <si>
    <t>164 ม.12 ต.บ้านยาง</t>
  </si>
  <si>
    <t>19 ม.12 ต.บ้านยาง</t>
  </si>
  <si>
    <t>10 ม.12 ต.บ้านยาง</t>
  </si>
  <si>
    <t>141 ม.12 ต.บ้านยาง</t>
  </si>
  <si>
    <t>56 ม.12 ต.บ้านยาง</t>
  </si>
  <si>
    <t>129 ม.12 ต.บ้านยาง</t>
  </si>
  <si>
    <t>104 ม.12 ต.บ้านยาง</t>
  </si>
  <si>
    <t>70 ม.12 ต.บ้านยาง</t>
  </si>
  <si>
    <t>122 ม.12 ต.บ้านยาง</t>
  </si>
  <si>
    <t>โฉนดเดียวกับบ้าน122</t>
  </si>
  <si>
    <t>63 ม.12 ต.บ้านยาง</t>
  </si>
  <si>
    <t>76 ม.12 ต.บ้านยาง</t>
  </si>
  <si>
    <t>64 ม.12 ต.บ้านยาง</t>
  </si>
  <si>
    <t>62 ม.12 ต.บ้านยาง</t>
  </si>
  <si>
    <t>123 ม.12 ต.บ้านยาง</t>
  </si>
  <si>
    <t>44 ม.12 ต.บ้านยาง</t>
  </si>
  <si>
    <t>102 ม.12 ต.บ้านยาง</t>
  </si>
  <si>
    <t>122 ม.8 ต.หนองโดน</t>
  </si>
  <si>
    <t>120 ม.12 ต.บ้านยาง</t>
  </si>
  <si>
    <t>58 ม.12 ต.บ้านยาง</t>
  </si>
  <si>
    <t>โฉนดเดียวกับบ้าน58</t>
  </si>
  <si>
    <t>155 ม.12 ต.บ้านยาง</t>
  </si>
  <si>
    <t>ปูนชั้นดียว</t>
  </si>
  <si>
    <t>28 ม.12 ต.บ้านยาง</t>
  </si>
  <si>
    <t>112 ม.12 ต.บ้านยาง</t>
  </si>
  <si>
    <t>148 ม.12 ต.บ้านยาง</t>
  </si>
  <si>
    <t>131 ม.12 ต.บ้านยาง</t>
  </si>
  <si>
    <t>3 ม.12 ต.บ้านยาง</t>
  </si>
  <si>
    <t>156 ม.12 ต.บ้านยาง</t>
  </si>
  <si>
    <t>103 ม.12 ต.บ้านยาง</t>
  </si>
  <si>
    <t>127 ม.12 ต.บ้านยาง</t>
  </si>
  <si>
    <t>109 ม.12 ต.บ้านยาง</t>
  </si>
  <si>
    <t>82 ม.12 ต.บ้านยาง</t>
  </si>
  <si>
    <t>66 ม.12 ต.บ้านยาง</t>
  </si>
  <si>
    <t>จ.สมุทรปราการ</t>
  </si>
  <si>
    <t>114 ม.12 ต.บ้านยาง</t>
  </si>
  <si>
    <t>111 ม.12 ต.บ้านยาง</t>
  </si>
  <si>
    <t>140 ม.12 ต.บ้านยาง</t>
  </si>
  <si>
    <t>107 ม.12 ต.บ้านยาง</t>
  </si>
  <si>
    <t>31 ม.12 ต.บ้านยาง</t>
  </si>
  <si>
    <t>147 ม.12 ต.บ้านยาง</t>
  </si>
  <si>
    <t>47 ม.12 ต.บ้านยาง</t>
  </si>
  <si>
    <t>9 ม.12 ต.บ้านยาง</t>
  </si>
  <si>
    <t>46 ม.12 ต.บ้านยาง</t>
  </si>
  <si>
    <t>74 ม.12 ต.บ้านยาง</t>
  </si>
  <si>
    <t>167 ม.12 ต.บ้านยาง</t>
  </si>
  <si>
    <t>162 ม.12 ต.บ้านยาง</t>
  </si>
  <si>
    <t>32 ม.12 ต.บ้านยาง</t>
  </si>
  <si>
    <t>137 ม.12 ต.บ้านยาง</t>
  </si>
  <si>
    <t>72 ม.12 ต.บ้านยาง</t>
  </si>
  <si>
    <t>88 ม.12 ต.บ้านยาง</t>
  </si>
  <si>
    <t>108 ม.12 ต.บ้านยาง</t>
  </si>
  <si>
    <t>นายนิวัตน์ ชาติดำดี</t>
  </si>
  <si>
    <t>184 ม.1 ต.บ้านยาง</t>
  </si>
  <si>
    <t>นายไพทูรย์ สารีวัฒน์</t>
  </si>
  <si>
    <t>185 ม.1 ต.บ้านยาง</t>
  </si>
  <si>
    <t>นางคำตัน วิเศษสัตย์</t>
  </si>
  <si>
    <t>182 ม.1 ต.บ้านยาง</t>
  </si>
  <si>
    <t>นายอัมพร อุทธาพงษ์</t>
  </si>
  <si>
    <t>183 ม.1 ต.บ้านยาง</t>
  </si>
  <si>
    <t>นางพรรณพิมล อินทนิล</t>
  </si>
  <si>
    <t>181 ม.1 ต.บ้านยาง</t>
  </si>
  <si>
    <t>นางสุธีรา แก่นจรัสแสง</t>
  </si>
  <si>
    <t>ม.1 ต.หนองโดน</t>
  </si>
  <si>
    <t>นางลำพอง แก้วคนตรง</t>
  </si>
  <si>
    <t>นางกาเหลียว พงษ์ศิริ</t>
  </si>
  <si>
    <t>นางทองจันทร์ ชำนาญเท</t>
  </si>
  <si>
    <t>นายวิชัย ลาจำนงค์</t>
  </si>
  <si>
    <t>37 ม.1 ต.บ้านยาง</t>
  </si>
  <si>
    <t>นางปราณี เกตุชาติ</t>
  </si>
  <si>
    <t>172 ม.1 ต.บ้านยาง</t>
  </si>
  <si>
    <t>นางสวย เตียงงา</t>
  </si>
  <si>
    <t>173 ม.1 ต.บ้านยาง</t>
  </si>
  <si>
    <t>นางจอม ลาจำนงค์</t>
  </si>
  <si>
    <t>170 ม.1 ต.บ้านยาง</t>
  </si>
  <si>
    <t>นางสมปอง แสนจรัส</t>
  </si>
  <si>
    <t>164 ม.1 ต.บ้านยาง</t>
  </si>
  <si>
    <t>นางบุญเลี้ยง วิงวอน</t>
  </si>
  <si>
    <t>146 ม.1 ต.บ้านยาง</t>
  </si>
  <si>
    <t>นายพิพัฒน์ วิเศษนคร</t>
  </si>
  <si>
    <t>157 ม.1 ต.บ้านยาง</t>
  </si>
  <si>
    <t>นางฉลอม เจิมแสน</t>
  </si>
  <si>
    <t>151 ม.1 ต.บ้านยาง</t>
  </si>
  <si>
    <t>นางสมบูรณ์ สิงห์ขันธ์</t>
  </si>
  <si>
    <t>180 ม.1 ต.บ้านยาง</t>
  </si>
  <si>
    <t>นางบุญท่อน ศรีเนาว์รัตน์</t>
  </si>
  <si>
    <t>159 ม.1 ต.บ้านยาง</t>
  </si>
  <si>
    <t>น.สสีหลอด อุทาพงศ์</t>
  </si>
  <si>
    <t>154 ม.1 ต.บ้านยาง</t>
  </si>
  <si>
    <t>นางเพียรวิไล เต็งผักแว่น</t>
  </si>
  <si>
    <t>150 ม.1 ต.บ้านยาง</t>
  </si>
  <si>
    <t>นางธัญญา สุดสายเนตร</t>
  </si>
  <si>
    <t>152 ม.1 ต.บ้านยาง</t>
  </si>
  <si>
    <t>นางบุญมี ศรีเนาวรัตน์</t>
  </si>
  <si>
    <t>149 ม.1 ต.บ้านยาง</t>
  </si>
  <si>
    <t>นายสวัสดิ์ วิเศษนคร</t>
  </si>
  <si>
    <t>147 ม.1 ต.บ้านยาง</t>
  </si>
  <si>
    <t>นางสุรัตน์ สมปัญญา</t>
  </si>
  <si>
    <t>นางชมพูนุช แสงบึง</t>
  </si>
  <si>
    <t>156 ม.1 ต.บ้านยาง</t>
  </si>
  <si>
    <t>นายทองจันทร์ วิเศษนคร</t>
  </si>
  <si>
    <t>141 ม.1 ต.บ้านยาง</t>
  </si>
  <si>
    <t>นายทองดี พรมวิจิตร</t>
  </si>
  <si>
    <t>140 ม.1 ต.บ้านยาง</t>
  </si>
  <si>
    <t>นางละออง พละเนาว์</t>
  </si>
  <si>
    <t>138 ม.1 ต.บ้านยาง</t>
  </si>
  <si>
    <t>นายไกรสร จันทร</t>
  </si>
  <si>
    <t>134 ม.1 ต.บ้านยาง</t>
  </si>
  <si>
    <t>นางดี สุขวิเศษ</t>
  </si>
  <si>
    <t>133 ม.1 ต.บ้านยาง</t>
  </si>
  <si>
    <t>นายเข็ม ลาจำนงค์</t>
  </si>
  <si>
    <t>128 ม.1 ต.บ้านยาง</t>
  </si>
  <si>
    <t>นางผ่องศรี ลาจำนงค์</t>
  </si>
  <si>
    <t>120 ม.1 ต.บ้านยาง</t>
  </si>
  <si>
    <t>นางเบา เข็มขาว</t>
  </si>
  <si>
    <t>113 ม.1 ต.บ้านยาง</t>
  </si>
  <si>
    <t>นางบุหลั่น ฤทธิ์ไธสง</t>
  </si>
  <si>
    <t>112 ม.1 ต.บ้านยาง</t>
  </si>
  <si>
    <t>นายบุญช่วย สุขวิเศษ</t>
  </si>
  <si>
    <t>108 ม.1 ต.บ้านยาง</t>
  </si>
  <si>
    <t>นางสมปอง ชาติดำดี</t>
  </si>
  <si>
    <t>106 ม.1 ต.บ้านยาง</t>
  </si>
  <si>
    <t>105/1 ม.1 ต.บ้านยาง</t>
  </si>
  <si>
    <t>นางติ้ง แมลงผึ้ง</t>
  </si>
  <si>
    <t>นางคำ สุขวิเศษ</t>
  </si>
  <si>
    <t>103 ม.1 ต.บ้านยาง</t>
  </si>
  <si>
    <t>นายเพียร วิเศษสัตย์</t>
  </si>
  <si>
    <t>105/2 ม.1 ต.บ้านยาง</t>
  </si>
  <si>
    <t>นายวีระพงษ์ จันทร์สูงเนิน</t>
  </si>
  <si>
    <t>93 ม.1 ต.บ้านยาง</t>
  </si>
  <si>
    <t>น.สจินตนา จันทร์สูงเนิน</t>
  </si>
  <si>
    <t>โฉนดเดียวกับบ้าน93</t>
  </si>
  <si>
    <t>87 ม.1 ต.บ้านยาง</t>
  </si>
  <si>
    <t>นางทองใส พรมวิจิตร</t>
  </si>
  <si>
    <t>84/1 ม.1 ต.บ้านยาง</t>
  </si>
  <si>
    <t>นางทิพย์อาภรณ์ กั่วมาลา</t>
  </si>
  <si>
    <t>168 ม.1 ต.บ้านยาง</t>
  </si>
  <si>
    <t>นายบุญ ดวงมาลา</t>
  </si>
  <si>
    <t>43 ม.1 ต.บ้านยาง</t>
  </si>
  <si>
    <t>นางวันเพ็ญ กันยิ่ง</t>
  </si>
  <si>
    <t>83 ม.1 ต.บ้านยาง</t>
  </si>
  <si>
    <t>นางคำมี เนตรวิลา</t>
  </si>
  <si>
    <t>82 ม.1 ต.บ้านยาง</t>
  </si>
  <si>
    <t>นางระเบียบ สารีวัฒน์</t>
  </si>
  <si>
    <t>81 ม.1 ต.บ้านยาง</t>
  </si>
  <si>
    <t>น.สบุญมี วิเศษสัตย์</t>
  </si>
  <si>
    <t>78/2 ม.1 ต.บ้านยาง</t>
  </si>
  <si>
    <t>นางจุฬารัตน์ บางพิมาย</t>
  </si>
  <si>
    <t>87 ม.6 ต.หนองโดน</t>
  </si>
  <si>
    <t>นางอ่อนตา วิเศษนคร</t>
  </si>
  <si>
    <t>76 ม.1 ต.บ้านยาง</t>
  </si>
  <si>
    <t>นายเมือง พรมวิจิตร</t>
  </si>
  <si>
    <t>75 ม.1 ต.บ้านยาง</t>
  </si>
  <si>
    <t>นายบุญพงษ์ วิเศษสัตย์</t>
  </si>
  <si>
    <t>73/2 ม.1 ต.บ้านยาง</t>
  </si>
  <si>
    <t>นางบุญเลี้ยง ศรีเนาวรัตน์</t>
  </si>
  <si>
    <t>71/1 ม.1 ต.บ้านยาง</t>
  </si>
  <si>
    <t>น.สทองดี พรมวิจิต</t>
  </si>
  <si>
    <t>71 ม.1 ต.บ้านยาง</t>
  </si>
  <si>
    <t>นายคง พินิจด้วง</t>
  </si>
  <si>
    <t>70 ม.1 ต.บ้านยาง</t>
  </si>
  <si>
    <t>นายถวัลย์ สุขวิบูรณ์</t>
  </si>
  <si>
    <t>69 ม.1 ต.บ้านยาง</t>
  </si>
  <si>
    <t>นางทองหยุ่น แสงสี</t>
  </si>
  <si>
    <t>68 ม.1 ต.บ้านยาง</t>
  </si>
  <si>
    <t>นายเสกสรร สืบเพ็ง</t>
  </si>
  <si>
    <t>67 ม.1 ต.บ้านยาง</t>
  </si>
  <si>
    <t>นางแต๋ว สุขวิเศษ</t>
  </si>
  <si>
    <t>65 ม.1 ต.บ้านยาง</t>
  </si>
  <si>
    <t>น.ส.วันเพ็ญ เกตุชาติ</t>
  </si>
  <si>
    <t>64 ม.1 ต.บ้านยาง</t>
  </si>
  <si>
    <t>นางเพ็งแก้ว ศรีเนาว์รัตน์</t>
  </si>
  <si>
    <t>63 ม.1 ต.บ้านยาง</t>
  </si>
  <si>
    <t>นางพวน สุดมี</t>
  </si>
  <si>
    <t>62/1 ม.1 ต.บ้านยาง</t>
  </si>
  <si>
    <t>นางทองหลาง วิหกเหิน</t>
  </si>
  <si>
    <t>52 ม.1 ต.บ้านยาง</t>
  </si>
  <si>
    <t>นางถนอม กลัดสุข</t>
  </si>
  <si>
    <t>61 ม.1 ต.บ้านยาง</t>
  </si>
  <si>
    <t>นายบุดดา สุดตาชาติ</t>
  </si>
  <si>
    <t>60 ม.1 ต.บ้านยาง</t>
  </si>
  <si>
    <t>นางจันทร์ จันทร์สูงเนิน</t>
  </si>
  <si>
    <t>น.ส ดวงพร ลาจำงค์</t>
  </si>
  <si>
    <t>56 ม.1 ต.บ้านยาง</t>
  </si>
  <si>
    <t>นางแหวน เพชรทราย</t>
  </si>
  <si>
    <t>55 ม.1 ต.บ้านยาง</t>
  </si>
  <si>
    <t>นางสุทธี ลาจำนงค์</t>
  </si>
  <si>
    <t>54 ม.1 ต.บ้านยาง</t>
  </si>
  <si>
    <t>นางเภา มะเริงสิทธิ์</t>
  </si>
  <si>
    <t>133 ม.1 ต.หนองโดน</t>
  </si>
  <si>
    <t>นางจุไรพร เนตรวิลา</t>
  </si>
  <si>
    <t>53 ม.1 ต.บ้านยาง</t>
  </si>
  <si>
    <t>นางสมบูรณ์ ประสมศิริ</t>
  </si>
  <si>
    <t>51 ม.1 ต.บ้านยาง</t>
  </si>
  <si>
    <t>ไม้ชั้นดียว</t>
  </si>
  <si>
    <t>นายเที่ยง ชำนาญเท</t>
  </si>
  <si>
    <t>50 ม.1 ต.บ้านยาง</t>
  </si>
  <si>
    <t>นางดาวประกาย วิหกเหิน</t>
  </si>
  <si>
    <t>49 ม.1 ต.บ้านยาง</t>
  </si>
  <si>
    <t>นางพงศุพร วิเศษสัตย์</t>
  </si>
  <si>
    <t>47 ม.1 ต.บ้านยาง</t>
  </si>
  <si>
    <t>นางมน เข็มขาว</t>
  </si>
  <si>
    <t>45 ม.1 ต.บ้านยาง</t>
  </si>
  <si>
    <t>นางกุหลาบ สาระบัว</t>
  </si>
  <si>
    <t>44 ม.1 ต.บ้านยาง</t>
  </si>
  <si>
    <t>นางคำพร สุขวิเศษ</t>
  </si>
  <si>
    <t>42 ม.1 ต.บ้านยาง</t>
  </si>
  <si>
    <t>นางไสว ประวรรณรัมย์</t>
  </si>
  <si>
    <t>นางสาวทองอุ่น อุทาพงศ์</t>
  </si>
  <si>
    <t>40 ม.1 ต.บ้านยาง</t>
  </si>
  <si>
    <t>นายคำจันทร์ เกตุชาติ</t>
  </si>
  <si>
    <t>39 ม.1 ต.บ้านยาง</t>
  </si>
  <si>
    <t>นายมนัส ตันกระโทก</t>
  </si>
  <si>
    <t>38 ม.1 ต.บ้านยาง</t>
  </si>
  <si>
    <t>น.สปราณี ปิ่นเพชร</t>
  </si>
  <si>
    <t>35 ม.1 ต.บ้านยาง</t>
  </si>
  <si>
    <t>นางพลอยนิล นาตะสุต</t>
  </si>
  <si>
    <t>11 ม.1 ต.บ้านยาง</t>
  </si>
  <si>
    <t>นายไกรวัล อาจโสม</t>
  </si>
  <si>
    <t>169 ม.1 ต.บ้านยาง</t>
  </si>
  <si>
    <t>นางพรรณี วิเศษสัตย์</t>
  </si>
  <si>
    <t>121 ม.1 ต.บ้านยาง</t>
  </si>
  <si>
    <t>163 ม.1 ต.บ้านยาง</t>
  </si>
  <si>
    <t>นายบุญมี พรมวิจิตร</t>
  </si>
  <si>
    <t>74 ม.1 ต.บ้านยาง</t>
  </si>
  <si>
    <t>นางน้อย พรมวิจิตร</t>
  </si>
  <si>
    <t>นางบัวริน เกตุชาติ</t>
  </si>
  <si>
    <t>165 ม.1 ต.บ้านยาง</t>
  </si>
  <si>
    <t>น.ส บุญ เข็มขาว</t>
  </si>
  <si>
    <t>58 ม.1 ต.บ้านยาง</t>
  </si>
  <si>
    <t>นางจันทร์ธิมา สวาทนา</t>
  </si>
  <si>
    <t>125 ม.6 ต.หนองโดน</t>
  </si>
  <si>
    <t>นางสายทอง ล่วงกระโทก</t>
  </si>
  <si>
    <t>213 ม.6 ต.บ้านยาง</t>
  </si>
  <si>
    <t>นางสมคิด เกตุชาติ</t>
  </si>
  <si>
    <t>144 ม.6 ต.หนองโดน</t>
  </si>
  <si>
    <t>นายสนิท โนนนอก</t>
  </si>
  <si>
    <t>99 ม.6 ต.หนองโดน</t>
  </si>
  <si>
    <t>นางเสาวลักษณ์ เอกศักดิ์สิริ</t>
  </si>
  <si>
    <t>6 ม.7 ต.หนองโดน</t>
  </si>
  <si>
    <t>นางปราศัย เกตุชาติ</t>
  </si>
  <si>
    <t>25 ม.5 ต.หนองโดน</t>
  </si>
  <si>
    <t>นายธาดา วิหกเหิน</t>
  </si>
  <si>
    <t>77 ม.1 ต.บ้านยาง</t>
  </si>
  <si>
    <t>นางสมพิษ วิหกเหิน</t>
  </si>
  <si>
    <t>นางพิมพา  แสงสุข</t>
  </si>
  <si>
    <t>น.ส แววตา เถาะสูงเนิน</t>
  </si>
  <si>
    <t>9809 ม.6 ต.หนองโดน</t>
  </si>
  <si>
    <t>นายสุวรรณ ศรีเศรษฐา</t>
  </si>
  <si>
    <t>124 ม.1 ต.บ้านยาง</t>
  </si>
  <si>
    <t>นางทองย้อย แสงสุข</t>
  </si>
  <si>
    <t>80 ม.1 ต.บ้านยาง</t>
  </si>
  <si>
    <t>นางสมพร จันทร์บุบผา</t>
  </si>
  <si>
    <t>66 ม.1 ต.บ้านยาง</t>
  </si>
  <si>
    <t>น.ส วันทา นาจกระโทก</t>
  </si>
  <si>
    <t>123 ม.1 ต.บ้านยาง</t>
  </si>
  <si>
    <t>นางสี เกตุชาติ</t>
  </si>
  <si>
    <t>144 ม.1 ต.บ้านยาง</t>
  </si>
  <si>
    <t>น.ส ภา ปานะจิตต์</t>
  </si>
  <si>
    <t>นายอดุล เทพศรัทธา</t>
  </si>
  <si>
    <t>76/1 ม.1 ต.บ้านยาง</t>
  </si>
  <si>
    <t>นางคำมี เทพศัทธา</t>
  </si>
  <si>
    <t>นายนวน เพียขันทา</t>
  </si>
  <si>
    <t>79 ม.1 ต.บ้านยาง</t>
  </si>
  <si>
    <t>นายถนอม วิหกเหิน</t>
  </si>
  <si>
    <t>188 ม.1 ต.บ้านยาง</t>
  </si>
  <si>
    <t>นายสมถวิล เรียวไธสง</t>
  </si>
  <si>
    <t>92 ม.1 ต.บ้านยาง</t>
  </si>
  <si>
    <t>นางรัชนีกร บุญอำนวย</t>
  </si>
  <si>
    <t>178 ม.1 ต.บ้านยาง</t>
  </si>
  <si>
    <t>นายสุพรรณ วงศ์จำปา</t>
  </si>
  <si>
    <t>95 ม.1 ต.บ้านยาง</t>
  </si>
  <si>
    <t>นางแอ๊บ อุทาพงษ์</t>
  </si>
  <si>
    <t>78 ม.1 ต.บ้านยาง</t>
  </si>
  <si>
    <t>นางเข็ม เนตรวิลา</t>
  </si>
  <si>
    <t>130 ม.1 ต.บ้านยาง</t>
  </si>
  <si>
    <t>นางคำมี พรมวิจิตร</t>
  </si>
  <si>
    <t>84 ม.1 ต.บ้านยาง</t>
  </si>
  <si>
    <t>นางวงเดือน กองเกิด</t>
  </si>
  <si>
    <t>179 ม.1 ต.บ้านยาง</t>
  </si>
  <si>
    <t>นางสร้อย วิเศษนคร</t>
  </si>
  <si>
    <t>85/1 ม.1 ต.บ้านยาง</t>
  </si>
  <si>
    <t>นางเต็ม พิมพ์เบ้าธรรม</t>
  </si>
  <si>
    <t>166 ม.1 ต.บ้านยาง</t>
  </si>
  <si>
    <t>นางจำปา วิเศษนคร</t>
  </si>
  <si>
    <t>167 ม.1 ต.บ้านยาง</t>
  </si>
  <si>
    <t>นางสุนทร เกตุชาติ</t>
  </si>
  <si>
    <t>41 ม.1 ต.บ้านยาง</t>
  </si>
  <si>
    <t>นางคำฝาน บ่อไทย</t>
  </si>
  <si>
    <t>175 ม.1 ต.บ้านยาง</t>
  </si>
  <si>
    <t>นางเอื้อ นิลนันท์</t>
  </si>
  <si>
    <t>114 ม.1 ต.บ้านยาง</t>
  </si>
  <si>
    <t>น.ส ไหล สุดสายเนตร</t>
  </si>
  <si>
    <t>73 ม.1 ต.บ้านยาง</t>
  </si>
  <si>
    <t>นางสำรวย เตียงงา</t>
  </si>
  <si>
    <t>177 ม.1 ต.บ้านยาง</t>
  </si>
  <si>
    <t>นายทนง อุทาพงษ์</t>
  </si>
  <si>
    <t>176 ม.1 ต.บ้านยาง</t>
  </si>
  <si>
    <t>นส.2</t>
  </si>
  <si>
    <t>นางนวน วิเศษนคร</t>
  </si>
  <si>
    <t>นายจันดี ชาติศักดิ์</t>
  </si>
  <si>
    <t xml:space="preserve"> ต.หนองค้า จ.ศรีษะเกษ</t>
  </si>
  <si>
    <t>นางจำนงค์ ชุมรัมย์</t>
  </si>
  <si>
    <t>นางเพียง ชาติดำดี</t>
  </si>
  <si>
    <t>นายเอ้บ พรมวิจิตร</t>
  </si>
  <si>
    <t>น.ส แจ่ม นิลนัน</t>
  </si>
  <si>
    <t>นางบุญมี ลาจำนงค์</t>
  </si>
  <si>
    <t>น.ส น้อย ลาจำนงค์</t>
  </si>
  <si>
    <t>นายหาญชัย ภิญโญทรัพย์</t>
  </si>
  <si>
    <t>นางมะลิ สายสูงเนิน</t>
  </si>
  <si>
    <t>นายน้อย เข็มขาว</t>
  </si>
  <si>
    <t>199/177 ม.5 จ.อุดรธานี</t>
  </si>
  <si>
    <t>น.ส บุญล้อม เกตุชาติ</t>
  </si>
  <si>
    <t>นางเรียน ปะริโต</t>
  </si>
  <si>
    <t>นางเขียน วิเศษเนตร</t>
  </si>
  <si>
    <t>นางสุรัตน์ สุภัททมงคล</t>
  </si>
  <si>
    <t>นางจันดี พิมพาชาติ</t>
  </si>
  <si>
    <t>นายข่อย เข็มขาว</t>
  </si>
  <si>
    <t>นางนันต์  สุดสายเนตร</t>
  </si>
  <si>
    <t>นางโฉมฤทธิ์ พิมพ์เชื้อ</t>
  </si>
  <si>
    <t>นายศรีทน บ่อไทย</t>
  </si>
  <si>
    <t>นางสมพร พิมอักษร</t>
  </si>
  <si>
    <t>นางเพียงพร เผือกพันธ์</t>
  </si>
  <si>
    <t>นางกาหลง นิลวรรณ์</t>
  </si>
  <si>
    <t>นางนกแก้ว บุญเรือง</t>
  </si>
  <si>
    <t>นางแพงศรี วงศ์จำปา</t>
  </si>
  <si>
    <t>นายถนอม เกตุชาติ</t>
  </si>
  <si>
    <t>จ.นนทบุรี</t>
  </si>
  <si>
    <t>น.ส สุธาทิพย์ พิมอักษร</t>
  </si>
  <si>
    <t>นางบุญมี วิเศษนคร</t>
  </si>
  <si>
    <t>น.ส ลำไย สุขวิเศษ</t>
  </si>
  <si>
    <t>นางเพ็ง พิมอักษร</t>
  </si>
  <si>
    <t>น.ส สมพร มณีเติม</t>
  </si>
  <si>
    <t>นายกิจชะนะ แป้นนางรอง</t>
  </si>
  <si>
    <t>น.ส ปราณี แป้นนางรอง</t>
  </si>
  <si>
    <t>น.ส ปวีณา แป้นนางรอง</t>
  </si>
  <si>
    <t>นางรัชฏาพร เผือกพันธ์</t>
  </si>
  <si>
    <t>นายปรีชา เกตุชาติ</t>
  </si>
  <si>
    <t>จ.สุรินทร์</t>
  </si>
  <si>
    <t>นายบุญเลี้ยง วรรณสิริวิไล</t>
  </si>
  <si>
    <t>นางแบะ จันโท</t>
  </si>
  <si>
    <t>นางเลียน นิลนันท์</t>
  </si>
  <si>
    <t>นางเสมือน ดวงมาลา</t>
  </si>
  <si>
    <t>นายบุญเกิด เอี่ยมรัมย์</t>
  </si>
  <si>
    <t>นางทองมี อุทธาพงษ์</t>
  </si>
  <si>
    <t>นางสำลี ชำนาญเท</t>
  </si>
  <si>
    <t>นางสูง เพ็งพืช</t>
  </si>
  <si>
    <t>นางสมจิตร สุมณฑา</t>
  </si>
  <si>
    <t>นายจำปา สุขวิเศษ</t>
  </si>
  <si>
    <t>นางนวลจันทร์ สมปัญญา</t>
  </si>
  <si>
    <t>นายอัมรินทร์ อุทธาพงษ์</t>
  </si>
  <si>
    <t>นายสนั่น อุทธาพงษ์</t>
  </si>
  <si>
    <t>นางใส นิลวรรณ์</t>
  </si>
  <si>
    <t>นางสม มอญศิลา</t>
  </si>
  <si>
    <t>นายทวีโชค วิเศษนคร</t>
  </si>
  <si>
    <t>นางสมควร ประพายพิษ</t>
  </si>
  <si>
    <t>นางจันที เซ้งเซียน</t>
  </si>
  <si>
    <t>นางสำรวย สดรัมย์</t>
  </si>
  <si>
    <t>นางบาง  ดวงมาล</t>
  </si>
  <si>
    <t>นายสมพิศ สุดสายเนตร</t>
  </si>
  <si>
    <t>นางเที่ยง ดวงมาลา</t>
  </si>
  <si>
    <t>น.ส ณัฐพร ชำนาญเท</t>
  </si>
  <si>
    <t>นางใบ แก้วนาพันธ์</t>
  </si>
  <si>
    <t>นายสมพงษ์ เนตรวิลา</t>
  </si>
  <si>
    <t>นางอัจฉราวรรณ สุดตาชาติ</t>
  </si>
  <si>
    <t>นางน้อย สุขวิเศษ</t>
  </si>
  <si>
    <t>นายอภิชาต เกตุชาติ</t>
  </si>
  <si>
    <t>น.ส สุมาลี เกตุชาติ</t>
  </si>
  <si>
    <t>นายสมพงษ์ พรมวิจิตร</t>
  </si>
  <si>
    <t>น.ส ทองมี ศรีชื่น</t>
  </si>
  <si>
    <t>นายพุทธ เกตุชาติ</t>
  </si>
  <si>
    <t>นางราวดี ปะตังทะเต</t>
  </si>
  <si>
    <t>นางอุไร เข็มขาว</t>
  </si>
  <si>
    <t>นางเฉลา พรมวิจิตร</t>
  </si>
  <si>
    <t>นางบุญชื่น แมลงผึ้ง</t>
  </si>
  <si>
    <t>นายพงศ์พัน อุทธาพงษ์</t>
  </si>
  <si>
    <t>นางสุรัส อุทาพงศ์</t>
  </si>
  <si>
    <t>นางชนัฎฐา เอี่ยมสร้อย</t>
  </si>
  <si>
    <t>นางรมย์ สีชื่น</t>
  </si>
  <si>
    <t>นางโสภา กะประโคน</t>
  </si>
  <si>
    <t>นางกลม อังคณา</t>
  </si>
  <si>
    <t>นางเหรียญ สุตาชู</t>
  </si>
  <si>
    <t>นางสุนิตา  สมหมาย</t>
  </si>
  <si>
    <t>นายประเทือง แสงดาว</t>
  </si>
  <si>
    <t>นางสำเนียง แสงดาว</t>
  </si>
  <si>
    <t>นายประเสริฐ วิเศษสัตย์</t>
  </si>
  <si>
    <t>นางประภัสสร เกตุชาติ</t>
  </si>
  <si>
    <t>ต.หนองขมาร อ.คูเมือง</t>
  </si>
  <si>
    <t>นางน้อย แสงสุข</t>
  </si>
  <si>
    <t>นางประกายเพชร แดงสี</t>
  </si>
  <si>
    <t>นางวินัย ชำนาญเท</t>
  </si>
  <si>
    <t>นางทองย้อย ชุมรัมย์</t>
  </si>
  <si>
    <t>นางละออง วิเศษสัตย์</t>
  </si>
  <si>
    <t>นายแหล่ วิเศษสัตย์</t>
  </si>
  <si>
    <t>นางจิดาภา สุมณฑา</t>
  </si>
  <si>
    <t>นางคำกัน ชำนาญเท</t>
  </si>
  <si>
    <t>นางวงเดือน รุ่งรัตน์</t>
  </si>
  <si>
    <t>นางสมร วิเศษสัตย์</t>
  </si>
  <si>
    <t>นางสุธรรมมา สายรัมย์</t>
  </si>
  <si>
    <t>นางบัณทิตา อาจสม</t>
  </si>
  <si>
    <t>นางหอม เผือกพันธ์</t>
  </si>
  <si>
    <t>นายสอน เข็มขาว</t>
  </si>
  <si>
    <t>นางละม่อม วรรณสิริวิไล</t>
  </si>
  <si>
    <t>นางสุดตรี บุญเรือง</t>
  </si>
  <si>
    <t>นางแต๋ว กองคำ</t>
  </si>
  <si>
    <t>นางถนอม ศรีรัมย์</t>
  </si>
  <si>
    <t>นางสมเดช บุตรดาวงษ์</t>
  </si>
  <si>
    <t>นางละมุด ชำนาญเท</t>
  </si>
  <si>
    <t>นางบังอร วิเศษสัตย์</t>
  </si>
  <si>
    <t>นางสมควร วิเศษนคร</t>
  </si>
  <si>
    <t>นางเอ้บ สุดตาชู</t>
  </si>
  <si>
    <t>น.ส ปิยพร วิเศษนคร</t>
  </si>
  <si>
    <t>นายเทียน วิเศษนคร</t>
  </si>
  <si>
    <t>นางสำลี บุญเจริญ</t>
  </si>
  <si>
    <t>นางประยง วิเศษนคร</t>
  </si>
  <si>
    <t>นางออ่นศรี สุดตาชาติ</t>
  </si>
  <si>
    <t>นางนันทนา บ่อไทย</t>
  </si>
  <si>
    <t>นางแสวง ทองอำพันธ์</t>
  </si>
  <si>
    <t>นางกุญภิชา ชูติกาญจน์นุกุล</t>
  </si>
  <si>
    <t>นางมั่น แป้นนางรอง</t>
  </si>
  <si>
    <t>นางน้อย เพ็งพืช</t>
  </si>
  <si>
    <t>นางบุญมี วิเศษสัตย์</t>
  </si>
  <si>
    <t>นายทองสุข วิเศษนคร</t>
  </si>
  <si>
    <t>นางเหรียญ เจริญสุข</t>
  </si>
  <si>
    <t>นางสำเนียง สาโรจน์</t>
  </si>
  <si>
    <t>นางบุญมา นามจิตร์</t>
  </si>
  <si>
    <t>นางสมหมาย สิบทัศน์</t>
  </si>
  <si>
    <t>นางประนอม ตองติดรัมย์</t>
  </si>
  <si>
    <t>นายอำนวย จบสักลาย</t>
  </si>
  <si>
    <t>นางอาภาพร สารรัมย์</t>
  </si>
  <si>
    <t>นางไล จันสูงเนิน</t>
  </si>
  <si>
    <t>นายธีระวุฒิ เกตุชาติ</t>
  </si>
  <si>
    <t>นางละอองศรี เสาร์สูงเนิน</t>
  </si>
  <si>
    <t>นางสาวลำพูน สิบรัมย์</t>
  </si>
  <si>
    <t>นางน้อย ดวงมาลา</t>
  </si>
  <si>
    <t>นายคำพร แป้นนางรอง</t>
  </si>
  <si>
    <t>น.ส สำเนียง แสดรัมย์</t>
  </si>
  <si>
    <t>น.ส วงศ์ศรี พิมพ์เชื้อ</t>
  </si>
  <si>
    <t>นางกว้าง สุดสายเนตร</t>
  </si>
  <si>
    <t>นางมัน วิเศษนคร</t>
  </si>
  <si>
    <t>นางสมควร ขีรัมย์</t>
  </si>
  <si>
    <t>อ.เมืองบุรีรัมย์</t>
  </si>
  <si>
    <t>นางมัณฑนาภรณ์ แป้นนางรอง</t>
  </si>
  <si>
    <t>นางละมัย เนตรวิลา</t>
  </si>
  <si>
    <t>นายลิขิต พิมพ์เชื้อ</t>
  </si>
  <si>
    <t>นายสิทธิพล วิเศษนคร</t>
  </si>
  <si>
    <t>นางแว่น พินิจด้วง</t>
  </si>
  <si>
    <t>นางพุฒ เกตุชาติ</t>
  </si>
  <si>
    <t>จ.ร้อยเอ็ด</t>
  </si>
  <si>
    <t>นางหนูทิพย์ ชื่นนอก</t>
  </si>
  <si>
    <t>นายแช่ม บุญเรือง</t>
  </si>
  <si>
    <t>น.ส ภัทรานุช บุญเรือง</t>
  </si>
  <si>
    <t>นางกมลวรรณ บุญมาก</t>
  </si>
  <si>
    <t>นางจงจิตร อุทาพงษ์</t>
  </si>
  <si>
    <t>นางนิสาลักษณ์ เพ็งพืช</t>
  </si>
  <si>
    <t>นางนันทนา กันธพงศ์</t>
  </si>
  <si>
    <t>นางปี แก้วนาพันธ์</t>
  </si>
  <si>
    <t>นายสมัย แก้วนาพันธ์</t>
  </si>
  <si>
    <t>นางฝ้าย ชนะนาญ</t>
  </si>
  <si>
    <t>นายกว้าง กอยนาพันธ์</t>
  </si>
  <si>
    <t>นายวุฒิพงษ์ กอยนาพันธ์</t>
  </si>
  <si>
    <t>นางหลิง ชุมรัมย์</t>
  </si>
  <si>
    <t>นายฉลวย เกตุชาติ</t>
  </si>
  <si>
    <t>นางวิลัย ลาจำนงค์</t>
  </si>
  <si>
    <t>นางมณี ลาจำนงค์</t>
  </si>
  <si>
    <t>นางทองยุ้น อุดทาพงศ์</t>
  </si>
  <si>
    <t>นางบุญมี เกตุชาติ</t>
  </si>
  <si>
    <t>นางลำพล ปะเริบรัมย์</t>
  </si>
  <si>
    <t>นายวิชัย อุธาพงษ์</t>
  </si>
  <si>
    <t>น.ส พิน กอยนาพันธ์</t>
  </si>
  <si>
    <t>นางสำลี กองรัมย์</t>
  </si>
  <si>
    <t>นางบุญเลื่อน วิเศษนคร</t>
  </si>
  <si>
    <t>น.ส ดวง สุขวิบูรณ์</t>
  </si>
  <si>
    <t>นางลุนนี ศรีสืบมา</t>
  </si>
  <si>
    <t>นางสุพล สาระติ</t>
  </si>
  <si>
    <t>นางชรินทร์ กอยนาพันธ์</t>
  </si>
  <si>
    <t>น.ส จันทร์ สีชื่น</t>
  </si>
  <si>
    <t>นางอวน ชำนาญเท</t>
  </si>
  <si>
    <t>นางลำดวน กุไธสง</t>
  </si>
  <si>
    <t>นางราตรี วารีเขต</t>
  </si>
  <si>
    <t>นายเลิศ ประจันบาล</t>
  </si>
  <si>
    <t>นางทองพูน สุขวิเศษ</t>
  </si>
  <si>
    <t>นายทองเจียว เกตุชาติ</t>
  </si>
  <si>
    <t>นางคำกอง ตาส่วาง</t>
  </si>
  <si>
    <t>นายประชอน เกตุชาติ</t>
  </si>
  <si>
    <t>นายบุญปอง เตียงงา</t>
  </si>
  <si>
    <t>นายนาคินทร์ เกตุชาติ</t>
  </si>
  <si>
    <t>นางแดง อุดมศิริ</t>
  </si>
  <si>
    <t>นางอุดม ศรีสุวรรณ์</t>
  </si>
  <si>
    <t>นางทองหยุ่น นิลวรรณ์</t>
  </si>
  <si>
    <t>นายสนั่น นิลวรรณ์</t>
  </si>
  <si>
    <t>นายสมพงษ์ คะบูรณ์รัมย์</t>
  </si>
  <si>
    <t>นายสาคร บ่อไทย</t>
  </si>
  <si>
    <t>นางสายบัว ภิรมย์</t>
  </si>
  <si>
    <t>นางลัดดา สุรินทอง</t>
  </si>
  <si>
    <t>นางสำรอง ชาติดำดี</t>
  </si>
  <si>
    <t>นางครึ่ม สุขวิเศษ</t>
  </si>
  <si>
    <t>นายทองพูน ร่วมพล</t>
  </si>
  <si>
    <t>นางวาริน ร่วมพล</t>
  </si>
  <si>
    <t>นายยรรยง บ่อไทย</t>
  </si>
  <si>
    <t>นางสมศรี บ่อไทย</t>
  </si>
  <si>
    <t>น.ส บุปผา เกตุชาติ</t>
  </si>
  <si>
    <t>นายบรรดิษฐ์ ไชยชาติ</t>
  </si>
  <si>
    <t>นายคง กตุชาติ</t>
  </si>
  <si>
    <t>นางเตียง จันทมุข</t>
  </si>
  <si>
    <t>นายสุบิน อาจสม</t>
  </si>
  <si>
    <t>น.ส.3ก</t>
  </si>
  <si>
    <t>นางทองมี ปัจจัยโคถา</t>
  </si>
  <si>
    <t>นายคำภา วิเศษสัตย์</t>
  </si>
  <si>
    <t>นายบุญเยี่ยม เกตุชาติ</t>
  </si>
  <si>
    <t>นายเถลิงชัย ชาญชาติ</t>
  </si>
  <si>
    <t>นางน้อย สารรัมย์</t>
  </si>
  <si>
    <t>นางบุญเหลือ เสือไพรงาม</t>
  </si>
  <si>
    <t>นายประสิทธิ์ มะสา</t>
  </si>
  <si>
    <t>นายอำนาจ วิหกเหิน</t>
  </si>
  <si>
    <t>นายนิรุต เกตุชาติ</t>
  </si>
  <si>
    <t>นายสมจิตร อังคะณา</t>
  </si>
  <si>
    <t>นางแดง เพ็งพืช</t>
  </si>
  <si>
    <t>นายสายันต์ เพ็งพืช</t>
  </si>
  <si>
    <t>นายธีระยุทธ เกตุชาติ</t>
  </si>
  <si>
    <t>น.ส สังวาล เกตุชาติ</t>
  </si>
  <si>
    <t>123 ต.ในเมืองบุรีรัมย์</t>
  </si>
  <si>
    <t>นายสมชาติ เกตุชาติ</t>
  </si>
  <si>
    <t>นายสุพจน์ เกตุชาติ</t>
  </si>
  <si>
    <t>นางโกศล ปุยทอง</t>
  </si>
  <si>
    <t>นางบัวลา สกิจรัมย์</t>
  </si>
  <si>
    <t>นายโชลม กุมรัมย์</t>
  </si>
  <si>
    <t>นางหนูจอน เกตุชาติ</t>
  </si>
  <si>
    <t>152 ต.เมืองยาง</t>
  </si>
  <si>
    <t>นายทอง เสนาศ</t>
  </si>
  <si>
    <t>นางจันทร์หอม แน่นกระโทก</t>
  </si>
  <si>
    <t>นางหวาน เสนาศ</t>
  </si>
  <si>
    <t>นางสำรอง บ่อไทย</t>
  </si>
  <si>
    <t>นางบุญน้อย วิเศษสัตย์</t>
  </si>
  <si>
    <t>นายแสวง สุขวิเศษ</t>
  </si>
  <si>
    <t>นายเจริญ ทำผล</t>
  </si>
  <si>
    <t>นายเหรียญทอง บ่อไทย</t>
  </si>
  <si>
    <t>นางสมบูรณ์ สุมณฑา</t>
  </si>
  <si>
    <t>นายสุรีย์ เซิมรัมย์</t>
  </si>
  <si>
    <t>นางประสงค์ ศรีสุวรรณ์</t>
  </si>
  <si>
    <t>น.ส คำมั่น ศรีสุวรรณ์</t>
  </si>
  <si>
    <t>นางแต๋ว ศรีสุวรรณ์</t>
  </si>
  <si>
    <t>นายบุญเวิน ชำนาญเท</t>
  </si>
  <si>
    <t>นายณรงค์ศักดื แดงสี</t>
  </si>
  <si>
    <t>นางทัน บุญยิ่ง</t>
  </si>
  <si>
    <t>นางละมัย เข็มขาว</t>
  </si>
  <si>
    <t>นางถวิน หาญวิเศษ</t>
  </si>
  <si>
    <t>นายสนอง เสนาศ</t>
  </si>
  <si>
    <t>นางแตงอ่อน แป้นนางรอง</t>
  </si>
  <si>
    <t>นายคำพร วิเศษนคร</t>
  </si>
  <si>
    <t>นายสมจิตร เรียวไธสง</t>
  </si>
  <si>
    <t>นายสังเวียน พรมวิจิตร</t>
  </si>
  <si>
    <t>น.ส จินตนา วิหกเหิน</t>
  </si>
  <si>
    <t>นางโตม เกตุชาติ</t>
  </si>
  <si>
    <t>นางวันเพ็ญ ชำนาญเท</t>
  </si>
  <si>
    <t>30 ม.3 ต.บ้านยาง</t>
  </si>
  <si>
    <t>นางพิกุล ชาติศักดิ์</t>
  </si>
  <si>
    <t>นางสงวน คะเณนอก</t>
  </si>
  <si>
    <t>นายรุน ไชยศรีรัมย์</t>
  </si>
  <si>
    <t>นายอินทร์ นิลวรรณ์</t>
  </si>
  <si>
    <t>นางลำดวน วิหกเหิน</t>
  </si>
  <si>
    <t>นางสาหร่าย สิริโสม</t>
  </si>
  <si>
    <t>นางทองอุ่น สมญา</t>
  </si>
  <si>
    <t>นายสุพันธ์ เกตุชาติ</t>
  </si>
  <si>
    <t>น.ส เรณู เอี่ยมรัมย์</t>
  </si>
  <si>
    <t>นางสายทอง สำอาง</t>
  </si>
  <si>
    <t>นางเอียง เสือไพรงาม</t>
  </si>
  <si>
    <t>นายฐาปกรณ์ ชาติศักดิ์</t>
  </si>
  <si>
    <t>นายคำวงศ์ บ่อไทย</t>
  </si>
  <si>
    <t>นางดวน แดงสี</t>
  </si>
  <si>
    <t>นายพิกุล อาจสม</t>
  </si>
  <si>
    <t>นายจันทร์แดง เสนาศ</t>
  </si>
  <si>
    <t>นายดา เอี่ยมรัมย์</t>
  </si>
  <si>
    <t>นางจรูญ เกตุชาติ</t>
  </si>
  <si>
    <t>นายสวัด สีสืบมา</t>
  </si>
  <si>
    <t>น.ส ฉวีวรรณ์ เนตรวิลา</t>
  </si>
  <si>
    <t>นางณุกรณ์ ชาติศักดิ์</t>
  </si>
  <si>
    <t>นางนกนา สาทิพจันทร์</t>
  </si>
  <si>
    <t>นายโข่ เกตุชาติ</t>
  </si>
  <si>
    <t>นายท้องล้วน สุดตาชาติ</t>
  </si>
  <si>
    <t>นางอรัญญา วิเศษนคร</t>
  </si>
  <si>
    <t>นางกฤษณา นนกระโทก</t>
  </si>
  <si>
    <t>นางบัวลอย เสนาท</t>
  </si>
  <si>
    <t>นางนันธิยา วาสรส</t>
  </si>
  <si>
    <t>นางเพ็ญ เกตุชาติ</t>
  </si>
  <si>
    <t>น.ส จงกลนี สุดตาชาติ</t>
  </si>
  <si>
    <t>นายสว่าง สุดตาชาติ</t>
  </si>
  <si>
    <t>นางเจนจิรา สรินนิ่ง</t>
  </si>
  <si>
    <t>นางบัวลี หงษา</t>
  </si>
  <si>
    <t>น.ส สมพร กุลบุตร</t>
  </si>
  <si>
    <t>นายสุขสำราญ เจือจันทร์</t>
  </si>
  <si>
    <t>น.ส บุญยิ่ง จือจันทร์</t>
  </si>
  <si>
    <t>นายสว่าง อิรัญ</t>
  </si>
  <si>
    <t>นาย ผิน อิรัญ</t>
  </si>
  <si>
    <t>นายวัน ลูกจันทร์</t>
  </si>
  <si>
    <t>นาง นาง บุญทะลา</t>
  </si>
  <si>
    <t>นายอำนวย สายสาม</t>
  </si>
  <si>
    <t>นางสวน เรี่ยรัมย์</t>
  </si>
  <si>
    <t>นายเทา สินรัมย์</t>
  </si>
  <si>
    <t>นางบุญรอด บูส</t>
  </si>
  <si>
    <t>นางสุณีย์ ภูเงิน</t>
  </si>
  <si>
    <t>นางมา วิเศษสัตย์</t>
  </si>
  <si>
    <t>นางมะลิดา กุลบุตร</t>
  </si>
  <si>
    <t>น.ส หอม ภูเงิน</t>
  </si>
  <si>
    <t>นายสมโพธิ์ กุลบุตร</t>
  </si>
  <si>
    <t>น.ส อรัญญา ล้อมค้อม</t>
  </si>
  <si>
    <t>นางสุภาภรณ์ ยศสา</t>
  </si>
  <si>
    <t>นางตุ้ม สัตเลิศ</t>
  </si>
  <si>
    <t>นางเกศรา เจือจันทร์</t>
  </si>
  <si>
    <t>น.ส สุนิตา บุตรปัญญา</t>
  </si>
  <si>
    <t>นางเทียม สุดโทสา</t>
  </si>
  <si>
    <t>นางทุย ขุมทอง</t>
  </si>
  <si>
    <t>นางบุษกร เสือซ่อนพง</t>
  </si>
  <si>
    <t>นางนุชนารถ พันธ์ยุรา</t>
  </si>
  <si>
    <t>นางทองดี ถนอมสิน</t>
  </si>
  <si>
    <t>นางทองมี เจริญยิ่ง</t>
  </si>
  <si>
    <t>นายนิพนธ์ พิมพ์จันทร์</t>
  </si>
  <si>
    <t>น.ส เสรี เจือจันทร์</t>
  </si>
  <si>
    <t>นางดลนภา เกตุแก้ว</t>
  </si>
  <si>
    <t>นางหลงมา สมนึก</t>
  </si>
  <si>
    <t>นางสอน บุตรปัญญา</t>
  </si>
  <si>
    <t>นางเสถียร ไลไธสง</t>
  </si>
  <si>
    <t>นางเลา พิมพ์จันทร์</t>
  </si>
  <si>
    <t>นายสอน สุดโทสา</t>
  </si>
  <si>
    <t>นายวุฒิกร วงเวียน</t>
  </si>
  <si>
    <t>นางสำรวย เกาะจันทึก</t>
  </si>
  <si>
    <t>นางปาน ชนิดสอน</t>
  </si>
  <si>
    <t>นางบุญเพ็ง เมืองลาม</t>
  </si>
  <si>
    <t>นางสุนิสา บุตรปัญญา</t>
  </si>
  <si>
    <t>นางสายทอง ชินสอน</t>
  </si>
  <si>
    <t>นางอุไรวรรณ เจือจันทร์</t>
  </si>
  <si>
    <t>นางละม่อม ร่วมพล</t>
  </si>
  <si>
    <t>น.ส สันติมา ทุมจาร</t>
  </si>
  <si>
    <t>นางหนูปิ่น มาลาอุ่น</t>
  </si>
  <si>
    <t>นายบุญกล้า ร่วมพล</t>
  </si>
  <si>
    <t>นางสุปราณี บ่อไทย</t>
  </si>
  <si>
    <t>นางสำเภา เจือจันทร์</t>
  </si>
  <si>
    <t>นายวันชัย ยั่งยืน</t>
  </si>
  <si>
    <t>นางเขียว บุญทะหลา</t>
  </si>
  <si>
    <t>นายอรรถพล วงศ์ษา</t>
  </si>
  <si>
    <t>นางโสภา วงศ์ษา</t>
  </si>
  <si>
    <t>นายกัณหา ชาติศักดิ์</t>
  </si>
  <si>
    <t>นางตุ๊ เจือจันทร์</t>
  </si>
  <si>
    <t>น.ส พันธิภา มาลาอุ่น</t>
  </si>
  <si>
    <t>นางราตรี วิหกเหิน</t>
  </si>
  <si>
    <t>น.ส ณัฐชานันท์ ยั่งยืน</t>
  </si>
  <si>
    <t>นายบุญช่วย ร่วมพล</t>
  </si>
  <si>
    <t>น.ส ปณิชา เกาะจันทึก</t>
  </si>
  <si>
    <t>นางพุทธ เจือจันทร์</t>
  </si>
  <si>
    <t>น.ส ปภาวดี โพธิ์เงิน</t>
  </si>
  <si>
    <t>น.ส บัว คำผม</t>
  </si>
  <si>
    <t>นางนิศา เจือจันทร์</t>
  </si>
  <si>
    <t>น.ส ย้อย วงศา</t>
  </si>
  <si>
    <t>นางสุพิน สาระติ</t>
  </si>
  <si>
    <t>นางเดือน บุตรปัญญา</t>
  </si>
  <si>
    <t>50 ม.5 ต.ลุมปุ๊ก</t>
  </si>
  <si>
    <t>นางดำรง คงนาค</t>
  </si>
  <si>
    <t>นางละออ เตชะสิทธิ์</t>
  </si>
  <si>
    <t>นางสำลี สำเภาดี</t>
  </si>
  <si>
    <t>นางสำเภา สุดโทสา</t>
  </si>
  <si>
    <t>นางหยัน วงศา</t>
  </si>
  <si>
    <t>นางจันศรี หาญยิ่ง</t>
  </si>
  <si>
    <t>น.ส คำสอน เจือจันทร์</t>
  </si>
  <si>
    <t>นางบัวสี เสือซ่อนพง</t>
  </si>
  <si>
    <t>นายสาคร สมนึก</t>
  </si>
  <si>
    <t>นายพุธ ทุมจารย์</t>
  </si>
  <si>
    <t>นายเพิ่ม สายลาม</t>
  </si>
  <si>
    <t>นางทองมี คงสี</t>
  </si>
  <si>
    <t>น.ส พิมพ์ประภา ยะยอง</t>
  </si>
  <si>
    <t>นายสมพร พิมพ์จันทร์</t>
  </si>
  <si>
    <t>นางหัส เจือจันทร์</t>
  </si>
  <si>
    <t>นางอรุณรัตน์ ร่วมพล</t>
  </si>
  <si>
    <t>น.ส อรดี อังคะณา</t>
  </si>
  <si>
    <t>นางพรทิพย์ อินทรพิทักษ์</t>
  </si>
  <si>
    <t>นายสวงค์ อินทรพิทักษ์</t>
  </si>
  <si>
    <t>น.ส กรกมล อุริพันธ์</t>
  </si>
  <si>
    <t>น.ส สร้อย ร่วมพล</t>
  </si>
  <si>
    <t>นายโพธิ์ หูกทอง</t>
  </si>
  <si>
    <t>นายจันทร์ ชนิดสอน</t>
  </si>
  <si>
    <t>นายคาน อ้อมแก้ว</t>
  </si>
  <si>
    <t>นางเพ็งศรี นิลนันท์</t>
  </si>
  <si>
    <t>นางบุญมี  โพธิ์เงิน</t>
  </si>
  <si>
    <t>113 ม.4 ต.บ้านยาง</t>
  </si>
  <si>
    <t>นายปั้น อนุพันธิ์</t>
  </si>
  <si>
    <t>นางคำแพง ชนิดสอน</t>
  </si>
  <si>
    <t>น.ส ตู้ ร่มเย็น</t>
  </si>
  <si>
    <t>น.ส ไข เจือจันทร์</t>
  </si>
  <si>
    <t>นางก้อน บุญหลัง</t>
  </si>
  <si>
    <t>นางทองมี เอการัมย์</t>
  </si>
  <si>
    <t>นายถิรยุทธ์ เจือจันทร์</t>
  </si>
  <si>
    <t>นางดาว สิริโสม</t>
  </si>
  <si>
    <t>นางหลอด ทุมจารย์</t>
  </si>
  <si>
    <t>นางแจ้ง ทวีศักดิ์</t>
  </si>
  <si>
    <t>นายอวยพร สาระติ</t>
  </si>
  <si>
    <t>น.ส ดวงใจ เสาร์ทอง</t>
  </si>
  <si>
    <t>นางทองใบ เสาร์ทอง</t>
  </si>
  <si>
    <t>นางเหา ทำผม</t>
  </si>
  <si>
    <t>นางทองหมาย บุญหลั่น</t>
  </si>
  <si>
    <t>นางพุทนภา วงเวียน</t>
  </si>
  <si>
    <t>นางสุวรรณี สายวิเศษ</t>
  </si>
  <si>
    <t>นายวิชากุล ทุมจารย์</t>
  </si>
  <si>
    <t>นางอุ่น จันทร์ศรี</t>
  </si>
  <si>
    <t>น.ส ยง เกาะจันทึก</t>
  </si>
  <si>
    <t>นายเวียง มณีศรี</t>
  </si>
  <si>
    <t>นางเข็มมา วงศ์สิทธิ์ศักดิ์</t>
  </si>
  <si>
    <t>นางค่ำ ละมุล</t>
  </si>
  <si>
    <t>นางพิน สุโทสา</t>
  </si>
  <si>
    <t>นายวีระ ทองส้ม</t>
  </si>
  <si>
    <t>น.ส อ่อนศรี ทองโม้</t>
  </si>
  <si>
    <t>น.ส สีดา สาระติ</t>
  </si>
  <si>
    <t>นายอยู่ เจือจันทร์</t>
  </si>
  <si>
    <t>นางสมร สมพรศักดิ์</t>
  </si>
  <si>
    <t>น.ส จันศรี วิเศษสัตย์</t>
  </si>
  <si>
    <t>น.ส พรรณี วงศา</t>
  </si>
  <si>
    <t>39 ม.4 ต.บ้านยาง</t>
  </si>
  <si>
    <t>นายทองคำ ทวีศักดิ์</t>
  </si>
  <si>
    <t>111 ม.4 ต.บ้านยาง</t>
  </si>
  <si>
    <t>นางสมพร ร่วมพล</t>
  </si>
  <si>
    <t>29/2 ม.4 ต.บ้านยาง</t>
  </si>
  <si>
    <t>นายเปรมปรีชา วงศา</t>
  </si>
  <si>
    <t>31 ม.4 ต.บ้านยาง</t>
  </si>
  <si>
    <t>นายทองมี วงศา</t>
  </si>
  <si>
    <t>107 ม.4 ต.บ้านยาง</t>
  </si>
  <si>
    <t>85/2 ม.4 ต.บ้านยาง</t>
  </si>
  <si>
    <t>22 ม.5 ต.ลุมปุ๊ก</t>
  </si>
  <si>
    <t>88 ม.4 ต.บ้านยาง</t>
  </si>
  <si>
    <t>197 ม.4 ต.บ้านยาง</t>
  </si>
  <si>
    <t>นางผุสดี ยั่งยืน</t>
  </si>
  <si>
    <t>นางสายทอง พุธไธสง</t>
  </si>
  <si>
    <t>น.ส สว่าง ใจกล้า</t>
  </si>
  <si>
    <t>นายสี ใจกล้า</t>
  </si>
  <si>
    <t>น.ส มะลิ มากทองหลาง</t>
  </si>
  <si>
    <t>นางจันทา วงเวียน</t>
  </si>
  <si>
    <t>น.ส ภู เจือจันทร์</t>
  </si>
  <si>
    <t>น.ส ปริยารัฐ ชัยปัญญา</t>
  </si>
  <si>
    <t>น.ส อำคา เชียนจันทึก</t>
  </si>
  <si>
    <t>น.ส จุฑามาศ เสือซ่อนพง</t>
  </si>
  <si>
    <t>น.ส จัตตุพร ฉกรัมย์</t>
  </si>
  <si>
    <t>น.ส หนูการณ์ โยกระโทก</t>
  </si>
  <si>
    <t>นางสายบัว แป้นนางรอง</t>
  </si>
  <si>
    <t>นางวิภาพร เซิบรัมย์</t>
  </si>
  <si>
    <t>นายพา เซิบรัมย์</t>
  </si>
  <si>
    <t>นางสมยง นราทร</t>
  </si>
  <si>
    <t>นางสำราญ อินทนิล</t>
  </si>
  <si>
    <t>น.ส อุไรรัตน์ วงษ์สุวรรณ์</t>
  </si>
  <si>
    <t>นางหนูไกร ซารัมย์</t>
  </si>
  <si>
    <t>นางพริ้ง กระรัมย์</t>
  </si>
  <si>
    <t>น.ส สุวรรณา เซิบรัมย์</t>
  </si>
  <si>
    <t>นางหนูกัน บัวชัย</t>
  </si>
  <si>
    <t>นางบุญจันทร์ แซกรัมย์</t>
  </si>
  <si>
    <t>นส จุน  มาลัยสวรรค์</t>
  </si>
  <si>
    <t>28 ม.5 ต.สะแกซำ</t>
  </si>
  <si>
    <t>นางสมร ไลไธสง</t>
  </si>
  <si>
    <t>นางวันเพ็ญ แสงแดง</t>
  </si>
  <si>
    <t>นางฉลวย แสนโคตร</t>
  </si>
  <si>
    <t>นายทำนอง ศรีสุวงศ์</t>
  </si>
  <si>
    <t>นางละมุล สุขรัตน์</t>
  </si>
  <si>
    <t>นายธงไชย ยัดสระน้อย</t>
  </si>
  <si>
    <t>นางขันทอง เตียงจันทร์</t>
  </si>
  <si>
    <t>น.ส วรัญญา พิมพ์เชื้อ</t>
  </si>
  <si>
    <t>นางสี เซิบรัมย์</t>
  </si>
  <si>
    <t>นางสมใจ เซิบรัมย์</t>
  </si>
  <si>
    <t>นายอินสม พิมพ์เชื้อ</t>
  </si>
  <si>
    <t>นางสำรวย แก้วนาพันธ์</t>
  </si>
  <si>
    <t>น.ส ฉวีวรรณ ขันพาณิช</t>
  </si>
  <si>
    <t>นายชำนาญ ขันพาณิช</t>
  </si>
  <si>
    <t>น.ส สมศรี จันชนะแก้ว</t>
  </si>
  <si>
    <t>นางศิริวรรณ ทู่สกุล</t>
  </si>
  <si>
    <t>น.ส พุทธรักษ์ เผ่าเพ็ง</t>
  </si>
  <si>
    <t>นางคำมี เปริบรัมย์</t>
  </si>
  <si>
    <t>นางฉลอม ผมทำ</t>
  </si>
  <si>
    <t>นางเลไล ชัยปัญญา</t>
  </si>
  <si>
    <t>น.ส อ่อนนุช เสือซ่อนพงษ์</t>
  </si>
  <si>
    <t>นางเภา ชาติดำดี</t>
  </si>
  <si>
    <t>นางสมปอง สวัสดีลาภา</t>
  </si>
  <si>
    <t>นายบุญเลี้ยง สวัสดีลาภา</t>
  </si>
  <si>
    <t>น.ส วงเดือน ฉกรัมย์</t>
  </si>
  <si>
    <t>นางจันทร์ เพตายนต์</t>
  </si>
  <si>
    <t>นางวอย ชัยศรีรัมย์</t>
  </si>
  <si>
    <t>น.ส สมหมาย สงครามรอด</t>
  </si>
  <si>
    <t>นางจรัชญา นัดฆะวงศ์</t>
  </si>
  <si>
    <t>นายหลัด ชาติดำดี</t>
  </si>
  <si>
    <t>นางทองเลื่อน ฮาสุงเนิน</t>
  </si>
  <si>
    <t>นางวุฒิศักดิ์ ฮาสูงเนิน</t>
  </si>
  <si>
    <t>น.ส ปนัดดา พันธุ์ศรี</t>
  </si>
  <si>
    <t>น.ส สุบิน เซิบรัมย์</t>
  </si>
  <si>
    <t>นางศวิตา เซิบรัมย์</t>
  </si>
  <si>
    <t>นายวารินทร์ เซิบรัมย์</t>
  </si>
  <si>
    <t>นายลอง นัดฆะวงศ์</t>
  </si>
  <si>
    <t>นางดร พิมเชื้อ</t>
  </si>
  <si>
    <t>น.ส กรรณิการ์ ชาติดำดี</t>
  </si>
  <si>
    <t>นางพุฒ ใช้กระบือ</t>
  </si>
  <si>
    <t>นางนิ่ม ศรีสุวงศ์</t>
  </si>
  <si>
    <t>นางสีประภาพร เพียขันทา</t>
  </si>
  <si>
    <t>นายวิเชียร ฉกรัมย์</t>
  </si>
  <si>
    <t>นายกวาง กิ่งวงษา</t>
  </si>
  <si>
    <t>นางปุ้ย จันชนะแก้ว</t>
  </si>
  <si>
    <t>นางจันทร์ศรี แสงบึง</t>
  </si>
  <si>
    <t>นางขนิษฐา ฮาสูงเนิน</t>
  </si>
  <si>
    <t xml:space="preserve">นายสมัย ชำนาญตะคุ </t>
  </si>
  <si>
    <t>นางลำพวย กรุงกลาง</t>
  </si>
  <si>
    <t>นางสมสวย กระมลมานิตย์</t>
  </si>
  <si>
    <t>นางแตน ปานะจิตต์</t>
  </si>
  <si>
    <t>นางสมภาร พันโยศรี</t>
  </si>
  <si>
    <t>นายสงค์ โจทกระโทก</t>
  </si>
  <si>
    <t>นางสวิล ศักดิ์สุทิพย์</t>
  </si>
  <si>
    <t>นางณิชารีย์ เพ็ชรทราย</t>
  </si>
  <si>
    <t>นางฮวย ชาติดำดี</t>
  </si>
  <si>
    <t>นางฮวย เภตรายนต์</t>
  </si>
  <si>
    <t>นายศรชัย สายศ</t>
  </si>
  <si>
    <t>นายบุตสี วิเศษเนตร</t>
  </si>
  <si>
    <t>นายอุดร จูมทอง</t>
  </si>
  <si>
    <t>นางเข็มพร จูมทอง</t>
  </si>
  <si>
    <t>น.ส โสภา จูมทอง</t>
  </si>
  <si>
    <t>นางแว้น ยัดสระน้อย</t>
  </si>
  <si>
    <t>นางจีน อุ่นเรือน</t>
  </si>
  <si>
    <t>นายบุญเรือง เซิบรัมย์</t>
  </si>
  <si>
    <t>นางสมบุญ อาจสม</t>
  </si>
  <si>
    <t>นายธวัช ชัยปัญญา</t>
  </si>
  <si>
    <t>นางคำตัน แป้นนางรอง</t>
  </si>
  <si>
    <t>นายส้วย สงครามรอด</t>
  </si>
  <si>
    <t>นางม้วย โชติศิริ</t>
  </si>
  <si>
    <t>น.ส ปาน ฮาสูงเนิน</t>
  </si>
  <si>
    <t>นางบุญทัน สิงห์รัมย์</t>
  </si>
  <si>
    <t>นายสมปอง จันทร์กระจ่าง</t>
  </si>
  <si>
    <t>นายสุชาติ อุ่นเรือน</t>
  </si>
  <si>
    <t>นายสมบุญ เสือซ่อนพงษ์</t>
  </si>
  <si>
    <t>นางคำล่า เจือจันทร์</t>
  </si>
  <si>
    <t>นางสำริษ ทุ่มทอง</t>
  </si>
  <si>
    <t>นางขันทอง อุทาพงษ์</t>
  </si>
  <si>
    <t>นางสายทอง อุทาพงษ์</t>
  </si>
  <si>
    <t>นางชลีกุล แสงดาว</t>
  </si>
  <si>
    <t>นางพวน วัฒนา</t>
  </si>
  <si>
    <t>นางหนูแดง แสงดาว</t>
  </si>
  <si>
    <t>นางประณี โภคสูงเนิน</t>
  </si>
  <si>
    <t>นางประนอม ตุ้มพิมาย</t>
  </si>
  <si>
    <t>นางหมาย มอดตะคุ</t>
  </si>
  <si>
    <t>นายมานะ นาคินชาติ</t>
  </si>
  <si>
    <t>นายสุรเนตร วิเศษสัตย์</t>
  </si>
  <si>
    <t>นายเขียน แสงแดง</t>
  </si>
  <si>
    <t>นายศุภกร แสงแดง</t>
  </si>
  <si>
    <t>นางอังศุมาลี วิเศษสัตย์</t>
  </si>
  <si>
    <t>นางละมุล โปรดสูงเนิน</t>
  </si>
  <si>
    <t>นางขำ ฟุงสูงเนิน</t>
  </si>
  <si>
    <t>นางเบาะ โลนุชิต</t>
  </si>
  <si>
    <t>น.ส โสภาพร ชำนาญเท</t>
  </si>
  <si>
    <t>น.ส พวง อุทธาพงษ์</t>
  </si>
  <si>
    <t>น.ส ทองอยู่ แมลงผึ้ง</t>
  </si>
  <si>
    <t>นางคำแปง เกษอินทร์</t>
  </si>
  <si>
    <t>นายถนอมศักดิ์ ไสไธสง</t>
  </si>
  <si>
    <t>นางทองมี สวัสดีลาภา</t>
  </si>
  <si>
    <t>นายสมพงษ์ เทพศรัทธา</t>
  </si>
  <si>
    <t>นางกันตนา เตียงจันทร์</t>
  </si>
  <si>
    <t>น.ส สุดสาคร สวัสดีลาภา</t>
  </si>
  <si>
    <t>นางหนูแดง สวัสดีลาภา</t>
  </si>
  <si>
    <t>นางแพง ดุลนะราย</t>
  </si>
  <si>
    <t xml:space="preserve"> น.ส คำหล่า เกตุชาติ</t>
  </si>
  <si>
    <t>นายทวีศักดิ์ กุลธานี</t>
  </si>
  <si>
    <t>น.ส ศุภักษร สุขวิเศษ</t>
  </si>
  <si>
    <t>นางคำผง มะลัยสวรรค์</t>
  </si>
  <si>
    <t>นายสี บ่อไทย</t>
  </si>
  <si>
    <t>นางสายทอง บ่อไทย</t>
  </si>
  <si>
    <t>น.ส คำหมาย รินอำภา</t>
  </si>
  <si>
    <t>นางจำปี มาลัยสวรรค์</t>
  </si>
  <si>
    <t>น.ส อนงค์ ซาไธสง</t>
  </si>
  <si>
    <t>นายสงกา มะลัยสวรรค์</t>
  </si>
  <si>
    <t>นางฮ่อน วิเศษสัตย์</t>
  </si>
  <si>
    <t>นางราณี ราจำนงค์</t>
  </si>
  <si>
    <t>นางชุมแพ โนนไธสง</t>
  </si>
  <si>
    <t>นายสมศักดิ์ ล่วงกระโทก</t>
  </si>
  <si>
    <t>น.ส หน่อย ล่วงกระโทก</t>
  </si>
  <si>
    <t>นางบุญมี แสวงรัมย์</t>
  </si>
  <si>
    <t>น.ส แสงทอง ชำนาญเท</t>
  </si>
  <si>
    <t>นางแป้ พรมวิจิตร</t>
  </si>
  <si>
    <t>นางเผอิญ นาควิเศษ</t>
  </si>
  <si>
    <t>นางคำ แก้วสนธิ์</t>
  </si>
  <si>
    <t>กทม.</t>
  </si>
  <si>
    <t>นายโต๊ะ สวัสดีลาภา</t>
  </si>
  <si>
    <t>น.ส อ่ำ รินอำภา</t>
  </si>
  <si>
    <t>ต.หนองโดน</t>
  </si>
  <si>
    <t>นางกมลวรรณ อุทธาพงษ์</t>
  </si>
  <si>
    <t>นางผอง สิทธิศรีจันทร์</t>
  </si>
  <si>
    <t>นายพง สวัสดีลาภา</t>
  </si>
  <si>
    <t>น.ส วัชราภรณ์ ดวงภมร</t>
  </si>
  <si>
    <t>นายคำตา สุดตาซ้าย</t>
  </si>
  <si>
    <t>นายแก้ว สทุมรัมย์</t>
  </si>
  <si>
    <t>นายคำ ฤทธิ์ไธสง</t>
  </si>
  <si>
    <t>นางกอน ไลไธสง</t>
  </si>
  <si>
    <t>นายแสง ชวนรัมย์</t>
  </si>
  <si>
    <t>น.ส เกศรา เชิญรัมย์</t>
  </si>
  <si>
    <t>นายอุดม ไกรษร</t>
  </si>
  <si>
    <t>น.ส สมควร พยัคฆะ</t>
  </si>
  <si>
    <t>น.ส ยุพา มะลัยสวรรค์</t>
  </si>
  <si>
    <t>นายประเสริฐ เชิญรัมย์</t>
  </si>
  <si>
    <t>นางสมถวิล จันสูงเนิน</t>
  </si>
  <si>
    <t>นายสาย วิเศษสัตย์</t>
  </si>
  <si>
    <t>นางสมใจ สุขหะ</t>
  </si>
  <si>
    <t>นายจันทร์ จันทร์เหลา</t>
  </si>
  <si>
    <t>นางสมพร พรมแสน</t>
  </si>
  <si>
    <t>นางสมควร พยัคฆะ</t>
  </si>
  <si>
    <t>นายอุ่น ชำนาญเท</t>
  </si>
  <si>
    <t>นายสำราญ สุขวิเศษ</t>
  </si>
  <si>
    <t>น.ส ละมัย ครุฑแก้ว</t>
  </si>
  <si>
    <t>น.ส ทองใบ ชำนาญเท</t>
  </si>
  <si>
    <t>น.ส บังอร สุขวิเศษ</t>
  </si>
  <si>
    <t>นายณรงค์ ซาไธสง</t>
  </si>
  <si>
    <t>นายเบิ้ม ศักดิ์สุพิพย์</t>
  </si>
  <si>
    <t>นางศุภกร อาจสม</t>
  </si>
  <si>
    <t>นายสนั่น พันโยศรี</t>
  </si>
  <si>
    <t>นายสมจิตร วระกฎ</t>
  </si>
  <si>
    <t>นายสมาน เชิญรัมย์</t>
  </si>
  <si>
    <t>นายน้อย เชิญรัมย์</t>
  </si>
  <si>
    <t>นางสุภาพ สุดตาซ้าย</t>
  </si>
  <si>
    <t>นางบุญน้อม ละมุล</t>
  </si>
  <si>
    <t>นางทองสอน สุจริต</t>
  </si>
  <si>
    <t>นายลี บ่อไทย</t>
  </si>
  <si>
    <t>นางสุภีร์ มากทองหลาง</t>
  </si>
  <si>
    <t>นางอรวรรณ ชาติดำดี</t>
  </si>
  <si>
    <t>นางสำลิด สุขวิเศษ</t>
  </si>
  <si>
    <t>นายจำปี สุขวิเศษ</t>
  </si>
  <si>
    <t>นางผัน ซึมรัมย์</t>
  </si>
  <si>
    <t>นางถาวร เชียรรัมย์</t>
  </si>
  <si>
    <t>นายสมยศ วระกฎ</t>
  </si>
  <si>
    <t>นายหริ่ง อาจสม</t>
  </si>
  <si>
    <t>นางลำไพ สุขวิเศษ</t>
  </si>
  <si>
    <t>นางบุหลัน ซาไธสง</t>
  </si>
  <si>
    <t>นายดาวเรือง นาควิเศษ</t>
  </si>
  <si>
    <t>น.ส สำราญ มะลัยสวรรค์</t>
  </si>
  <si>
    <t>น.ส สุภาพ เศษมาตร</t>
  </si>
  <si>
    <t>นางหนูจันทร์ ศรีธาตุ</t>
  </si>
  <si>
    <t>นางเข็มมา ปะธิเก</t>
  </si>
  <si>
    <t>นายบุญเรือง สุขวิเศษ</t>
  </si>
  <si>
    <t>นางทองสา โสโรรัมย์</t>
  </si>
  <si>
    <t>นางหนูนิด ทาบุตดี</t>
  </si>
  <si>
    <t>นางกองวลย์ สิบทัศน์</t>
  </si>
  <si>
    <t>นางพงศ์นภา แสวงสุข</t>
  </si>
  <si>
    <t>นางอุลัยพร มะลัยสวรรค์</t>
  </si>
  <si>
    <t>น.ส ประนอม สุขวิเศษ</t>
  </si>
  <si>
    <t>นางปัญญา โอบมารี</t>
  </si>
  <si>
    <t>นายสุดนา สีสืบมา</t>
  </si>
  <si>
    <t>นายอภิชาต สุขวิเศษ</t>
  </si>
  <si>
    <t>นางสุภาวิณี สุขวิเศษ</t>
  </si>
  <si>
    <t>นายแสวง สีสืบมา</t>
  </si>
  <si>
    <t>นางสุรัตน์ วิเศษสัตย์</t>
  </si>
  <si>
    <t>จ.สระบุรี</t>
  </si>
  <si>
    <t>นางสมใจ เกตุชาติ</t>
  </si>
  <si>
    <t>นางพิน เชียรรัมย์</t>
  </si>
  <si>
    <t>น.ส ชลมาตร์ เดิมทำรัมย์</t>
  </si>
  <si>
    <t>นายสมหมาย นามภักดี</t>
  </si>
  <si>
    <t>นางนิษฐา ศักดิ์สุทิพย์</t>
  </si>
  <si>
    <t>นางบังอร เซิบรัมย์</t>
  </si>
  <si>
    <t>นายจำปี สินรัมย์</t>
  </si>
  <si>
    <t>น.ส วรกร สิบทัศน์</t>
  </si>
  <si>
    <t>นางโสภา ทองภูบาล</t>
  </si>
  <si>
    <t>นางทองผล พิมพาชาติ</t>
  </si>
  <si>
    <t>น.ส ณัฐพร พรมวิจิตร</t>
  </si>
  <si>
    <t>นางพลอย เทพศรัทธา</t>
  </si>
  <si>
    <t>นายหนา มลัยสวรรค์</t>
  </si>
  <si>
    <t>นางทองสี สุขวิเศษ</t>
  </si>
  <si>
    <t>นายคำไพ พิมพาชาติ</t>
  </si>
  <si>
    <t>นายมวย นพไธสง</t>
  </si>
  <si>
    <t>น.ส กัลยา ชาติดำดี</t>
  </si>
  <si>
    <t>นางสำลี ชาติดำดี</t>
  </si>
  <si>
    <t>น.ส อรอนงค์ สทุมรัมย์</t>
  </si>
  <si>
    <t>นางสายรุ่ง เชิญธนะพัฒน์</t>
  </si>
  <si>
    <t>นายอุทัย มลัยสวรรค์</t>
  </si>
  <si>
    <t>นางสายยนต์ นาถาบุตร</t>
  </si>
  <si>
    <t>นายสุภิน แก้วหนองแสง</t>
  </si>
  <si>
    <t>น.ส ดาราพร แก่นจันทร์</t>
  </si>
  <si>
    <t>นางชูศรี ซึมรัมย์</t>
  </si>
  <si>
    <t>นายบัญชา ซาไธสง</t>
  </si>
  <si>
    <t>น.ส วิลัย พิมพาชาติ</t>
  </si>
  <si>
    <t>นางบัวผัน เชิญรมย์</t>
  </si>
  <si>
    <t>น.ส อำพร ชาติดำดี</t>
  </si>
  <si>
    <t>น.ส หนูเจียม ไกรวิเชียร</t>
  </si>
  <si>
    <t>นายถวิล พิทักษ์ชาติ</t>
  </si>
  <si>
    <t>นางสำราญ แสนรัมย์</t>
  </si>
  <si>
    <t>นางหนู ฉกรัมย์</t>
  </si>
  <si>
    <t>นางบุ่น พยัคฆะ</t>
  </si>
  <si>
    <t>นางประยนต์ ซาไธสง</t>
  </si>
  <si>
    <t>นายเสรี สีสืบมา</t>
  </si>
  <si>
    <t>นายจันทา วงรักษา</t>
  </si>
  <si>
    <t>92 ม.6 ต.บ้านยาง</t>
  </si>
  <si>
    <t>นายอุดม ทองภูบาล</t>
  </si>
  <si>
    <t>น.ส วรนิษฐา สิบทัศ</t>
  </si>
  <si>
    <t>น.ส นวลจันทร์ สิบทัศ</t>
  </si>
  <si>
    <t>นางสุด เชิญรัมย์</t>
  </si>
  <si>
    <t>นายถวิล อาจสม</t>
  </si>
  <si>
    <t>นางสมส่วน ยอดโพธิ์</t>
  </si>
  <si>
    <t>จ.ชุมพร</t>
  </si>
  <si>
    <t>น.ส คมฟาง สีหรัตน์</t>
  </si>
  <si>
    <t>จ.นครราชสีมา</t>
  </si>
  <si>
    <t>นางสมพิศ สีหรัตน์</t>
  </si>
  <si>
    <t>นางธาริณี หมายชื่น</t>
  </si>
  <si>
    <t>จ. นครราชสีมา</t>
  </si>
  <si>
    <t>นางบุญไหว บุญบูรณวัฒน์</t>
  </si>
  <si>
    <t>นายสุเนตร สทุมรัมย์</t>
  </si>
  <si>
    <t>จ.อุบลราชธานี</t>
  </si>
  <si>
    <t>นายสมเดช สทุมรัมย์</t>
  </si>
  <si>
    <t>นางกรรณ์ตนา พยัคฆะ</t>
  </si>
  <si>
    <t>น.ส กิติมา ภิญโญทรัพย์</t>
  </si>
  <si>
    <t>นายทองดี สารรัมย์</t>
  </si>
  <si>
    <t>นางวัลภา วิหกเหิน</t>
  </si>
  <si>
    <t>น.ส พรสวรรค์ วิหกเหิน</t>
  </si>
  <si>
    <t>นายวีระ พยัคฆะ</t>
  </si>
  <si>
    <t>น.ส นุชนาถ สุขวิเศษ</t>
  </si>
  <si>
    <t>นางส่ง สุขวิเศษ</t>
  </si>
  <si>
    <t>น.ส ศิริพร ชำนาญเท</t>
  </si>
  <si>
    <t>นายกิตติพศ ชำนาญเท</t>
  </si>
  <si>
    <t>น.ส พัน สิบทัศน์</t>
  </si>
  <si>
    <t>นางสาวออง เกตุชาติ</t>
  </si>
  <si>
    <t>170 ม.6 ต.บ้านยาง</t>
  </si>
  <si>
    <t>นางนิ สายรัมย์</t>
  </si>
  <si>
    <t>นางลำไย โพธิ์นิ่มแดง</t>
  </si>
  <si>
    <t>72 ม.4 ต.โคกกลาง</t>
  </si>
  <si>
    <t>น.ส น้อย อาจสม</t>
  </si>
  <si>
    <t>นางจำรัส อุทาพงษ์</t>
  </si>
  <si>
    <t>นางสง่า ซาไธสง</t>
  </si>
  <si>
    <t>105 ม.6 ต.บ้านยาง</t>
  </si>
  <si>
    <t>นางน้อย ล่วงกระโทก</t>
  </si>
  <si>
    <t>นายทวี สุขวิเศษ</t>
  </si>
  <si>
    <t>44 ม.6 ต.บ้านยาง</t>
  </si>
  <si>
    <t>นางลำพัน พรมวิจิตร</t>
  </si>
  <si>
    <t>84 ม.6 ต.บ้านยาง</t>
  </si>
  <si>
    <t>นางสายฝน วงเวียน</t>
  </si>
  <si>
    <t>166 ม.6 ต.บ้านยาง</t>
  </si>
  <si>
    <t>นางทองหลั่น วงศ์จักร</t>
  </si>
  <si>
    <t>นางรัตนาพร ชำนาญเท</t>
  </si>
  <si>
    <t>นายเอกราช จากรัมย์</t>
  </si>
  <si>
    <t>นางจิราวรรณ ชาติศักดิ์</t>
  </si>
  <si>
    <t>น.ส บังอร เผือกพันธ์</t>
  </si>
  <si>
    <t>นางนิชากรณ์ น้อยวิมล</t>
  </si>
  <si>
    <t>นางชนกันต์ เพ็งพืช</t>
  </si>
  <si>
    <t>นายสมพงษ์ บ่อไทย</t>
  </si>
  <si>
    <t>นางบัวลอย ชำนาญกิจ</t>
  </si>
  <si>
    <t>นางสุกัญญา เข็มขาว</t>
  </si>
  <si>
    <t>นางสำราญ สุดตาชาติ</t>
  </si>
  <si>
    <t>นางคำดวง เกตุชาติ</t>
  </si>
  <si>
    <t>นางเงิน สุดตาชาติ</t>
  </si>
  <si>
    <t>นางสำลี พิมพ์เชื้อ</t>
  </si>
  <si>
    <t>นายทองอิน ชาติดำดี</t>
  </si>
  <si>
    <t>นางบุญนาค ปัญนาจิต</t>
  </si>
  <si>
    <t>นางพิมพา มณีใสย</t>
  </si>
  <si>
    <t>น.ส รจนา อุ้มรัมย์</t>
  </si>
  <si>
    <t>นายเฉลา วิเศษสัตย์</t>
  </si>
  <si>
    <t>นายวินัย เกตุชาติ</t>
  </si>
  <si>
    <t>นายสุชิณห์ นิลเครือ</t>
  </si>
  <si>
    <t>นางบุญมี เข็มขาว</t>
  </si>
  <si>
    <t>นายปรีชา โตหนึ่ง</t>
  </si>
  <si>
    <t>นายพิพัฒน์ เพียขันทา</t>
  </si>
  <si>
    <t>นายหลง ยัคฆวงศ์</t>
  </si>
  <si>
    <t>นางสร้อย เซิบรัมย์</t>
  </si>
  <si>
    <t>นายถนอม อุส่าดี</t>
  </si>
  <si>
    <t>นายเตรียม เพียขันทา</t>
  </si>
  <si>
    <t>น.ส วารุณี ทองอำพันธ์</t>
  </si>
  <si>
    <t>น.ส จตุพร สวัสดี</t>
  </si>
  <si>
    <t>นางนันทนา นิลนันท์</t>
  </si>
  <si>
    <t>นางถนอม ดวงสี</t>
  </si>
  <si>
    <t>นางจรัส แก้วนาพันธ์</t>
  </si>
  <si>
    <t>นายแหยม เข็มขาว</t>
  </si>
  <si>
    <t>นางละมัย สุตาชู</t>
  </si>
  <si>
    <t>น.ส อำพันธ์ สวัสดี</t>
  </si>
  <si>
    <t>นางสง่า บุตรปัญญา</t>
  </si>
  <si>
    <t>นางเอื้ออารีย์ วิเศษนคร</t>
  </si>
  <si>
    <t>น.ส สรณ์สิริ อยู่จงดี</t>
  </si>
  <si>
    <t>น.ส วิน เข็มขวา</t>
  </si>
  <si>
    <t>นายอำคา เกตุชาติ</t>
  </si>
  <si>
    <t>นายสหพล เกตุชาติ</t>
  </si>
  <si>
    <t>นางบังอร สุดตาชู</t>
  </si>
  <si>
    <t>นายจูม ชำนาญเท</t>
  </si>
  <si>
    <t>น.ส สมบุญ วิเศษนคร</t>
  </si>
  <si>
    <t>น.ส แหวง สุดตาซ้าย</t>
  </si>
  <si>
    <t>นายบัวผัน พยัควงศ์</t>
  </si>
  <si>
    <t>นางรำไพ แป้นนางรอง</t>
  </si>
  <si>
    <t>นายบุญมา เกตุชาติ</t>
  </si>
  <si>
    <t>นายไร่ สวงนศีล</t>
  </si>
  <si>
    <t>นางอนงค์ เกตุชาติ</t>
  </si>
  <si>
    <t>นายอนุชา อุตทาพงศ์</t>
  </si>
  <si>
    <t>นายอ่อน บ่อไทย</t>
  </si>
  <si>
    <t>นางลุน คงทน</t>
  </si>
  <si>
    <t>น.ส หลัน นิลนัน</t>
  </si>
  <si>
    <t>นางกัณระญา วิเศษนคร</t>
  </si>
  <si>
    <t>นายคมสันต์ วิลัยรัมย์</t>
  </si>
  <si>
    <t>นางระเบียบ เกตุชาติ</t>
  </si>
  <si>
    <t>นางหลั่น เอี่ยมสร้อย</t>
  </si>
  <si>
    <t>นางสม โสระวงศ์</t>
  </si>
  <si>
    <t>นายวิชาญ เกตุชาติ</t>
  </si>
  <si>
    <t>นายบุญมี ชาติศักดิ์</t>
  </si>
  <si>
    <t xml:space="preserve"> นางละมัย เทพศรัทธา</t>
  </si>
  <si>
    <t>นางเลื่อน พรมวิจิตร</t>
  </si>
  <si>
    <t>นางบุญช่วย พยัคฆะ</t>
  </si>
  <si>
    <t>นายเสงี่ยม เอี่ยมสร้อย</t>
  </si>
  <si>
    <t>นายนันท์ วิเศษนคร</t>
  </si>
  <si>
    <t>น.ส ปิยา วิเศษนคร</t>
  </si>
  <si>
    <t>นางแก้ว วิเศษนคร</t>
  </si>
  <si>
    <t>นางทุมมา สุขวิเศษ</t>
  </si>
  <si>
    <t>นายนงค์ เกตุชาติ</t>
  </si>
  <si>
    <t>นางคำกัน บุญเรือง</t>
  </si>
  <si>
    <t>นายสว่าง พยัคฆะ</t>
  </si>
  <si>
    <t>น.สศิริพร ชาติดำดี</t>
  </si>
  <si>
    <t>น.ส กุหลาบ ชาติดำดี</t>
  </si>
  <si>
    <t>นางสุวิมล สุดตาชาติ</t>
  </si>
  <si>
    <t>นางพรมภัสสร บุญเรือง</t>
  </si>
  <si>
    <t>นางหนูรัก สิงห์น้ำ</t>
  </si>
  <si>
    <t>นางสายบัว พยัคฆะ</t>
  </si>
  <si>
    <t>นายสนั่น บ่อไทย</t>
  </si>
  <si>
    <t>นายปี เพ็งพืช</t>
  </si>
  <si>
    <t>นางปลา หนูช่อ</t>
  </si>
  <si>
    <t>นางขนิษฐา บ่อไทย</t>
  </si>
  <si>
    <t>น.ส อำไพ ชาติดำดี</t>
  </si>
  <si>
    <t>นายสวิล วิเศษนคร</t>
  </si>
  <si>
    <t>ด.ต.พล วิเศษนคร</t>
  </si>
  <si>
    <t>น.ส นภัสนันท์ สุดตาชาติ</t>
  </si>
  <si>
    <t>นางราตรี สะอิงรัมย์</t>
  </si>
  <si>
    <t>นายดำ กิมเชื้อ</t>
  </si>
  <si>
    <t>นางทองทิพย์ พิมพ์เชื้อ</t>
  </si>
  <si>
    <t>นายทรงชัย พิมพ์เชื้อ</t>
  </si>
  <si>
    <t>นายนิกร วิเศษนคร</t>
  </si>
  <si>
    <t>น.ส ปราณีย์ นวลศิริ</t>
  </si>
  <si>
    <t>นางคำผง แป้นนางรอง</t>
  </si>
  <si>
    <t>นายแดง สุขวิเศษ</t>
  </si>
  <si>
    <t>นายสมัย ปัญนาจิต</t>
  </si>
  <si>
    <t>นายทองแดง วงจักร์</t>
  </si>
  <si>
    <t>นายวันดี อุตทาพงษ์</t>
  </si>
  <si>
    <t>นายอำนวย อุทธาพงษ์</t>
  </si>
  <si>
    <t>นายสำภาท แสงสุข</t>
  </si>
  <si>
    <t>นางจันทร์ วิเศษนคร</t>
  </si>
  <si>
    <t>นายสำเภา แสงสุข</t>
  </si>
  <si>
    <t>นางสำรอง แสงสุข</t>
  </si>
  <si>
    <t>นายพอง แซกรัมย์</t>
  </si>
  <si>
    <t>นางโสภา ฝางฤทธิ์</t>
  </si>
  <si>
    <t>นายกัณหา เอี่ยมรัมย์</t>
  </si>
  <si>
    <t>นายสมัคร ยิ่งทุนดี</t>
  </si>
  <si>
    <t>นางโสภา ศรีชุม</t>
  </si>
  <si>
    <t>พระมหาทองสา</t>
  </si>
  <si>
    <t>น.ส พัชนี  โชคชัย</t>
  </si>
  <si>
    <t>นายคำวงค์ สระรัมย์</t>
  </si>
  <si>
    <t>น.ส นกน้อย นุกูลกิจ</t>
  </si>
  <si>
    <t>นางนารี ชาติศักดิ์</t>
  </si>
  <si>
    <t>นายสามารถ ชาติศักดิ์</t>
  </si>
  <si>
    <t>นายประกอบ บ่อไทย</t>
  </si>
  <si>
    <t>นางธนภณ เอกชำนญชัย</t>
  </si>
  <si>
    <t>นางมะลิ สุมณฑา</t>
  </si>
  <si>
    <t>นางสำรวย สมน้อย</t>
  </si>
  <si>
    <t>นางสำราญ ถนัดพงษ์</t>
  </si>
  <si>
    <t>นายคำ วิเศษสัตย์</t>
  </si>
  <si>
    <t>นางตัน บุญยงค์</t>
  </si>
  <si>
    <t>น.ส วงเดือน แซ่ตั้ง</t>
  </si>
  <si>
    <t>นางสายทอง โสขัญฟ้า</t>
  </si>
  <si>
    <t>นางพั่ว เกตุชาติ</t>
  </si>
  <si>
    <t>น.ส สุริวัล สุดตาชาติ</t>
  </si>
  <si>
    <t>นางปราณี แก้วอมร</t>
  </si>
  <si>
    <t>นายคำ อังคะณา</t>
  </si>
  <si>
    <t>น.ส บาง เนตรวิลา</t>
  </si>
  <si>
    <t>นายบรรเลง รินอำภา</t>
  </si>
  <si>
    <t>น.ส รุ่งนภา บุตรงาม</t>
  </si>
  <si>
    <t>นางตุ๋ย รินทร์อำภา</t>
  </si>
  <si>
    <t>นายรื่น รินทร์อำภา</t>
  </si>
  <si>
    <t>นางภาวิณี ยกเทพ</t>
  </si>
  <si>
    <t>นางเพ็ง เนตรวิลา</t>
  </si>
  <si>
    <t>นายสมบูรณ์ อังคะณา</t>
  </si>
  <si>
    <t>นายสุพจน์ เพราะแก้ว</t>
  </si>
  <si>
    <t>นางแสงอรุณ เนาว์ประโคน</t>
  </si>
  <si>
    <t>นางลุนนี วิเศษสัตย์</t>
  </si>
  <si>
    <t>นายสมศรี แป้นนางรอง</t>
  </si>
  <si>
    <t>นายสมาน พุทธานุ</t>
  </si>
  <si>
    <t>นางวิก แก้วนาพันธุ์</t>
  </si>
  <si>
    <t>นายพิทักษ์ เนตรวิลา</t>
  </si>
  <si>
    <t>น.ส สายฝน จตุพร</t>
  </si>
  <si>
    <t>จ.พะเยา</t>
  </si>
  <si>
    <t>นางจันทร์ วงเวียน</t>
  </si>
  <si>
    <t>นางละอองศรี ชะลอยรัมย์</t>
  </si>
  <si>
    <t>นางผล สิงห์รัมย์</t>
  </si>
  <si>
    <t>นายวิโรจน์ อังคะณา</t>
  </si>
  <si>
    <t>นายสง่า อังคะณา</t>
  </si>
  <si>
    <t>นางสำราญ เนตรวิลา</t>
  </si>
  <si>
    <t>นางบุญมี วิหกเหิน</t>
  </si>
  <si>
    <t>นายสากล อังคะณา</t>
  </si>
  <si>
    <t>นางเหรียญ สีชื่น</t>
  </si>
  <si>
    <t>นายอุเทน ชำนาญเท</t>
  </si>
  <si>
    <t>นางตั้น สวัสดีลาภา</t>
  </si>
  <si>
    <t>นางประคอง พรมวิจิตร</t>
  </si>
  <si>
    <t>นางคำผง ทิพย์กระโทก</t>
  </si>
  <si>
    <t>นางพา แสนเภา</t>
  </si>
  <si>
    <t>น.ส สุดถนอม ขะเรรัมย์</t>
  </si>
  <si>
    <t>นางเหลือง วิเศษเนตร</t>
  </si>
  <si>
    <t>นางอารีภรณ์ เนตรวิลา</t>
  </si>
  <si>
    <t>นางเลิง พงพัน</t>
  </si>
  <si>
    <t>นางวรรณี ศรีจันทร์</t>
  </si>
  <si>
    <t>นางสมบุญ อุส่าห์ดี</t>
  </si>
  <si>
    <t>นางกาญน์ชนิด ศรีสูงเนิน</t>
  </si>
  <si>
    <t>นายกานต์ เข็มขาว</t>
  </si>
  <si>
    <t>นางอุบล ถนอมสิน</t>
  </si>
  <si>
    <t>นางทองมี บุญเสริม</t>
  </si>
  <si>
    <t>นายสอง คูสังข์</t>
  </si>
  <si>
    <t>นายภูวนาฏ ชำนาญเท</t>
  </si>
  <si>
    <t>นายถาวร แก้วนาพันธ์</t>
  </si>
  <si>
    <t>นายธนกฤต แป้นนางรอง</t>
  </si>
  <si>
    <t>นางสำเลียง เนตรสิงแสง</t>
  </si>
  <si>
    <t>นางยง ชำนาญเท</t>
  </si>
  <si>
    <t>นางนกน้อย วิเศษเนตร</t>
  </si>
  <si>
    <t>นางสำราญ หงษา</t>
  </si>
  <si>
    <t>น.ส ทศพร ทองกิตติภูมิ</t>
  </si>
  <si>
    <t>นางนกเขา นิลวรรณ์</t>
  </si>
  <si>
    <t>นางหนู ปาณาจิต</t>
  </si>
  <si>
    <t>นางจูม เขียวอ่อน</t>
  </si>
  <si>
    <t>นางตุ้ย ชุมรัมย์</t>
  </si>
  <si>
    <t>น.ส นิตยาภรณ์ พินิจด้วง</t>
  </si>
  <si>
    <t>นายชาญชัย เนตรวิลา</t>
  </si>
  <si>
    <t>นายบัน ยอดเกษ</t>
  </si>
  <si>
    <t>นายวิรัตน์ ชำนาญเท</t>
  </si>
  <si>
    <t>นางเทียม สงครามรอด</t>
  </si>
  <si>
    <t>นางสุวลักษณ์ สุดสังข์</t>
  </si>
  <si>
    <t>215 ม.9 ต.บ้านยาง</t>
  </si>
  <si>
    <t>นางนัน เอี่ยมรัมย์</t>
  </si>
  <si>
    <t>นางทองศูนย์ แสนนำ</t>
  </si>
  <si>
    <t>นางสนม แขมคำ</t>
  </si>
  <si>
    <t>นางน้อย จะพีรัมย์</t>
  </si>
  <si>
    <t>นางอุไร สีหาวงษ์</t>
  </si>
  <si>
    <t>นางเรียบ เพียซ้าย</t>
  </si>
  <si>
    <t>นายหนูจันทร์ พรมวิจิตร</t>
  </si>
  <si>
    <t>นางดาว อาจสม</t>
  </si>
  <si>
    <t>นางบังอร ภูมลี</t>
  </si>
  <si>
    <t>นางทองลา มั่งคั่ง</t>
  </si>
  <si>
    <t>นางดำ วิเศษเนตร</t>
  </si>
  <si>
    <t>นางยุพาวรรณ สงครามรอด</t>
  </si>
  <si>
    <t>นายวิชัย พลทา</t>
  </si>
  <si>
    <t>นางทองย้อย เทือกมูล</t>
  </si>
  <si>
    <t>นางทองน้อย วงคณิต</t>
  </si>
  <si>
    <t>นางเกศร สุดตาชาติ</t>
  </si>
  <si>
    <t>น.ส เขียน ขุมทอง</t>
  </si>
  <si>
    <t>นายรัชนาท เซิบรัมย์</t>
  </si>
  <si>
    <t>นางยงค์ สุขหนา</t>
  </si>
  <si>
    <t>นายวัชระ มันสลาย</t>
  </si>
  <si>
    <t>จ.ศรีสะเกษ</t>
  </si>
  <si>
    <t>นางคำตัน พิมพ์เชื้อ</t>
  </si>
  <si>
    <t>นางคำฝาน ดวงมาลา</t>
  </si>
  <si>
    <t>นางสรวงสุดา วิเศษเนตร</t>
  </si>
  <si>
    <t>นางตุ คมขำ</t>
  </si>
  <si>
    <t>นางน้อย สืบเพ็ง</t>
  </si>
  <si>
    <t>นางบรรจง คุงกิ่ง</t>
  </si>
  <si>
    <t>นายสวัสดิ์ ชาติดำดี</t>
  </si>
  <si>
    <t>นางทองอุ่น วิเศษเนตร</t>
  </si>
  <si>
    <t>นางอุบล สงครามรอด</t>
  </si>
  <si>
    <t>นายวันดี พุทธานุ</t>
  </si>
  <si>
    <t>นางสุพัตรา แสงสุข</t>
  </si>
  <si>
    <t>นางสุวรรณ สงสาร</t>
  </si>
  <si>
    <t>นางฉัน อุตทาพงษ์</t>
  </si>
  <si>
    <t>นายสมบูรณ์ เกตุชาติ</t>
  </si>
  <si>
    <t>นางปัญญา อินทรพันธ์</t>
  </si>
  <si>
    <t>นายบวรเพชร เซิบรัมย์</t>
  </si>
  <si>
    <t>89 ม.9 ต.บ้านยาง</t>
  </si>
  <si>
    <t>นางสำรวย พิมเชื้อ</t>
  </si>
  <si>
    <t>น.ส.อุ่น  พิมพ์เชื้อ</t>
  </si>
  <si>
    <t>นายสมบูรณ์  นิลนันท์</t>
  </si>
  <si>
    <t>นายสุรัตน์  โสภากุล</t>
  </si>
  <si>
    <t>นางดวงจันทร์  ประทาสี</t>
  </si>
  <si>
    <t>นางจำนงค์  เนตรวิลา</t>
  </si>
  <si>
    <t>นางสมัย  อาจสม</t>
  </si>
  <si>
    <t>นางจันทร์  วิเศษเนตร</t>
  </si>
  <si>
    <t>นางหลุน  วิเศษสัตย์</t>
  </si>
  <si>
    <t>นางสุนันท์  เหตุชาติ</t>
  </si>
  <si>
    <t>นางสุณีย์  อิรัญ</t>
  </si>
  <si>
    <t>นายโปย  พรมวิจิตร</t>
  </si>
  <si>
    <t>นายวิเศษ  เกตุชาติ</t>
  </si>
  <si>
    <t>นางตา  วิเศษสัตย์</t>
  </si>
  <si>
    <t>น.ส.นิชาพัฒน์  พาพันธ์</t>
  </si>
  <si>
    <t>นางหนูคล้าย  นินนันล์</t>
  </si>
  <si>
    <t>นางสมพร  บุญทะลา</t>
  </si>
  <si>
    <t>นางแต๋ว  บินกลาง</t>
  </si>
  <si>
    <t>นางชุติพร ทองเหี่ยง</t>
  </si>
  <si>
    <t>นางทองคำ  สุดรัมย์</t>
  </si>
  <si>
    <t>นางนาลี  พิมพ์เชื้อ</t>
  </si>
  <si>
    <t>นางสำราญจิต  หนองสี</t>
  </si>
  <si>
    <t>นายบุญจันทร์  เพียขันทา</t>
  </si>
  <si>
    <t>นางวิลัย  อาจสม</t>
  </si>
  <si>
    <t>นางวราภรณ์  อานทอง</t>
  </si>
  <si>
    <t>นางแดง  เฒ่าทอง</t>
  </si>
  <si>
    <t>นายคำแพง  วิเศษเนตร</t>
  </si>
  <si>
    <t>นายเสนียน  สารรัมย์</t>
  </si>
  <si>
    <t>น.ส.อุษา  เกิดกาหลง</t>
  </si>
  <si>
    <t>นางสุบรรณ  นาจกระโทก</t>
  </si>
  <si>
    <t>น.ส.อ้น  เกตุชาติ</t>
  </si>
  <si>
    <t>น.ส.พรวน  งามดี</t>
  </si>
  <si>
    <t>น.ส.ตุ้ย  วิเศษนคร</t>
  </si>
  <si>
    <t>นางศากุน  เพียขันทา</t>
  </si>
  <si>
    <t>นางสมจิตร  สมปัญญา</t>
  </si>
  <si>
    <t>นางสุภาพ  แมนสืบชาติ</t>
  </si>
  <si>
    <t>นางลัง  นินนัน</t>
  </si>
  <si>
    <t>นายเอ้ง  ดาราศาสตร์</t>
  </si>
  <si>
    <t>นางไกรสร  ลำจำนงค์</t>
  </si>
  <si>
    <t>นายบัญญัติ  นินนันท์</t>
  </si>
  <si>
    <t>นางบุญมี  ชาติศักดิ์</t>
  </si>
  <si>
    <t>นางทองย้อย  นามวิจิตร</t>
  </si>
  <si>
    <t>นางศรีลัย  นิลนันท์</t>
  </si>
  <si>
    <t>นางน้อย  ริ้วกลาง</t>
  </si>
  <si>
    <t>นายไสว อาจสม</t>
  </si>
  <si>
    <t>นายอุดม สะทุมรัมย์</t>
  </si>
  <si>
    <t>นายแหลม วิเศษสัตย์</t>
  </si>
  <si>
    <t>นางพิษ เฟืองสูงเนิน</t>
  </si>
  <si>
    <t>54/1 ม.11 ต.บ้านยาง</t>
  </si>
  <si>
    <t>นายวงการ วิเศษนคร</t>
  </si>
  <si>
    <t>นางจารุวรรณ ยัควงค์</t>
  </si>
  <si>
    <t>นางกัญญาภัศ วรรณะ</t>
  </si>
  <si>
    <t>นางถนอม สดรัมย์</t>
  </si>
  <si>
    <t>นางแก้ว พรมวิจิตร</t>
  </si>
  <si>
    <t>นางบังอร ประทาสี</t>
  </si>
  <si>
    <t>น.ส สำเนียง วิเศษเนตร</t>
  </si>
  <si>
    <t>นางทองแดง วิเศษเนตร</t>
  </si>
  <si>
    <t>52 ม.11 ต.บ้านยาง</t>
  </si>
  <si>
    <t>นางเล็ก พิมพ์เชื้อ</t>
  </si>
  <si>
    <t>น.ส.ลำพรรณ์ วิเศษนคร</t>
  </si>
  <si>
    <t>นางบัวขาว สุดตาชู</t>
  </si>
  <si>
    <t>นางนกเขา อักษรณรงค์</t>
  </si>
  <si>
    <t>นางหนูทิพย์ สวัสดีลาภา</t>
  </si>
  <si>
    <t>นางวงเดือน กุสะรัมย์</t>
  </si>
  <si>
    <t>นางเตี้ย เพชรเลิศ</t>
  </si>
  <si>
    <t>นางดาวเรือง ปะลุวันรัมย์</t>
  </si>
  <si>
    <t>นายธนาวุธ หาคุ้มคลัง</t>
  </si>
  <si>
    <t>นายมา เกตุชาติ</t>
  </si>
  <si>
    <t>นายแก้ว พรมวิจิตร</t>
  </si>
  <si>
    <t>นายสงบ จันทร์นพคุณ</t>
  </si>
  <si>
    <t>นายสิงห์ กอนโพธิ์</t>
  </si>
  <si>
    <t>นางคำปอน เพ็งพืช</t>
  </si>
  <si>
    <t>นางปราณี ลาจำนงค์</t>
  </si>
  <si>
    <t>นางศรี สวัสดี</t>
  </si>
  <si>
    <t>นางเฉลียว ทันดี</t>
  </si>
  <si>
    <t>216 ม.11 ต.บ้านยาง</t>
  </si>
  <si>
    <t>นางสมปอง สุมลทา</t>
  </si>
  <si>
    <t>นายสมหมาย สุมลทา</t>
  </si>
  <si>
    <t>นายบุญกอง เอี่ยมรัมย์</t>
  </si>
  <si>
    <t>นางสายทอง กลอนโพธิ์</t>
  </si>
  <si>
    <t xml:space="preserve"> นางแถว เพตายนต์</t>
  </si>
  <si>
    <t>นางสูน ศรีเสิศ</t>
  </si>
  <si>
    <t>น.ส บุญสม เพียขันทา</t>
  </si>
  <si>
    <t>นางผ่องศรี เทพศรัทธา</t>
  </si>
  <si>
    <t>น.ส หนู แก้วนาพันธ์</t>
  </si>
  <si>
    <t>นางพูน แป้นนางรอง</t>
  </si>
  <si>
    <t>นางกมลวรรณ เผยกลาง</t>
  </si>
  <si>
    <t>นายชัยพล ชาติดำดี</t>
  </si>
  <si>
    <t>กรุงเทพฯ</t>
  </si>
  <si>
    <t>นางนพรัตน์ ชาติดำดี</t>
  </si>
  <si>
    <t>นายคำ พรมวิจิตร</t>
  </si>
  <si>
    <t>นายบุญชู แป้นนางรอง</t>
  </si>
  <si>
    <t>นางแย้ม เพ็ชรผ่องศรี</t>
  </si>
  <si>
    <t>นายน้อย ชำนาญเท</t>
  </si>
  <si>
    <t>นางสายทอง เกตุชาติ</t>
  </si>
  <si>
    <t>นางก้อน สุดตาชู</t>
  </si>
  <si>
    <t>นางเกสร แดงสี</t>
  </si>
  <si>
    <t>นางฮุน ชาติดำดี</t>
  </si>
  <si>
    <t>นางบุญส่ง สวัสดีลาภา</t>
  </si>
  <si>
    <t>นางวันนาค นาพิมพ์</t>
  </si>
  <si>
    <t>นางทองมาก ชำนาญเท</t>
  </si>
  <si>
    <t>นางปุ มุขขันธ์</t>
  </si>
  <si>
    <t>นางแดง พินิจด้วง</t>
  </si>
  <si>
    <t>นางบังอร เผือกพันธ์</t>
  </si>
  <si>
    <t>นายสิทธิศักดิ์ สุขทวี</t>
  </si>
  <si>
    <t>นายสมพล อุทาพงศ์</t>
  </si>
  <si>
    <t>นางแสงจันทร์ ลำจำนงค์</t>
  </si>
  <si>
    <t>น.ส ละอองศรี สุขทวี</t>
  </si>
  <si>
    <t>นางมะที เอี่ยมรัมย์</t>
  </si>
  <si>
    <t>นางกิมหงษ์ ศรีแก้ว</t>
  </si>
  <si>
    <t>น.ส สุชาดา บุญเรือง</t>
  </si>
  <si>
    <t>นายบัวพัน วิเศษนคร</t>
  </si>
  <si>
    <t>นายนาลี อุทาพงษ์</t>
  </si>
  <si>
    <t>นางจำปี เนตรวิลา</t>
  </si>
  <si>
    <t>นางกี้ วะราห์คำ</t>
  </si>
  <si>
    <t>นายรัศมี วะราห์คำ</t>
  </si>
  <si>
    <t>นางสะอิ้ง สุดตาชาติ</t>
  </si>
  <si>
    <t>น.ส สมคิด วิเศษนคร</t>
  </si>
  <si>
    <t>นายวิเชียร ชำนาญเท</t>
  </si>
  <si>
    <t>นางจรัญ กิมเชื้อ</t>
  </si>
  <si>
    <t>นางหวานใจ ไชยสุทธิ์</t>
  </si>
  <si>
    <t>นางแป้ วิเศษนคร</t>
  </si>
  <si>
    <t>นางแพ กอยนาพันธ์</t>
  </si>
  <si>
    <t>นางคำพันธ์ เนตรวิลา</t>
  </si>
  <si>
    <t>น.ส หนูกลิ้ง เทพศรัทธา</t>
  </si>
  <si>
    <t>นายสิงโต ชาติดำดี</t>
  </si>
  <si>
    <t>นายสมจิตร วิเศษสัตย์</t>
  </si>
  <si>
    <t>นางบุญเพ็ง ชุมไธสง</t>
  </si>
  <si>
    <t>นางสำรอง มีดวงจันทร์</t>
  </si>
  <si>
    <t>น.ส ปลูก เกตุชาติ</t>
  </si>
  <si>
    <t>นางบุญมา กิมเชื้อ</t>
  </si>
  <si>
    <t>นางคำตัน อุทธาพงษ์</t>
  </si>
  <si>
    <t>นางสมพร กิมเชื้อ</t>
  </si>
  <si>
    <t>น.ส ท่อน เกตุชาติ</t>
  </si>
  <si>
    <t>นางคำกัน อังคณา</t>
  </si>
  <si>
    <t>นางรัชนี เอี่ยมรัมย์</t>
  </si>
  <si>
    <t>นางพัน เกตุชาติ</t>
  </si>
  <si>
    <t>นางคำกอง แผ่นทอง</t>
  </si>
  <si>
    <t>น.ส จิราพร เกตุชาติ</t>
  </si>
  <si>
    <t>นายชยพล อำภาชัย</t>
  </si>
  <si>
    <t>นายแหล่ รินอำภา</t>
  </si>
  <si>
    <t>นางบุตรดี เจริญผล</t>
  </si>
  <si>
    <t>นางสมปอง วงศ์กาฬสินธุ์</t>
  </si>
  <si>
    <t>นายสิงหาร ดวงมาลา</t>
  </si>
  <si>
    <t>108 ม.8 ต.บ้านยาง</t>
  </si>
  <si>
    <t>นางสวัสดิ์ เพตายนต์</t>
  </si>
  <si>
    <t>น.ส จิดาภา พิมอักษร</t>
  </si>
  <si>
    <t>น.ส ประกายแก้ว เพ็ชรผ่องศรี</t>
  </si>
  <si>
    <t>น.ส ฉวี เนตรวิลา</t>
  </si>
  <si>
    <t>นางสอน เพ็ชรผ่องศรี</t>
  </si>
  <si>
    <t>น.ส บัวผัน ยางนอก</t>
  </si>
  <si>
    <t>นายอนันต์ เกตุชาติ</t>
  </si>
  <si>
    <t>น.ส แหล่ พรมทองพันธ์</t>
  </si>
  <si>
    <t>นายถวิล เข็มขาว</t>
  </si>
  <si>
    <t>นายสังหาร เอกตาแสง</t>
  </si>
  <si>
    <t>นางหนูคล้าย สระรัมย์</t>
  </si>
  <si>
    <t>นางการะเกด แทนสูงเนิน</t>
  </si>
  <si>
    <t>นางทัน สอนฤทธิ์</t>
  </si>
  <si>
    <t>นายบุญมา วรรณสิริวิไล</t>
  </si>
  <si>
    <t>นายศุภสิน วรรณสิริวิไล</t>
  </si>
  <si>
    <t>นางจุรีพร ดิทท์แมนน์</t>
  </si>
  <si>
    <t>น.ส มนฤดี แป้นนางรอง</t>
  </si>
  <si>
    <t>นายเริงฤทธิ์ รินอำภา</t>
  </si>
  <si>
    <t>นางสกาวเดือน เอี่ยมสร้อย</t>
  </si>
  <si>
    <t>นางชวัลกร เม็ดฝ้าย</t>
  </si>
  <si>
    <t>น.ส หนูทิพย์ ชำนาญเท</t>
  </si>
  <si>
    <t>นายทองจันทร์ พินิจด้วง</t>
  </si>
  <si>
    <t>นางมาลัย กิมเชื้อ</t>
  </si>
  <si>
    <t>น.ส สายรุ้ง กิมเชื้อ</t>
  </si>
  <si>
    <t>นางทองดา กลอนโพธิ์</t>
  </si>
  <si>
    <t>น.ส กฤตยา เทพศัทธา</t>
  </si>
  <si>
    <t>นายสำเร็จ มีคม</t>
  </si>
  <si>
    <t>นางสมเกียรติ ซอปอร์</t>
  </si>
  <si>
    <t>น.ส จอย แก้วเจ็ก</t>
  </si>
  <si>
    <t>น.ส นวน แก้วเจ็ก</t>
  </si>
  <si>
    <t>น.ส ทองทรัพย์ นุกุลวงศ์</t>
  </si>
  <si>
    <t>น.ส อ่อน แก้วเจ็ก</t>
  </si>
  <si>
    <t>นายอ้น ชาติศักดิ์</t>
  </si>
  <si>
    <t>นางฝ้าย กันนุลา</t>
  </si>
  <si>
    <t>นางนพวรรณ อาจสม</t>
  </si>
  <si>
    <t>น.ส.ทัศนพร วิหกเหิน</t>
  </si>
  <si>
    <t>134 ม.10 ต.บ้านยาง</t>
  </si>
  <si>
    <t>นางสง่า เกตุชาติ</t>
  </si>
  <si>
    <t>นายบุญเรือง ลาจำนงค์</t>
  </si>
  <si>
    <t>นายเหรียญ พรมทอง</t>
  </si>
  <si>
    <t>นางจำปา กำลา</t>
  </si>
  <si>
    <t>นางแจ้ง กอยนาพันธ์</t>
  </si>
  <si>
    <t>นางสุดใจ สุขวิเศษ</t>
  </si>
  <si>
    <t>นายประทุม เข็มช่อ</t>
  </si>
  <si>
    <t>นางเพ็ญศรี เอกรัมย์</t>
  </si>
  <si>
    <t>นางม่อน พรมวิจิตร</t>
  </si>
  <si>
    <t>น.ส แพงศรี ลาจำนงค์</t>
  </si>
  <si>
    <t>นางคำพาน แสงดี</t>
  </si>
  <si>
    <t>นายรังสรรค์ วิเศษนคร</t>
  </si>
  <si>
    <t>180 ม.2 ต.บ้านยาง</t>
  </si>
  <si>
    <t>49 ม.2 ต.บ้านยาง</t>
  </si>
  <si>
    <t>107/2 ม.2 ต.บ้านยาง</t>
  </si>
  <si>
    <t>25 ม.3 ต.บ้านยาง</t>
  </si>
  <si>
    <t>31 ม.3 ต.บ้านยาง</t>
  </si>
  <si>
    <t>90 ม.6 ต.หนองโดน</t>
  </si>
  <si>
    <t>48 ม.5 ต.บ้านยาง</t>
  </si>
  <si>
    <t>71 ม.5 ต.บ้านยาง</t>
  </si>
  <si>
    <t>147 ม.5 ต.บ้านยาง</t>
  </si>
  <si>
    <t>1 ม.6 ต.หนองโดน</t>
  </si>
  <si>
    <t>77 ม.6 ต.หนองโดน</t>
  </si>
  <si>
    <t>91 ม.4 ต.ลุมปุ๊ก</t>
  </si>
  <si>
    <t>66/1015 กทม.</t>
  </si>
  <si>
    <t>ไม่มีเอสารสิทธิ์</t>
  </si>
  <si>
    <t>15 ต.หนองโดน</t>
  </si>
  <si>
    <t>113 ม.6 ต.บ้านยาง</t>
  </si>
  <si>
    <t>63 ม.6 ต.บ้านยาง</t>
  </si>
  <si>
    <t>156 ม.6 ต.บ้านยาง</t>
  </si>
  <si>
    <t>191 ม.6 ต.บ้านยาง</t>
  </si>
  <si>
    <t>9 ม.6 ต.บ้านยาง</t>
  </si>
  <si>
    <t>3 ม.8 ต.โคกกลาง</t>
  </si>
  <si>
    <t>127 ม.6 ต.บ้านยาง</t>
  </si>
  <si>
    <t>169 ม.6 ต.บ้านยาง</t>
  </si>
  <si>
    <t>539/19 ต.ในเมือง</t>
  </si>
  <si>
    <t>328 จ.นครราชสีมา</t>
  </si>
  <si>
    <t>ร้านค้า</t>
  </si>
  <si>
    <t>ปูนชั้ยเดียว</t>
  </si>
  <si>
    <t>ชื่อ-สกุล</t>
  </si>
  <si>
    <t>นางดวงใจ ล่วงกระโทก</t>
  </si>
  <si>
    <t>นายบุญจิตร์  สดรัมย์</t>
  </si>
  <si>
    <t>นางทองวัง  เกตุชาติ</t>
  </si>
  <si>
    <t xml:space="preserve"> นายพงศ์สิษฐ์ อาสน์สม</t>
  </si>
  <si>
    <t>นางประนอม  สำเร็จรัมย์</t>
  </si>
  <si>
    <t>นางสาวประไพ รัตแสนศรี</t>
  </si>
  <si>
    <t>นายเชิด  ครุฑแก้ว</t>
  </si>
  <si>
    <t>นางละมูล  สังข์มณี</t>
  </si>
  <si>
    <t>นางสมควร  พยัคฆะ</t>
  </si>
  <si>
    <t>นายแหลม  นาควิเศษ</t>
  </si>
  <si>
    <t>นางผอง  สิทธิ์ศรีจันทร์</t>
  </si>
  <si>
    <t>นางสาวขวัญชนก  บ่อไทย</t>
  </si>
  <si>
    <t>นางฉลวย  ห่อไธสง</t>
  </si>
  <si>
    <t>นายจุ้ย  ศักดิ์สุทิพย์</t>
  </si>
  <si>
    <t xml:space="preserve">นางทองมี  สายรัมย์ </t>
  </si>
  <si>
    <t>นางสมพาน  วิเศษสัตย์</t>
  </si>
  <si>
    <t>นางพรพิมล  คำแท่ง</t>
  </si>
  <si>
    <t>นางสาวปนรรฐพร ชวนรัมย์</t>
  </si>
  <si>
    <t>นายต้นกล้า  สีหรัตน์</t>
  </si>
  <si>
    <t>นางสาวรุ่ง  วิเศษสัตย์</t>
  </si>
  <si>
    <t>นางสวง  นิลนันท์</t>
  </si>
  <si>
    <t>นางสิริกร  ช้างผือก</t>
  </si>
  <si>
    <t>นางสาวพิชญ์ฌาพัชร์  พิมอักษร</t>
  </si>
  <si>
    <t>นางสาวจัตตุพร โสดรัมย์</t>
  </si>
  <si>
    <t>นางสาวสมหมาย สีสุวรรณ์</t>
  </si>
  <si>
    <t>นางสุรัส  ชาติศักดิ์</t>
  </si>
  <si>
    <t>โฉนดเดียวกับบ้าน189</t>
  </si>
  <si>
    <t>นางดารา  เอี่ยมรัมย์</t>
  </si>
  <si>
    <t>53 ม.3 ต.บ้านยาง</t>
  </si>
  <si>
    <t>97 ต.ลุมปุ๊ก</t>
  </si>
  <si>
    <t>154 ม.4 ต.บ้านยาง</t>
  </si>
  <si>
    <t>103 ม.4 ต.บ้านยาง</t>
  </si>
  <si>
    <t>92/1 ม.4 ต.บ้านยาง</t>
  </si>
  <si>
    <t>นางแถว  ดวงสำราญ</t>
  </si>
  <si>
    <t>นางมนตรี  ดวงสำราญ</t>
  </si>
  <si>
    <t>น.ส ศถุนตา ดวงสำราญ</t>
  </si>
  <si>
    <t>น.ส โสชญา  มาลัยสวรรค์</t>
  </si>
  <si>
    <t>นางวิไลวรรณ  กิ่งวงษา</t>
  </si>
  <si>
    <t>นางติม  ฮาสูงเนิน</t>
  </si>
  <si>
    <t>นางถวิล  ศักด์สุทิพย์</t>
  </si>
  <si>
    <t>นางสาวจุฑามาศ  เสือซ่อนพง</t>
  </si>
  <si>
    <t>นางสาวศิริธร  ชาติดำดี</t>
  </si>
  <si>
    <t>นางสาวบังอร  ชาติดำดี</t>
  </si>
  <si>
    <t xml:space="preserve">นางสาวบุญชื่น  ชาติดำดี </t>
  </si>
  <si>
    <t>นายจรัส  ชาติดำดี</t>
  </si>
  <si>
    <t>นาสาวกุลรัตน์ กิ่งวงษา</t>
  </si>
  <si>
    <t>นางสาวแววตา  เถาะสูงเนิน</t>
  </si>
  <si>
    <t>นายอาทร หมายเย็นกลาง</t>
  </si>
  <si>
    <t>นายคมนิวัตร  สวาทนา</t>
  </si>
  <si>
    <t xml:space="preserve">นายสมใจ  ฮาสูงเนิน </t>
  </si>
  <si>
    <t>นางสาวสมจันทร์  อินทะศรี</t>
  </si>
  <si>
    <t>สค.2</t>
  </si>
  <si>
    <t>นางพิมพ์ ยั่งยืน</t>
  </si>
  <si>
    <t>นายสุพันธ์  จันทร์ศรี</t>
  </si>
  <si>
    <t>นางสาวทองใส  บุญภูมิ</t>
  </si>
  <si>
    <t>นางสาวสำรวย  บุตรปัญญา</t>
  </si>
  <si>
    <t>นางสิงห์ ยั่งยืน</t>
  </si>
  <si>
    <t>นางจำลอง เอื่ยมสร้อย</t>
  </si>
  <si>
    <t>56 ม.7 ต.บ้านยาง</t>
  </si>
  <si>
    <t>โรงงาน</t>
  </si>
  <si>
    <t>นายสว่าง  พยัคฆะ</t>
  </si>
  <si>
    <t>นางสาวใบ  วิเศษสัตย์</t>
  </si>
  <si>
    <t>นายฉอ้อน  เผือกพันธ์</t>
  </si>
  <si>
    <t>ชื่อ - สกุล</t>
  </si>
  <si>
    <t>นางใหม่ ช้อนขุนทศ</t>
  </si>
  <si>
    <t>8/106 กทม.</t>
  </si>
  <si>
    <t>นางสาวรุจิดา</t>
  </si>
  <si>
    <t>นายวงศ์เดือน อาจสม</t>
  </si>
  <si>
    <t>แบบแสดงรายการของที่ดินและสิ่งปลูกสร้าง (ภ.ด.ส.3)</t>
  </si>
  <si>
    <t>หักมูลค่าฐานภาษีที่ได้รับยกเว้น(ล้านบาท)</t>
  </si>
  <si>
    <t>คงเหลือราคาประเมินทุนทรัพย์ที่ต้องเสียภาษี(บาท)</t>
  </si>
  <si>
    <t>ราคาประเมินต่อตารางวา(บาท)</t>
  </si>
  <si>
    <t>รวมราคาประเมินที่ดิน(บาท)</t>
  </si>
  <si>
    <t>สถานที่ตั้ง(หมู่บ้าน/ชุมชนตำบล)</t>
  </si>
  <si>
    <t>ขนาดพื้นที่สิ่งปลูกสร้างตารางเมตร</t>
  </si>
  <si>
    <t>คิดเป็นเศษส่วนการใช้ประโยชน์(ร้อยละ)</t>
  </si>
  <si>
    <t>ราคาประเมินต่อตารางเมตร(บาท)</t>
  </si>
  <si>
    <t>รวมราคาสิ่งปลูกสร้าง</t>
  </si>
  <si>
    <t>ค่าเสื่อมอายุโรงเรือน(ปี)</t>
  </si>
  <si>
    <t>คิดเป็นค่าเสื่อม(บาท)</t>
  </si>
  <si>
    <t>ราคาประเมินสิ่งปลูกสร้างหลังหักค่าเสื่อม</t>
  </si>
  <si>
    <t>รวมราคาประเมินของที่ดินและสิ่งปลูกสร้าง(บาท)</t>
  </si>
  <si>
    <t>ราคาประเมินที่ดินและสิ่งปลูกสร้างตามสัดส่วนการใช้ประโยชน์(บาท)</t>
  </si>
  <si>
    <t>ที่ว่างเปล่า/ไม่ทำประโยชน์</t>
  </si>
  <si>
    <t>5/1 ม.10</t>
  </si>
  <si>
    <t>51/1 ม.10</t>
  </si>
  <si>
    <t>132 ม.10</t>
  </si>
  <si>
    <t>นางหนูไกร สิบทัศน์</t>
  </si>
  <si>
    <t>102 ม.10</t>
  </si>
  <si>
    <t>นายยศพร เพียขันทา</t>
  </si>
  <si>
    <t>44 ม.10</t>
  </si>
  <si>
    <t>น.ส สง ฉกรัมย์</t>
  </si>
  <si>
    <t>123 ม.10</t>
  </si>
  <si>
    <t>นายหมื่น วงค์นาชาติ</t>
  </si>
  <si>
    <t>90 ม.10</t>
  </si>
  <si>
    <t>2 ม.10</t>
  </si>
  <si>
    <t>นายวิมล ลาจำนงค์</t>
  </si>
  <si>
    <t>88 ม.10</t>
  </si>
  <si>
    <t>น.ส.แต๋ว จันทบุบผา</t>
  </si>
  <si>
    <t>9/1 ม.10</t>
  </si>
  <si>
    <t>172 ม.10</t>
  </si>
  <si>
    <t>179 ม.10</t>
  </si>
  <si>
    <t>น.ส.บุดดา บ่อไทย</t>
  </si>
  <si>
    <t>159 ม.10</t>
  </si>
  <si>
    <t>148 ม.10</t>
  </si>
  <si>
    <t>น.ส.สม ทองอำพันธ์</t>
  </si>
  <si>
    <t>189 ม.10</t>
  </si>
  <si>
    <t>51 ม.10</t>
  </si>
  <si>
    <t>นายสง่า กลอนโพธิ์</t>
  </si>
  <si>
    <t>28 ม.10</t>
  </si>
  <si>
    <t>นางสำอางค์ มูลสันเทียะ</t>
  </si>
  <si>
    <t>109 ม.10</t>
  </si>
  <si>
    <t>นางสังวาลย์ เหลือสืบชาติ</t>
  </si>
  <si>
    <t>71 ม.10</t>
  </si>
  <si>
    <t>24/1 ม.10</t>
  </si>
  <si>
    <t>นางมฌี เอี่ยมรัมย์</t>
  </si>
  <si>
    <t>99 ม.10</t>
  </si>
  <si>
    <t>12 ม.10</t>
  </si>
  <si>
    <t>น.ส.นัยนา แก้ววงค์ษา</t>
  </si>
  <si>
    <t>129 ม.10</t>
  </si>
  <si>
    <t>19 ม.10</t>
  </si>
  <si>
    <t>15 ม.10</t>
  </si>
  <si>
    <t>น.ส.วาสนา การะเกษ</t>
  </si>
  <si>
    <t>56 ม.10</t>
  </si>
  <si>
    <t>177 ม.10</t>
  </si>
  <si>
    <t>178 ม.10</t>
  </si>
  <si>
    <t>นายปลัด  เกตุชาติ</t>
  </si>
  <si>
    <t>116 ม.10</t>
  </si>
  <si>
    <t>105 ม.10</t>
  </si>
  <si>
    <t>11/1 ม.10</t>
  </si>
  <si>
    <t>76 ม.10</t>
  </si>
  <si>
    <t>นายสุพิน หายโศรก</t>
  </si>
  <si>
    <t>62 ม.10</t>
  </si>
  <si>
    <t>นางเตียง สากำสด</t>
  </si>
  <si>
    <t>150 ม.10</t>
  </si>
  <si>
    <t>นางทองสุข  นาสัน</t>
  </si>
  <si>
    <t>89 ม.10</t>
  </si>
  <si>
    <t>นางบุญ  เกตุชาติ</t>
  </si>
  <si>
    <t>154 ม.10</t>
  </si>
  <si>
    <t>นางตุ่น  เกตุชาติ</t>
  </si>
  <si>
    <t>66 ม.10</t>
  </si>
  <si>
    <t>นางเลียบ สุดตาซ้าย</t>
  </si>
  <si>
    <t>20/2 ม.10</t>
  </si>
  <si>
    <t>นายสำราญ  แช่กระโทก</t>
  </si>
  <si>
    <t>181 ม.10</t>
  </si>
  <si>
    <t>นางมน สวัสดีลาภา</t>
  </si>
  <si>
    <t>169 ม.10</t>
  </si>
  <si>
    <t>น.ส.อรทัย สุดตาชาติ</t>
  </si>
  <si>
    <t>25 ม.10</t>
  </si>
  <si>
    <t>นางนวลจันทร์  วิหคเหิน</t>
  </si>
  <si>
    <t>89/1 ม.10</t>
  </si>
  <si>
    <t>นางดอกไม้  สุดตาชาติ</t>
  </si>
  <si>
    <t>6 ม.10</t>
  </si>
  <si>
    <t>นายจำลอง สุดตาชาติ</t>
  </si>
  <si>
    <t>332/1 ม.2 ต.หัวทะเล</t>
  </si>
  <si>
    <t>น.ส.วงเวียน สุดตาชู</t>
  </si>
  <si>
    <t>204 ม.10</t>
  </si>
  <si>
    <t>น.ส.บุตรดี สุดตาชู</t>
  </si>
  <si>
    <t>173 ม.10</t>
  </si>
  <si>
    <t>นางทองย้อย  เกตุชาติ</t>
  </si>
  <si>
    <t>74 ม.10</t>
  </si>
  <si>
    <t>นางวิสุทธิ์  แอมรัมย์</t>
  </si>
  <si>
    <t>160 ม.10</t>
  </si>
  <si>
    <t>น.ส.สมบูรณ์ เกตุชาติ</t>
  </si>
  <si>
    <t>นายทอง สุดตาชาติ</t>
  </si>
  <si>
    <t>นางธัญรัตน์ วงค์นาชาติ</t>
  </si>
  <si>
    <t>119 ม.10</t>
  </si>
  <si>
    <t>นางทองใบ เจิมทองหลาง</t>
  </si>
  <si>
    <t>87 ม.10</t>
  </si>
  <si>
    <t>น.ส.จำเนียร วิเศษนคร</t>
  </si>
  <si>
    <t>32 ม.10</t>
  </si>
  <si>
    <t>นางสุนีย์ ศรีลครดี</t>
  </si>
  <si>
    <t>นางตุ๊  แสนก้ว</t>
  </si>
  <si>
    <t>139 ม.10</t>
  </si>
  <si>
    <t>นางขัน  เวียงสงค์</t>
  </si>
  <si>
    <t>92 ม.10</t>
  </si>
  <si>
    <t>นางหนูกาญจน์ สุมณฑา</t>
  </si>
  <si>
    <t>10 ม.10</t>
  </si>
  <si>
    <t>นางตุ๊  ลีประโคน</t>
  </si>
  <si>
    <t>9 ม.10</t>
  </si>
  <si>
    <t>นางอึ่ง  สากำสด</t>
  </si>
  <si>
    <t>155 ม.10</t>
  </si>
  <si>
    <t>นางแสง  โตหนึ่ง</t>
  </si>
  <si>
    <t>39 ม.10</t>
  </si>
  <si>
    <t>นายหลัน  เพ็งพืช</t>
  </si>
  <si>
    <t>11/2 ม.10</t>
  </si>
  <si>
    <t>น.ส.สมหมาย  สวัสดีลาภา</t>
  </si>
  <si>
    <t>14 ม.10</t>
  </si>
  <si>
    <t>นางเวียน  จันทร์บุบผา</t>
  </si>
  <si>
    <t>8 ม.10</t>
  </si>
  <si>
    <t>นายสำราญ  อังคณา</t>
  </si>
  <si>
    <t>94 ม.10</t>
  </si>
  <si>
    <t>นางเทียม สุขวิเศษ</t>
  </si>
  <si>
    <t>10/2 ม.10</t>
  </si>
  <si>
    <t>นางบุปผา  กลอนโพธิ์</t>
  </si>
  <si>
    <t>126 ม.10</t>
  </si>
  <si>
    <t>นายทองสุก  กลอนโพธิ์</t>
  </si>
  <si>
    <t>นายคำแพง  กลอนโพธิ์</t>
  </si>
  <si>
    <t>36 ม.10</t>
  </si>
  <si>
    <t>นางพรม  ยัควงค์</t>
  </si>
  <si>
    <t>61 ม.10</t>
  </si>
  <si>
    <t>นายแหล่  กลอนโพธิ์</t>
  </si>
  <si>
    <t>63 ม.10</t>
  </si>
  <si>
    <t>นางบุญมา จันทร์บุบผา</t>
  </si>
  <si>
    <t>151 ม.10</t>
  </si>
  <si>
    <t>นายอุดร พิมพ์เชื้อ</t>
  </si>
  <si>
    <t>4 ม.4 ต.สะแกโพรง</t>
  </si>
  <si>
    <t>นายรอด ชำนาญจิต</t>
  </si>
  <si>
    <t>16 ม.5 ต.หนองกระทิง</t>
  </si>
  <si>
    <t>นางคำ  กะปะโคน</t>
  </si>
  <si>
    <t>41 ม.10</t>
  </si>
  <si>
    <t>นางส้อย วิเศษนคร</t>
  </si>
  <si>
    <t>31/1 ม.10</t>
  </si>
  <si>
    <t>นายวิชัย พินิจด้วง</t>
  </si>
  <si>
    <t>96 ม.10</t>
  </si>
  <si>
    <t>นางกันหา การะเกตุ</t>
  </si>
  <si>
    <t>194 ม.10</t>
  </si>
  <si>
    <t>นายวีระศักดิ์ พินิจด้วง</t>
  </si>
  <si>
    <t>127 ม.10</t>
  </si>
  <si>
    <t>นายกว้าง ลาจำนงค์</t>
  </si>
  <si>
    <t>180 ม.10</t>
  </si>
  <si>
    <t>7 ม.10</t>
  </si>
  <si>
    <t>70 ม.10</t>
  </si>
  <si>
    <t>นายทองจันทร์ สุขวิเศษ</t>
  </si>
  <si>
    <t>84 ม.10</t>
  </si>
  <si>
    <t>185 ม.10</t>
  </si>
  <si>
    <t>โฉนดเดียวกับ185</t>
  </si>
  <si>
    <t>182 ม.10</t>
  </si>
  <si>
    <t>โฉนดเดียวกับ180</t>
  </si>
  <si>
    <t>91 ม.10</t>
  </si>
  <si>
    <t>น.ส.นิตยา  ลาจำนงค์</t>
  </si>
  <si>
    <t>56/85 ชลบุรี</t>
  </si>
  <si>
    <t>น.ส.แดง มุ่งเขื่อนกลาง</t>
  </si>
  <si>
    <t>64 ม.10</t>
  </si>
  <si>
    <t>น.ส.พุ่มพวง โสนาคา</t>
  </si>
  <si>
    <t>34/2 ม.10</t>
  </si>
  <si>
    <t>นายป้อ  ลาจำนงค์</t>
  </si>
  <si>
    <t>134 ม.10</t>
  </si>
  <si>
    <t>13 ม.10</t>
  </si>
  <si>
    <t>นางบรรทม  อะโขรัมย์</t>
  </si>
  <si>
    <t>58 ม.10</t>
  </si>
  <si>
    <t>น.ส.สุจิตรา สวัสดีลาภา</t>
  </si>
  <si>
    <t>171 ม.10</t>
  </si>
  <si>
    <t>นางสงกา  พรมวิจิตร</t>
  </si>
  <si>
    <t>30/2 ม.10</t>
  </si>
  <si>
    <t>นายดม  สีสืบมา</t>
  </si>
  <si>
    <t>11 ม.10</t>
  </si>
  <si>
    <t>น.ส.สมบูรณ์ วิเศษนคร</t>
  </si>
  <si>
    <t>นายเจียม  บุญเรือง</t>
  </si>
  <si>
    <t>162 ม.10</t>
  </si>
  <si>
    <t>นายไหล  สวัสดีลาภา</t>
  </si>
  <si>
    <t>69 ม.10</t>
  </si>
  <si>
    <t>น.ส.สุนทร  สวัสดีลาภา</t>
  </si>
  <si>
    <t>โฉนดเดียวกับ183</t>
  </si>
  <si>
    <t>78 ม.10</t>
  </si>
  <si>
    <t>นางแพงศรี  วุ่นพันธ์</t>
  </si>
  <si>
    <t>183 ม.10</t>
  </si>
  <si>
    <t>นางคำพอง  สมปัญญา</t>
  </si>
  <si>
    <t>นางหมั่น  ลาจำนงค์</t>
  </si>
  <si>
    <t>65 ม.10</t>
  </si>
  <si>
    <t>นายบูรณ์  โอโรรัมย์</t>
  </si>
  <si>
    <t>โฉนดเดียวกับ24</t>
  </si>
  <si>
    <t>174 ม.10</t>
  </si>
  <si>
    <t>นายทัน สวัสดีลาภา</t>
  </si>
  <si>
    <t>24 ม.10</t>
  </si>
  <si>
    <t>57 ม.10</t>
  </si>
  <si>
    <t>น.ส.นวลจันทร์ สวัสดีลาภา</t>
  </si>
  <si>
    <t>117 ม.10</t>
  </si>
  <si>
    <t>นางละมุล อุทธพงษ์</t>
  </si>
  <si>
    <t>5 ม.10</t>
  </si>
  <si>
    <t>18 ม.10</t>
  </si>
  <si>
    <t>35/1 ม.10</t>
  </si>
  <si>
    <t>33 ม.10</t>
  </si>
  <si>
    <t>น.ส.เปี่ยม เกตุชาติ</t>
  </si>
  <si>
    <t>73 จ.อุบลฯ</t>
  </si>
  <si>
    <t>น.ส.บุญศรี ลาจำนงค์</t>
  </si>
  <si>
    <t>198 ม.10</t>
  </si>
  <si>
    <t>2/1 ม.10</t>
  </si>
  <si>
    <t>นางพุทธา สวัสดีลาภา</t>
  </si>
  <si>
    <t>107 ม.10</t>
  </si>
  <si>
    <t>140 ม.10</t>
  </si>
  <si>
    <t>68 ม.10</t>
  </si>
  <si>
    <t>31 ม.10</t>
  </si>
  <si>
    <t>น.ส.สมศรี สวัสดีลาภา</t>
  </si>
  <si>
    <t>35 ม.10</t>
  </si>
  <si>
    <t>ธนาคารกสิกรไทย</t>
  </si>
  <si>
    <t>199/22 จ.สมุทรสาคร</t>
  </si>
  <si>
    <t>ชื่อองค์การปกครองส่วนท้องถิ่น  องค์การบริหารส่วนตำบลบ้านยาง</t>
  </si>
  <si>
    <t>น.ส.สัมฤทธิ์ วิเศษสัตย์</t>
  </si>
  <si>
    <t>น.ส.สุวรรณ์ ปะตังทะเต</t>
  </si>
  <si>
    <t>น.ส.เกสร ดุลนะราย</t>
  </si>
  <si>
    <t>นายวณิกเกียรติ  ธนสิริโกศล</t>
  </si>
  <si>
    <t>37/2505 ม.4 ปทุมธานี</t>
  </si>
  <si>
    <t>น.ส.ละมุล สุดตาซ้าย</t>
  </si>
  <si>
    <t>นายบรรจง เซิบรัมย์</t>
  </si>
  <si>
    <t>นางคำมี  โปรดสูงเนิน</t>
  </si>
  <si>
    <t>นางเป  แววตะคุ</t>
  </si>
  <si>
    <t>นายพิษณุ  อุทาพงษ์</t>
  </si>
  <si>
    <t>นางสาวเฉลียว  อุ่นเรือน</t>
  </si>
  <si>
    <t>นายสุวรรณ   อุ่นเรือน</t>
  </si>
  <si>
    <t>นางสมบูรณ์  อาจสม</t>
  </si>
  <si>
    <t>นางสาวนฤมล  โวหาร</t>
  </si>
  <si>
    <t>นายภูวนาถ  ชัยปัญญา</t>
  </si>
  <si>
    <t>นายจิรายุทธ   แสงแดง</t>
  </si>
  <si>
    <t>นางจันทรา  สุขท่า</t>
  </si>
  <si>
    <t>นางใน  แซกรัมย์</t>
  </si>
  <si>
    <t>นางศรีข่อ  อุทธาพงษ์</t>
  </si>
  <si>
    <t>นางมวน  มีแก้ว</t>
  </si>
  <si>
    <t>นางนวลจันทร์  ชาติดำดี</t>
  </si>
  <si>
    <t>นางนอก  ศรีดาพันธ์</t>
  </si>
  <si>
    <t>นางทองอยู่  คะเลารัมย์</t>
  </si>
  <si>
    <t>นางสาวบุญชู  ชัยปัญญา</t>
  </si>
  <si>
    <t xml:space="preserve"> นางละมุล  เฒ่าทอง</t>
  </si>
  <si>
    <t>นางประยูร  นิลวรรณ์</t>
  </si>
  <si>
    <t>นางทองนาค  เนาว์สูงเนิน</t>
  </si>
  <si>
    <t>นางสาวบุญยิ่ง  ผมทำ</t>
  </si>
  <si>
    <t xml:space="preserve">นางสาวหวานเย็น   ผมทำ </t>
  </si>
  <si>
    <t>นายจิรายุ  ผมทำ</t>
  </si>
  <si>
    <t xml:space="preserve">นางสาวเพชรประภา  ซึมรัมย์ </t>
  </si>
  <si>
    <t>นางวิรัตน์  ฮาสูงเนิน</t>
  </si>
  <si>
    <t xml:space="preserve"> นางสอง  ปะรุวรรณรัมย์</t>
  </si>
  <si>
    <t>นางสาวละมุล  อาจสม</t>
  </si>
  <si>
    <t xml:space="preserve"> นางเปี่ยม  เกตุชาติ </t>
  </si>
  <si>
    <t>นางพัน  ชัยปัญญา</t>
  </si>
  <si>
    <t>นางสาวสม  ฮาสูงเนิน</t>
  </si>
  <si>
    <t>นางแดง  กำแพงใหญ่</t>
  </si>
  <si>
    <t>นางสุข  พสุรัตน์</t>
  </si>
  <si>
    <t>นางสวรรค์   แป้นนางรอง</t>
  </si>
  <si>
    <t>นางสาวเอื้อน  ฉกรัมย์</t>
  </si>
  <si>
    <t>นางสาวพรมจารี  สุขรัตน์</t>
  </si>
  <si>
    <t>นายสุรพล   แก้วนาพันธ์</t>
  </si>
  <si>
    <t>นายพินิจ  ขาวสะอาด</t>
  </si>
  <si>
    <t>นางแก้ว  นิลวรรณ</t>
  </si>
  <si>
    <t xml:space="preserve"> นางสาวเหลา  สังคะโห</t>
  </si>
  <si>
    <t>นางสาวสุวรรณา  อาจสม</t>
  </si>
  <si>
    <t>นายนิยม  เฒ่าทอง</t>
  </si>
  <si>
    <t>นางด้วง  พยัคฆะ</t>
  </si>
  <si>
    <t>นางแก่น  ราชโสม</t>
  </si>
  <si>
    <t>นางสาวนภสร  แซกรัมย์</t>
  </si>
  <si>
    <t>นางสุพรรณ  ประยันตัง</t>
  </si>
  <si>
    <t>นางจิดาภา  พิมพ์โคตร</t>
  </si>
  <si>
    <t>นางบุญถม  เชียนจันทึก</t>
  </si>
  <si>
    <t>นางเงิน  สมุตรรัมย์</t>
  </si>
  <si>
    <t>นางบุญธรรม  โพธิ์ศรีดี</t>
  </si>
  <si>
    <t>นางแหวน  แสงมะดัน</t>
  </si>
  <si>
    <t>นางทองพัด  นาจกระโทก</t>
  </si>
  <si>
    <t>นายชยานันต์  เชียนจันทึก</t>
  </si>
  <si>
    <t>นางสาวปาริชาติ  แสงมะดัน</t>
  </si>
  <si>
    <t>นางสาวเงิน  พยัคฆะ</t>
  </si>
  <si>
    <t>นางรุ่งทิพย์  มาลัยสวรรค์</t>
  </si>
  <si>
    <t>นางบุญเกิด  พยัคฆะ</t>
  </si>
  <si>
    <t xml:space="preserve"> นางสาวลัดดา  อุ่นเรือน</t>
  </si>
  <si>
    <t>นางขันทอง  แววตะคุ</t>
  </si>
  <si>
    <t xml:space="preserve"> นางสาวตติยา  โพธิ์สีดี  </t>
  </si>
  <si>
    <t>นางนารี  มาลัยสวรรค์</t>
  </si>
  <si>
    <t>นางสาวโฮม  โสระวงศ์</t>
  </si>
  <si>
    <t>นายแก้ว  อุ่นเรือน</t>
  </si>
  <si>
    <t>นางสาวพรจิรา  อุ่นเรือน</t>
  </si>
  <si>
    <t>นางอึ่ง  เสือซ่อนพง</t>
  </si>
  <si>
    <t>นางสาวสมใจ  มาลัยสวรรค์</t>
  </si>
  <si>
    <t xml:space="preserve">นางสาวบัวลี  เสือซ่อนพงษ์ </t>
  </si>
  <si>
    <t xml:space="preserve"> นายทุม  สุดตาซ้าย</t>
  </si>
  <si>
    <t>นางสี  แก้วมณี</t>
  </si>
  <si>
    <t xml:space="preserve">นางสาวอำพร  มาลัยสวรรค์ </t>
  </si>
  <si>
    <t>นางรุ่งพิมพร  พิมละมาศ</t>
  </si>
  <si>
    <t>นางเจียม  พุธกลาง</t>
  </si>
  <si>
    <t>นางสนม  ดาราศาสตร์</t>
  </si>
  <si>
    <t>นางสาวพรทิพย์  ศรีทน</t>
  </si>
  <si>
    <t xml:space="preserve"> นายเทียม  ศรีทน </t>
  </si>
  <si>
    <t xml:space="preserve"> นางสาวแดง  มาลัยสวรรค์</t>
  </si>
  <si>
    <t>นางทองใบ  อาจสม</t>
  </si>
  <si>
    <t>นายสิงทอง  สุดตาซ้าย</t>
  </si>
  <si>
    <t>นางเดิม  สีสืบมา</t>
  </si>
  <si>
    <t>นางกุล  ฮาสูงเนิน</t>
  </si>
  <si>
    <t>นางสาวสุภาพ  สุดตาชู</t>
  </si>
  <si>
    <t>นายสมบัติ  โปรดสูงเนิน</t>
  </si>
  <si>
    <t>นางเวียง  มาลัยสวรรค์</t>
  </si>
  <si>
    <t>นายทองอินทร์  วิเศษเนตร</t>
  </si>
  <si>
    <t>นางสาวหวิล  เพียขันทา</t>
  </si>
  <si>
    <t>นางสมบูรณ์  เพชรทราย</t>
  </si>
  <si>
    <t>นางสาวอรปรีญา  สีทน</t>
  </si>
  <si>
    <t>นางสาวจิรัชญา  สีทน</t>
  </si>
  <si>
    <t>นางสาวบังอร  ดีสูงเนิน</t>
  </si>
  <si>
    <t>นางประนอม  โพธิ์เงิน</t>
  </si>
  <si>
    <t>นายพันธ์  เสริมทองหลาง</t>
  </si>
  <si>
    <t>นางนัทชา  ผมทำ</t>
  </si>
  <si>
    <t>นางหนูกัน  อุทาพงค์</t>
  </si>
  <si>
    <t>นางสาวเมือง  นาจกระโทก</t>
  </si>
  <si>
    <t xml:space="preserve"> นายหล่า  สุพประภา</t>
  </si>
  <si>
    <t>นางบัลลังก์  เจิมทองหลาง</t>
  </si>
  <si>
    <t>นางนัน  วารินทร์</t>
  </si>
  <si>
    <t>นางต้อย  นาจกระโทก</t>
  </si>
  <si>
    <t xml:space="preserve">นายสุที  ฮาสูงเนิน </t>
  </si>
  <si>
    <t>นางผอง  มาลัยสวรรค์</t>
  </si>
  <si>
    <t>นายบุญช่วย  คงทอง</t>
  </si>
  <si>
    <t>นางสาวนิดหน่อย  ชำนาญเท</t>
  </si>
  <si>
    <t>นางโสภี  เซิบรัมย์</t>
  </si>
  <si>
    <t>นางติ๋ม  เซิบรัมย์</t>
  </si>
  <si>
    <t>นายประวิทย์  มาลัยสวรรค์</t>
  </si>
  <si>
    <t>นายศิวเวช  เพตายนต์</t>
  </si>
  <si>
    <t xml:space="preserve"> นายสมบูรณ์  สุดตาซ้าย </t>
  </si>
  <si>
    <t xml:space="preserve">นางก่วง  ฮาสูงเนิน </t>
  </si>
  <si>
    <t xml:space="preserve">นางสาวพัชราวรรณ  เพตายนต์ </t>
  </si>
  <si>
    <t xml:space="preserve"> นางจ่อย  เพตายนต์</t>
  </si>
  <si>
    <t>นางสาวสุบัน  เพตายนต์</t>
  </si>
  <si>
    <t>นางสาวตุ๋ย  โวหาร</t>
  </si>
  <si>
    <t>นางแก้ว  เพียขันทา</t>
  </si>
  <si>
    <t>นางคำปัน  เซิบรัมย์</t>
  </si>
  <si>
    <t>นางจุ่ม  เขิบสูงเนิน</t>
  </si>
  <si>
    <t>นางสาวแหล่  พัดวงค์</t>
  </si>
  <si>
    <t xml:space="preserve">นางเก้า สีทน </t>
  </si>
  <si>
    <t>นายสง  โจกกระโทก</t>
  </si>
  <si>
    <t xml:space="preserve"> นายยศพร  เพียขันทา</t>
  </si>
  <si>
    <t>นายฝรั่ง  หมายเย็นกลาง</t>
  </si>
  <si>
    <t>นางสนอง  ฉิมงาม</t>
  </si>
  <si>
    <t>นางเรียบ  เซียนจันทึก</t>
  </si>
  <si>
    <t xml:space="preserve">นางกลิ้ง  จันทร์บุบผา </t>
  </si>
  <si>
    <t xml:space="preserve">นางสาวน้อย  นิลวรรณ์ </t>
  </si>
  <si>
    <t>นางแจ้  มนิพลกัง</t>
  </si>
  <si>
    <t>นางบุญเฮือง  เซิบรัมย์</t>
  </si>
  <si>
    <t xml:space="preserve">นายสุชาติ  โสระวงค์ </t>
  </si>
  <si>
    <t>นางสมหมาย  สุดตาซ้าย</t>
  </si>
  <si>
    <t>นางสุข  เพ็ชสังหาร</t>
  </si>
  <si>
    <t xml:space="preserve"> นางสมร  แซกรัมย์</t>
  </si>
  <si>
    <t>นายทองสา  คัณฑจันทร์</t>
  </si>
  <si>
    <t>นางสาวเปรี่ยม  โนนนอก</t>
  </si>
  <si>
    <t>นางเส็ง  จุมทอง</t>
  </si>
  <si>
    <t>นายประสพโชค  บัวสำอางค์</t>
  </si>
  <si>
    <t>นางตา  เพ็ชสังหาร</t>
  </si>
  <si>
    <t>นางสาวสุพรรษา  แป้นนางรอง</t>
  </si>
  <si>
    <t>นางสาวนุจรินทร์  ฮาสูงเนิน</t>
  </si>
  <si>
    <t xml:space="preserve">นางสาวรอง  มาลัยสวรรค์ </t>
  </si>
  <si>
    <t>นางมี  เพ็ชรทราย</t>
  </si>
  <si>
    <t>นางมาลัย  เพ็ชสังหาร</t>
  </si>
  <si>
    <t>นางสะเถียร  สุดตาชู</t>
  </si>
  <si>
    <t xml:space="preserve">นางหม่อน  เซิบรัมย์ </t>
  </si>
  <si>
    <t>นางฮวย  ดาราศาสตร์</t>
  </si>
  <si>
    <t>นางน้อย  เพชรทราย</t>
  </si>
  <si>
    <t>นางละมัย  นิลวรรณ์</t>
  </si>
  <si>
    <t xml:space="preserve">นางสาวนุชจรินทร์  เซิบรัมย์ </t>
  </si>
  <si>
    <t>นางสาวปิ่น  เพียขันทา</t>
  </si>
  <si>
    <t>นางรอง  กิ่งวงษา</t>
  </si>
  <si>
    <t xml:space="preserve">นางสาวสายพิน  เพียขันทา </t>
  </si>
  <si>
    <t>นายสมหมาย  สุปะภา</t>
  </si>
  <si>
    <t xml:space="preserve"> นางสาวตุ  เพียขันทา </t>
  </si>
  <si>
    <t>นางทองจอม  ปุลันรัมย์</t>
  </si>
  <si>
    <t>แบบรายการที่ดินและสิ่งปลูกสร้าง</t>
  </si>
  <si>
    <t>ภ.ด.ส.3</t>
  </si>
  <si>
    <t>เลขทีเอกสารสิทธิ์</t>
  </si>
  <si>
    <t>นางบุญเย็น เกตุชาติ</t>
  </si>
  <si>
    <t>98 ม.13</t>
  </si>
  <si>
    <t>นางวนิดา วงสุวรรณ์</t>
  </si>
  <si>
    <t>โฉนดเดียวกับนางถุง</t>
  </si>
  <si>
    <t>37 ม.13</t>
  </si>
  <si>
    <t>46 ม.13</t>
  </si>
  <si>
    <t>นางนารีรัตน์ ประจิต</t>
  </si>
  <si>
    <t>72 ม.13</t>
  </si>
  <si>
    <t>นายบุญเลี้ยง เอกรัมย์</t>
  </si>
  <si>
    <t>52/105 จ.นครปฐม</t>
  </si>
  <si>
    <t>น.ส.สวิตา อังคณา</t>
  </si>
  <si>
    <t>นายณรงค์ พรมวิจิตร</t>
  </si>
  <si>
    <t>86 ม.13</t>
  </si>
  <si>
    <t>นายกลม เอี่ยมรัมย์</t>
  </si>
  <si>
    <t>97 ม.13</t>
  </si>
  <si>
    <t>น.ส.ก</t>
  </si>
  <si>
    <t>นายแสวง วิเศษนคร</t>
  </si>
  <si>
    <t>167 ม.13</t>
  </si>
  <si>
    <t>นางกิม สุตาชู</t>
  </si>
  <si>
    <t>โฉนดเดียวกับ97</t>
  </si>
  <si>
    <t>188 ม.13</t>
  </si>
  <si>
    <t>นางสุดใจ ฉิมมาลี</t>
  </si>
  <si>
    <t>3 ม.13</t>
  </si>
  <si>
    <t>นางส้มเกลี้ยง เทิงทองหลาง</t>
  </si>
  <si>
    <t>142 ม.13</t>
  </si>
  <si>
    <t>น.ส.สุกานดา สุขวิบูรณ์</t>
  </si>
  <si>
    <t>25 ม.13</t>
  </si>
  <si>
    <t>นายสุภาพ บ่อไทย</t>
  </si>
  <si>
    <t>โฉนดเดียวกับ25</t>
  </si>
  <si>
    <t>121 ม.13</t>
  </si>
  <si>
    <t>130 ม.13</t>
  </si>
  <si>
    <t>นางสำราญ คะบูรณ์รัมย์</t>
  </si>
  <si>
    <t>53 ม.13</t>
  </si>
  <si>
    <t>น.ส.วริศรา พรมวิจิตร</t>
  </si>
  <si>
    <t>68 ม.13</t>
  </si>
  <si>
    <t>นางทองสุข กิริรัมย์</t>
  </si>
  <si>
    <t>81 ม.13</t>
  </si>
  <si>
    <t>นายประสิทธิ์ ชื่นในจิตร</t>
  </si>
  <si>
    <t>โฉนดเดียวกับ81</t>
  </si>
  <si>
    <t>84 ม.13</t>
  </si>
  <si>
    <t>นายโกมินทร์ แดงสี</t>
  </si>
  <si>
    <t>19 ม.13</t>
  </si>
  <si>
    <t>น.ส.สายฝน วงสุวรรณ์</t>
  </si>
  <si>
    <t>115 ม.13</t>
  </si>
  <si>
    <t>นายคำแพง วิเศษนคร</t>
  </si>
  <si>
    <t>138 ม.13</t>
  </si>
  <si>
    <t>นางประนอม  เสนาศ</t>
  </si>
  <si>
    <t>158/4 ม.13</t>
  </si>
  <si>
    <t>นายประวันวิทย์ เกตุชาติ</t>
  </si>
  <si>
    <t>111 ม.13</t>
  </si>
  <si>
    <t>นายศักดิ์นรินทร์ สระรัมย์</t>
  </si>
  <si>
    <t>18 ม.13</t>
  </si>
  <si>
    <t>โรงน้ำ</t>
  </si>
  <si>
    <t>นายคง  เข็มขาว</t>
  </si>
  <si>
    <t>130/1 ม.13</t>
  </si>
  <si>
    <t xml:space="preserve"> ปูนชั้นเดียว</t>
  </si>
  <si>
    <t>นางทองอาน พุทธานุ</t>
  </si>
  <si>
    <t>97/2 ม.13</t>
  </si>
  <si>
    <t>นายปรีชา สวัสดี</t>
  </si>
  <si>
    <t>นางเลี้ยง กลอนโพธิ์</t>
  </si>
  <si>
    <t>78 ม.13</t>
  </si>
  <si>
    <t>น.ส.สตรีศิลป์ เอกรัมย์</t>
  </si>
  <si>
    <t>202 ม.13</t>
  </si>
  <si>
    <t>น.ส.ทองเลื่อน ชาติดำดี</t>
  </si>
  <si>
    <t>165 ม.13</t>
  </si>
  <si>
    <t>นายฐากูร เกตุชาติ</t>
  </si>
  <si>
    <t>158/2 ม.13</t>
  </si>
  <si>
    <t>นายสี สวัสดีลาภา</t>
  </si>
  <si>
    <t>27 ม.13</t>
  </si>
  <si>
    <t>นายโต อำเนตร</t>
  </si>
  <si>
    <t>20 ม.13</t>
  </si>
  <si>
    <t>นางขาว เนตรวิลา</t>
  </si>
  <si>
    <t>106 ม.13</t>
  </si>
  <si>
    <t>น.ส.เกศราภรณ์ พุทธานุ</t>
  </si>
  <si>
    <t>55 ม.13</t>
  </si>
  <si>
    <t>นางอำนวย วุ่นพันธ์</t>
  </si>
  <si>
    <t>205 ม.13</t>
  </si>
  <si>
    <t>นางป๋อง บุญมา</t>
  </si>
  <si>
    <t>186 ม.13</t>
  </si>
  <si>
    <t>น.ส.อริสา จันทร์สอน</t>
  </si>
  <si>
    <t>83 ม.13</t>
  </si>
  <si>
    <t>นายเป้า สมปัญญา</t>
  </si>
  <si>
    <t>77 ม.13</t>
  </si>
  <si>
    <t>นางเงิน ยัควงศ์</t>
  </si>
  <si>
    <t>โฉนดเดียวกับ186</t>
  </si>
  <si>
    <t>33/2 ม.13</t>
  </si>
  <si>
    <t>นายมนัด ชื่นในจิตร</t>
  </si>
  <si>
    <t>โฉนดเดียวกับ83</t>
  </si>
  <si>
    <t>85 ม.13</t>
  </si>
  <si>
    <t>นายพรม พรมวิจิตร</t>
  </si>
  <si>
    <t>164 ม.13</t>
  </si>
  <si>
    <t>น.ส.จันทร์ เกตุชาติ</t>
  </si>
  <si>
    <t>93 ม.13</t>
  </si>
  <si>
    <t>นางถุง เกตุชาติ</t>
  </si>
  <si>
    <t>49/1 ม.13</t>
  </si>
  <si>
    <t>นายพงษ์นรินทร์ พุทธานุ</t>
  </si>
  <si>
    <t>นางสมปอง แสวงรัมย์</t>
  </si>
  <si>
    <t>184 ม.13</t>
  </si>
  <si>
    <t>นายสวัสดิ์ สุดตาซ้าย</t>
  </si>
  <si>
    <t>166 ม.13</t>
  </si>
  <si>
    <t>นางทองใส ลำจำนงค์</t>
  </si>
  <si>
    <t>นางทองหยุ่น วิเศษสัตย์</t>
  </si>
  <si>
    <t>125 ม.13</t>
  </si>
  <si>
    <t>นางคำเป้า จงนอก</t>
  </si>
  <si>
    <t>113 ม.13</t>
  </si>
  <si>
    <t>นายสมชาย เอกรัมย์</t>
  </si>
  <si>
    <t>9 ม.13</t>
  </si>
  <si>
    <t>นายรชานนท์ เซี๊ยะรัมย์</t>
  </si>
  <si>
    <t>โฉนดเดียวกับ91</t>
  </si>
  <si>
    <t>8 ม.13</t>
  </si>
  <si>
    <t>นางด้วง ชนะนาญ</t>
  </si>
  <si>
    <t>107 ม.13</t>
  </si>
  <si>
    <t>นางกัลยกร บุญเรือง</t>
  </si>
  <si>
    <t>โฉนดเดียวกับ130/1</t>
  </si>
  <si>
    <t>118 ม.13</t>
  </si>
  <si>
    <t>นางฉวีวรรณ พุทธานุ</t>
  </si>
  <si>
    <t>129 ม.13</t>
  </si>
  <si>
    <t>นายโอเลี้ยง อุทธาพงษ์</t>
  </si>
  <si>
    <t>26 ม.13</t>
  </si>
  <si>
    <t>นางสำรวย หลงจะบก</t>
  </si>
  <si>
    <t>21 ม.13</t>
  </si>
  <si>
    <t>นายสมาน ชาติดำดี</t>
  </si>
  <si>
    <t>176 ม.13</t>
  </si>
  <si>
    <t>นายชาลี อดีตรัมย์</t>
  </si>
  <si>
    <t>89 ม.13</t>
  </si>
  <si>
    <t>นางประมงชัยศรี เกตุชาติ</t>
  </si>
  <si>
    <t>60/1 ม.13</t>
  </si>
  <si>
    <t>นายเขียว เพ็งพืช</t>
  </si>
  <si>
    <t>108 ม.13</t>
  </si>
  <si>
    <t>นางสมจิตร สุดตาซ้าย</t>
  </si>
  <si>
    <t>79 ม.13</t>
  </si>
  <si>
    <t>นายสุนทร สมปัญญา</t>
  </si>
  <si>
    <t>47 ม.13</t>
  </si>
  <si>
    <t>นางศรีนวล ชัยชุมพล</t>
  </si>
  <si>
    <t>48 ม.13</t>
  </si>
  <si>
    <t>นางคำแพง สระรัมย์</t>
  </si>
  <si>
    <t>260 จ.ขอนแก่น</t>
  </si>
  <si>
    <t>นายยรรยงค์ สวัสดี</t>
  </si>
  <si>
    <t>29 ม.13</t>
  </si>
  <si>
    <t>นางสำรวย สมปํญญา</t>
  </si>
  <si>
    <t>153 ม.13</t>
  </si>
  <si>
    <t>นางสำสี เอี่ยมรัมย์</t>
  </si>
  <si>
    <t>67 ม.13</t>
  </si>
  <si>
    <t>นางสมหมาย ช่างร้าย</t>
  </si>
  <si>
    <t>152/2 ม.13</t>
  </si>
  <si>
    <t>นางธันยธรณ์ อุดมศิริ</t>
  </si>
  <si>
    <t>204 ม.13</t>
  </si>
  <si>
    <t>นายสมนึก ดวงมาลา</t>
  </si>
  <si>
    <t>162 ม.13</t>
  </si>
  <si>
    <t>นางทองพูน เกตุชาติ</t>
  </si>
  <si>
    <t>นายน้อย บ่อไทย</t>
  </si>
  <si>
    <t>161 ม.13</t>
  </si>
  <si>
    <t>นายนวีระยุทธ กอยนาพันธ์</t>
  </si>
  <si>
    <t>124 ม.13</t>
  </si>
  <si>
    <t>นางสมบูรณ์ พรมวิจิตร</t>
  </si>
  <si>
    <t>163 ม.13</t>
  </si>
  <si>
    <t>นายชู พรมวิจิตร</t>
  </si>
  <si>
    <t>นางทองเลื่อน เพียขันทา</t>
  </si>
  <si>
    <t>175 ม.13</t>
  </si>
  <si>
    <t>นางรินทร์ กอนโพธิ์</t>
  </si>
  <si>
    <t>58 ม.13</t>
  </si>
  <si>
    <t>นายจันดี บุญเรือง</t>
  </si>
  <si>
    <t>170 ม.13</t>
  </si>
  <si>
    <t>นายโล กอนโพธิ์</t>
  </si>
  <si>
    <t>39 ม.13</t>
  </si>
  <si>
    <t>นายเพชร ศรีเนาวรัตน์</t>
  </si>
  <si>
    <t>110 ม.13</t>
  </si>
  <si>
    <t>นายวสันต์ คะบูรรัมย์</t>
  </si>
  <si>
    <t>112 ม.13</t>
  </si>
  <si>
    <t>นางท่อน เซี้ยรัมย์</t>
  </si>
  <si>
    <t>91 ม.13</t>
  </si>
  <si>
    <t>นายสมัย อินทพันธ์</t>
  </si>
  <si>
    <t>28 ม.13</t>
  </si>
  <si>
    <t>น.ส.บังอร พรมวิจิตร</t>
  </si>
  <si>
    <t>45 ม.13</t>
  </si>
  <si>
    <t>นางมนพร พรมสุรินทร์</t>
  </si>
  <si>
    <t>12 ม.13</t>
  </si>
  <si>
    <t>น.ส.ฐิติวรดา ศรีสุวรรณ์</t>
  </si>
  <si>
    <t>42 ม.13</t>
  </si>
  <si>
    <t>นางคำฝาน ศรีสุวรรณ์</t>
  </si>
  <si>
    <t>นางจำลอง แป้นนางรอง</t>
  </si>
  <si>
    <t>43 ม.13</t>
  </si>
  <si>
    <t>นางบาง เซิบรัมย์</t>
  </si>
  <si>
    <t>64 ม.13</t>
  </si>
  <si>
    <t>นางบุญศร เพียขันทา</t>
  </si>
  <si>
    <t>136 ม.13</t>
  </si>
  <si>
    <t>น.ส.บุญช่วย สุดตาชู</t>
  </si>
  <si>
    <t>147 ม.13</t>
  </si>
  <si>
    <t>น.ส.สมพร พรมวิจิตร</t>
  </si>
  <si>
    <t>146 ม.13</t>
  </si>
  <si>
    <t>นายไวยวุฒ วิเศษนคร</t>
  </si>
  <si>
    <t>75 ม.13</t>
  </si>
  <si>
    <t>นางราตรี อดีตรัมย์</t>
  </si>
  <si>
    <t>179 ม.13</t>
  </si>
  <si>
    <t>นายจิต กลอนโพธิ์</t>
  </si>
  <si>
    <t>196 ม.13</t>
  </si>
  <si>
    <t>นางกลิ้ง เซิบรัมย์</t>
  </si>
  <si>
    <t>40 ม.13</t>
  </si>
  <si>
    <t>นายอำนวย ผมทำ</t>
  </si>
  <si>
    <t>97/1 ม.13</t>
  </si>
  <si>
    <t>นางเลิศนารี ผมทำ</t>
  </si>
  <si>
    <t>นายคำแก้ว สมญา</t>
  </si>
  <si>
    <t>57 ม.13</t>
  </si>
  <si>
    <t>นางนรินทร์ สมญา</t>
  </si>
  <si>
    <t>114 ม.13</t>
  </si>
  <si>
    <t>น.ส.นุชมาศ โสระวงศ์</t>
  </si>
  <si>
    <t>69 ม.13</t>
  </si>
  <si>
    <t>นายสมภพ เจียรัมย์</t>
  </si>
  <si>
    <t>22 ม.13</t>
  </si>
  <si>
    <t>นางสุทัตตา ศรีทร</t>
  </si>
  <si>
    <t>54 ม.13</t>
  </si>
  <si>
    <t>น.ส.อำภา กอนโพธิ์</t>
  </si>
  <si>
    <t>192 ม.13</t>
  </si>
  <si>
    <t>น.ส.สุนีย์ กลอนโพธิ์</t>
  </si>
  <si>
    <t>นายหนอม จันทร์บุปผา</t>
  </si>
  <si>
    <t>52 ม.13</t>
  </si>
  <si>
    <t>นายลิขิต วิหกเหิน</t>
  </si>
  <si>
    <t>122 ม.13</t>
  </si>
  <si>
    <t>นางราตรี แป้นนางรอง</t>
  </si>
  <si>
    <t>153/2 ม.13</t>
  </si>
  <si>
    <t>นายวิมล สุดตาชาติ</t>
  </si>
  <si>
    <t>101 ม.13</t>
  </si>
  <si>
    <t>นางพุฒ อดีตรัมย์</t>
  </si>
  <si>
    <t>152 ม.13</t>
  </si>
  <si>
    <t>นายวัน พิมพ์เชื้อ</t>
  </si>
  <si>
    <t>80 ม.13</t>
  </si>
  <si>
    <t>นางทองม้วน เนตรวิลา</t>
  </si>
  <si>
    <t>145 ม.13</t>
  </si>
  <si>
    <t>นางปุ่น มีศิริ</t>
  </si>
  <si>
    <t>16 ม.13</t>
  </si>
  <si>
    <t>นางละมุล โสภา</t>
  </si>
  <si>
    <t>15 ม.13</t>
  </si>
  <si>
    <t>น.ส.รัตนาพร เพียขันทา</t>
  </si>
  <si>
    <t>157 ม.13</t>
  </si>
  <si>
    <t>น.ส.ศริรัตน์ เพียขันทา</t>
  </si>
  <si>
    <t>164 บ.โคกขาม</t>
  </si>
  <si>
    <t>น.ส.จรัส วิเศษนคร</t>
  </si>
  <si>
    <t>32 ม.13</t>
  </si>
  <si>
    <t>นางบุญส่ง อินตา</t>
  </si>
  <si>
    <t>197 ม.13</t>
  </si>
  <si>
    <t>นางหนม ภูวงศ์</t>
  </si>
  <si>
    <t>45/1 ม.13</t>
  </si>
  <si>
    <t>น.ส.ปาลิกา นวลอ่อน</t>
  </si>
  <si>
    <t>นายไสว  ชาติศักดิ์</t>
  </si>
  <si>
    <t>นางนวพร  ชาติศักดิ์</t>
  </si>
  <si>
    <t>โฉนดบ้านหลังที่ 2</t>
  </si>
  <si>
    <t xml:space="preserve">                ชื่อองค์การปกครองส่วนท้องถิ่น  องค์การบริหารส่วนตำบลบ้านยาง</t>
  </si>
  <si>
    <t xml:space="preserve"> นายแสวง วิเศษนคร</t>
  </si>
  <si>
    <t>นางโสม  เกตุชาติ</t>
  </si>
  <si>
    <t>104 ม.13</t>
  </si>
  <si>
    <t>นางเต็ม  ศรีเนาวรัตน์</t>
  </si>
  <si>
    <t>นางเซียม  เอกรัมย์</t>
  </si>
  <si>
    <t>39 ม.9 ต.โคกกลาง</t>
  </si>
  <si>
    <t>กรุงเทพ</t>
  </si>
  <si>
    <t>81/1 ม.1</t>
  </si>
  <si>
    <t>126 ม.1</t>
  </si>
  <si>
    <t>89 ม.1</t>
  </si>
  <si>
    <t>284 ม.10 จ.ระนอง</t>
  </si>
  <si>
    <t>ครึ่มปูนครึ่มไม้</t>
  </si>
  <si>
    <t>อาคาร</t>
  </si>
  <si>
    <t>นางณัฐวดี นาควิเศษ</t>
  </si>
  <si>
    <t>นายมา บ่อไทย</t>
  </si>
  <si>
    <t xml:space="preserve">นางทองร่อน  พรมวิจิตร </t>
  </si>
  <si>
    <t>นางจันทร์ศรี  แสงบึง</t>
  </si>
  <si>
    <t>นางดอกไม้  ภูมาลัย</t>
  </si>
  <si>
    <t>นายประสิทธิ์  ล่วงกระโทก</t>
  </si>
  <si>
    <t>นายสมศักดิ์  อาจสม</t>
  </si>
  <si>
    <t>114 ม.6 ต.บ้านยาง</t>
  </si>
  <si>
    <t>นางสาวพรพิมล  แก่นจันทร์</t>
  </si>
  <si>
    <t>นายธนาวุฒิ  แก่นจันทร์</t>
  </si>
  <si>
    <t>นางหนูพิม  แก่นจันทร์</t>
  </si>
  <si>
    <t>นางสาวรสริน  แก่นจัทร์</t>
  </si>
  <si>
    <t>นางโสภา  ปัญญา</t>
  </si>
  <si>
    <t>178/2 ม.9 ต.บ้านยาง</t>
  </si>
  <si>
    <t>นางทองมาก  ยะถีโล</t>
  </si>
  <si>
    <t>246 ม.2 ต.บ้านยาง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</si>
</sst>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2"/>
      <color theme="1" tint="0.249977111117893"/>
      <name val="TH SarabunIT๙"/>
      <family val="2"/>
    </font>
    <font>
      <sz val="12"/>
      <color theme="1" tint="0.249977111117893"/>
      <name val="TH SarabunPSK"/>
      <family val="2"/>
    </font>
    <font>
      <sz val="11"/>
      <color theme="1"/>
      <name val="TH SarabunPSK"/>
      <family val="2"/>
    </font>
    <font>
      <b/>
      <sz val="12"/>
      <color theme="1" tint="0.249977111117893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0"/>
      <color theme="1" tint="0.249977111117893"/>
      <name val="TH SarabunPSK"/>
      <family val="2"/>
    </font>
    <font>
      <sz val="11"/>
      <color theme="1" tint="0.249977111117893"/>
      <name val="TH SarabunPSK"/>
      <family val="2"/>
    </font>
    <font>
      <sz val="10"/>
      <color theme="1"/>
      <name val="TH SarabunPSK"/>
      <family val="2"/>
    </font>
    <font>
      <sz val="14"/>
      <color theme="1" tint="0.249977111117893"/>
      <name val="TH SarabunPSK"/>
      <family val="2"/>
    </font>
    <font>
      <sz val="14"/>
      <color theme="1"/>
      <name val="TH SarabunPSK"/>
      <family val="2"/>
    </font>
    <font>
      <sz val="8"/>
      <color theme="1" tint="0.249977111117893"/>
      <name val="TH SarabunPSK"/>
      <family val="2"/>
    </font>
    <font>
      <sz val="11"/>
      <color theme="1"/>
      <name val="TH SarabunIT๙"/>
      <family val="2"/>
    </font>
    <font>
      <b/>
      <sz val="16"/>
      <color theme="1" tint="0.249977111117893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17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5" fillId="0" borderId="0" xfId="0" applyFont="1"/>
    <xf numFmtId="0" fontId="10" fillId="0" borderId="0" xfId="1" applyNumberFormat="1" applyFont="1"/>
    <xf numFmtId="0" fontId="8" fillId="0" borderId="0" xfId="1" applyNumberFormat="1" applyFont="1"/>
    <xf numFmtId="43" fontId="10" fillId="0" borderId="0" xfId="2" applyFont="1"/>
    <xf numFmtId="0" fontId="10" fillId="2" borderId="0" xfId="1" applyNumberFormat="1" applyFont="1" applyFill="1"/>
    <xf numFmtId="43" fontId="8" fillId="0" borderId="0" xfId="2" applyFont="1"/>
    <xf numFmtId="0" fontId="8" fillId="2" borderId="0" xfId="1" applyNumberFormat="1" applyFont="1" applyFill="1"/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" xfId="0" applyFont="1" applyBorder="1"/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2" borderId="4" xfId="1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6" xfId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4"/>
  <sheetViews>
    <sheetView showGridLines="0" workbookViewId="0">
      <pane xSplit="4" ySplit="9" topLeftCell="E341" activePane="bottomRight" state="frozenSplit"/>
      <selection pane="topRight" activeCell="E1" sqref="E1"/>
      <selection pane="bottomLeft" activeCell="A15" sqref="A15"/>
      <selection pane="bottomRight" activeCell="U755" sqref="U755"/>
    </sheetView>
  </sheetViews>
  <sheetFormatPr defaultRowHeight="14.25" x14ac:dyDescent="0.2"/>
  <cols>
    <col min="1" max="1" width="4.375" customWidth="1"/>
    <col min="2" max="2" width="17.875" style="25" customWidth="1"/>
    <col min="3" max="3" width="16.375" customWidth="1"/>
    <col min="4" max="4" width="8.375" style="1" customWidth="1"/>
    <col min="6" max="6" width="6.5" customWidth="1"/>
    <col min="7" max="7" width="5.75" customWidth="1"/>
    <col min="8" max="8" width="5.25" customWidth="1"/>
    <col min="9" max="9" width="5" customWidth="1"/>
    <col min="10" max="10" width="6.125" style="1" customWidth="1"/>
    <col min="12" max="12" width="4.625" customWidth="1"/>
    <col min="13" max="13" width="14.375" style="1" customWidth="1"/>
    <col min="15" max="15" width="9" customWidth="1"/>
    <col min="17" max="17" width="7.875" customWidth="1"/>
    <col min="18" max="18" width="7.75" style="5" customWidth="1"/>
    <col min="19" max="19" width="7.75" customWidth="1"/>
    <col min="21" max="21" width="8.5" customWidth="1"/>
    <col min="22" max="22" width="7.125" customWidth="1"/>
  </cols>
  <sheetData>
    <row r="1" spans="1:22" ht="25.5" customHeight="1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ht="25.5" customHeight="1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s="3" customFormat="1" ht="18.75" x14ac:dyDescent="0.45">
      <c r="A3" s="181" t="s">
        <v>2</v>
      </c>
      <c r="B3" s="181" t="s">
        <v>2704</v>
      </c>
      <c r="C3" s="184" t="s">
        <v>207</v>
      </c>
      <c r="D3" s="185"/>
      <c r="E3" s="185"/>
      <c r="F3" s="185"/>
      <c r="G3" s="186"/>
      <c r="H3" s="186"/>
      <c r="I3" s="186"/>
      <c r="J3" s="185"/>
      <c r="K3" s="185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</row>
    <row r="4" spans="1:22" s="3" customFormat="1" ht="15.75" customHeight="1" x14ac:dyDescent="0.45">
      <c r="A4" s="182"/>
      <c r="B4" s="182"/>
      <c r="C4" s="181" t="s">
        <v>205</v>
      </c>
      <c r="D4" s="178" t="s">
        <v>204</v>
      </c>
      <c r="E4" s="181" t="s">
        <v>4</v>
      </c>
      <c r="F4" s="181" t="s">
        <v>5</v>
      </c>
      <c r="G4" s="190" t="s">
        <v>6</v>
      </c>
      <c r="H4" s="190" t="s">
        <v>7</v>
      </c>
      <c r="I4" s="190" t="s">
        <v>8</v>
      </c>
      <c r="J4" s="187" t="s">
        <v>206</v>
      </c>
      <c r="K4" s="178" t="s">
        <v>209</v>
      </c>
      <c r="L4" s="181" t="s">
        <v>2</v>
      </c>
      <c r="M4" s="181" t="s">
        <v>210</v>
      </c>
      <c r="N4" s="178" t="s">
        <v>226</v>
      </c>
      <c r="O4" s="194" t="s">
        <v>212</v>
      </c>
      <c r="P4" s="194" t="s">
        <v>213</v>
      </c>
      <c r="Q4" s="184" t="s">
        <v>206</v>
      </c>
      <c r="R4" s="185"/>
      <c r="S4" s="185"/>
      <c r="T4" s="193"/>
      <c r="U4" s="178" t="s">
        <v>218</v>
      </c>
      <c r="V4" s="178" t="s">
        <v>752</v>
      </c>
    </row>
    <row r="5" spans="1:22" s="3" customFormat="1" ht="18.75" x14ac:dyDescent="0.45">
      <c r="A5" s="182"/>
      <c r="B5" s="182"/>
      <c r="C5" s="182"/>
      <c r="D5" s="179"/>
      <c r="E5" s="182"/>
      <c r="F5" s="182"/>
      <c r="G5" s="190"/>
      <c r="H5" s="190"/>
      <c r="I5" s="190"/>
      <c r="J5" s="188"/>
      <c r="K5" s="179"/>
      <c r="L5" s="182"/>
      <c r="M5" s="182"/>
      <c r="N5" s="179"/>
      <c r="O5" s="195"/>
      <c r="P5" s="195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179"/>
    </row>
    <row r="6" spans="1:22" s="3" customFormat="1" ht="18.75" x14ac:dyDescent="0.45">
      <c r="A6" s="182"/>
      <c r="B6" s="182"/>
      <c r="C6" s="182"/>
      <c r="D6" s="179"/>
      <c r="E6" s="182"/>
      <c r="F6" s="182"/>
      <c r="G6" s="190"/>
      <c r="H6" s="190"/>
      <c r="I6" s="190"/>
      <c r="J6" s="188"/>
      <c r="K6" s="179"/>
      <c r="L6" s="182"/>
      <c r="M6" s="182"/>
      <c r="N6" s="179"/>
      <c r="O6" s="195"/>
      <c r="P6" s="195"/>
      <c r="Q6" s="179"/>
      <c r="R6" s="182"/>
      <c r="S6" s="182"/>
      <c r="T6" s="179"/>
      <c r="U6" s="179"/>
      <c r="V6" s="179"/>
    </row>
    <row r="7" spans="1:22" s="3" customFormat="1" ht="18.75" x14ac:dyDescent="0.45">
      <c r="A7" s="182"/>
      <c r="B7" s="182"/>
      <c r="C7" s="182"/>
      <c r="D7" s="179"/>
      <c r="E7" s="182"/>
      <c r="F7" s="182"/>
      <c r="G7" s="190"/>
      <c r="H7" s="190"/>
      <c r="I7" s="190"/>
      <c r="J7" s="188"/>
      <c r="K7" s="179"/>
      <c r="L7" s="182"/>
      <c r="M7" s="182"/>
      <c r="N7" s="179"/>
      <c r="O7" s="195"/>
      <c r="P7" s="195"/>
      <c r="Q7" s="179"/>
      <c r="R7" s="182"/>
      <c r="S7" s="182"/>
      <c r="T7" s="179"/>
      <c r="U7" s="179"/>
      <c r="V7" s="179"/>
    </row>
    <row r="8" spans="1:22" s="3" customFormat="1" ht="18.75" x14ac:dyDescent="0.45">
      <c r="A8" s="182"/>
      <c r="B8" s="182"/>
      <c r="C8" s="182"/>
      <c r="D8" s="179"/>
      <c r="E8" s="182"/>
      <c r="F8" s="182"/>
      <c r="G8" s="190"/>
      <c r="H8" s="190"/>
      <c r="I8" s="190"/>
      <c r="J8" s="188"/>
      <c r="K8" s="179"/>
      <c r="L8" s="182"/>
      <c r="M8" s="182"/>
      <c r="N8" s="179"/>
      <c r="O8" s="195"/>
      <c r="P8" s="195"/>
      <c r="Q8" s="179"/>
      <c r="R8" s="182"/>
      <c r="S8" s="182"/>
      <c r="T8" s="179"/>
      <c r="U8" s="179"/>
      <c r="V8" s="179"/>
    </row>
    <row r="9" spans="1:22" s="3" customFormat="1" ht="18.75" x14ac:dyDescent="0.45">
      <c r="A9" s="183"/>
      <c r="B9" s="183"/>
      <c r="C9" s="183"/>
      <c r="D9" s="180"/>
      <c r="E9" s="183"/>
      <c r="F9" s="183"/>
      <c r="G9" s="190"/>
      <c r="H9" s="190"/>
      <c r="I9" s="190"/>
      <c r="J9" s="189"/>
      <c r="K9" s="180"/>
      <c r="L9" s="183"/>
      <c r="M9" s="183"/>
      <c r="N9" s="180"/>
      <c r="O9" s="196"/>
      <c r="P9" s="196"/>
      <c r="Q9" s="180"/>
      <c r="R9" s="183"/>
      <c r="S9" s="183"/>
      <c r="T9" s="180"/>
      <c r="U9" s="180"/>
      <c r="V9" s="179"/>
    </row>
    <row r="10" spans="1:22" s="3" customFormat="1" ht="24" customHeight="1" x14ac:dyDescent="0.45">
      <c r="A10" s="2">
        <v>1</v>
      </c>
      <c r="B10" s="2" t="s">
        <v>1647</v>
      </c>
      <c r="C10" s="2" t="s">
        <v>9</v>
      </c>
      <c r="D10" s="2">
        <v>33150</v>
      </c>
      <c r="E10" s="2">
        <v>3764</v>
      </c>
      <c r="F10" s="2">
        <v>543</v>
      </c>
      <c r="G10" s="2"/>
      <c r="H10" s="2"/>
      <c r="I10" s="2">
        <v>38</v>
      </c>
      <c r="J10" s="2">
        <v>2</v>
      </c>
      <c r="K10" s="2">
        <f>G10*400+H10*100+I10</f>
        <v>38</v>
      </c>
      <c r="L10" s="2">
        <v>1</v>
      </c>
      <c r="M10" s="2" t="s">
        <v>10</v>
      </c>
      <c r="N10" s="2" t="s">
        <v>11</v>
      </c>
      <c r="O10" s="2" t="s">
        <v>12</v>
      </c>
      <c r="P10" s="2">
        <v>234</v>
      </c>
      <c r="Q10" s="2"/>
      <c r="R10" s="2">
        <v>38</v>
      </c>
      <c r="S10" s="2"/>
      <c r="T10" s="2"/>
      <c r="U10" s="2">
        <v>20</v>
      </c>
      <c r="V10" s="140">
        <v>0</v>
      </c>
    </row>
    <row r="11" spans="1:22" s="3" customFormat="1" ht="24" customHeight="1" x14ac:dyDescent="0.45">
      <c r="A11" s="2">
        <v>2</v>
      </c>
      <c r="B11" s="114"/>
      <c r="C11" s="2" t="s">
        <v>9</v>
      </c>
      <c r="D11" s="2">
        <v>48391</v>
      </c>
      <c r="E11" s="2">
        <v>4425</v>
      </c>
      <c r="F11" s="2">
        <v>322</v>
      </c>
      <c r="G11" s="2">
        <v>12</v>
      </c>
      <c r="H11" s="2">
        <v>1</v>
      </c>
      <c r="I11" s="2">
        <v>49</v>
      </c>
      <c r="J11" s="2">
        <v>1</v>
      </c>
      <c r="K11" s="106">
        <f t="shared" ref="K11:K60" si="0">G11*400+H11*100+I11</f>
        <v>4949</v>
      </c>
      <c r="L11" s="2"/>
      <c r="M11" s="2" t="s">
        <v>10</v>
      </c>
      <c r="N11" s="2"/>
      <c r="O11" s="2"/>
      <c r="P11" s="2"/>
      <c r="Q11" s="2">
        <v>4949</v>
      </c>
      <c r="R11" s="2"/>
      <c r="S11" s="2"/>
      <c r="T11" s="2"/>
      <c r="U11" s="2"/>
      <c r="V11" s="140">
        <v>0</v>
      </c>
    </row>
    <row r="12" spans="1:22" s="3" customFormat="1" ht="24" customHeight="1" x14ac:dyDescent="0.45">
      <c r="A12" s="130">
        <v>3</v>
      </c>
      <c r="B12" s="114"/>
      <c r="C12" s="2" t="s">
        <v>9</v>
      </c>
      <c r="D12" s="2">
        <v>52977</v>
      </c>
      <c r="E12" s="2">
        <v>4977</v>
      </c>
      <c r="F12" s="2">
        <v>158</v>
      </c>
      <c r="G12" s="2">
        <v>4</v>
      </c>
      <c r="H12" s="2">
        <v>2</v>
      </c>
      <c r="I12" s="2">
        <v>35</v>
      </c>
      <c r="J12" s="2">
        <v>1</v>
      </c>
      <c r="K12" s="106">
        <f t="shared" si="0"/>
        <v>1835</v>
      </c>
      <c r="L12" s="2"/>
      <c r="M12" s="2" t="s">
        <v>10</v>
      </c>
      <c r="N12" s="2"/>
      <c r="O12" s="2"/>
      <c r="P12" s="2"/>
      <c r="Q12" s="2">
        <v>1835</v>
      </c>
      <c r="R12" s="2"/>
      <c r="S12" s="2"/>
      <c r="T12" s="2"/>
      <c r="U12" s="6"/>
      <c r="V12" s="140">
        <v>0</v>
      </c>
    </row>
    <row r="13" spans="1:22" s="3" customFormat="1" ht="24" customHeight="1" x14ac:dyDescent="0.45">
      <c r="A13" s="130">
        <v>4</v>
      </c>
      <c r="B13" s="114"/>
      <c r="C13" s="2" t="s">
        <v>9</v>
      </c>
      <c r="D13" s="2">
        <v>8771</v>
      </c>
      <c r="E13" s="2">
        <v>1047</v>
      </c>
      <c r="F13" s="2">
        <v>43</v>
      </c>
      <c r="G13" s="2">
        <v>1</v>
      </c>
      <c r="H13" s="2"/>
      <c r="I13" s="2">
        <v>17</v>
      </c>
      <c r="J13" s="2">
        <v>1</v>
      </c>
      <c r="K13" s="106">
        <f t="shared" si="0"/>
        <v>417</v>
      </c>
      <c r="L13" s="2"/>
      <c r="M13" s="2" t="s">
        <v>10</v>
      </c>
      <c r="N13" s="2"/>
      <c r="O13" s="2"/>
      <c r="P13" s="2"/>
      <c r="Q13" s="2">
        <v>417</v>
      </c>
      <c r="R13" s="2"/>
      <c r="S13" s="2"/>
      <c r="T13" s="2"/>
      <c r="U13" s="2"/>
      <c r="V13" s="140">
        <v>0</v>
      </c>
    </row>
    <row r="14" spans="1:22" s="3" customFormat="1" ht="24" customHeight="1" x14ac:dyDescent="0.45">
      <c r="A14" s="130">
        <v>5</v>
      </c>
      <c r="B14" s="114"/>
      <c r="C14" s="2" t="s">
        <v>13</v>
      </c>
      <c r="D14" s="2"/>
      <c r="E14" s="2"/>
      <c r="F14" s="2"/>
      <c r="G14" s="2">
        <v>10</v>
      </c>
      <c r="H14" s="2"/>
      <c r="I14" s="2"/>
      <c r="J14" s="2">
        <v>1</v>
      </c>
      <c r="K14" s="106">
        <f t="shared" si="0"/>
        <v>4000</v>
      </c>
      <c r="L14" s="2"/>
      <c r="M14" s="2" t="s">
        <v>10</v>
      </c>
      <c r="N14" s="2"/>
      <c r="O14" s="2"/>
      <c r="P14" s="2"/>
      <c r="Q14" s="2">
        <v>4000</v>
      </c>
      <c r="R14" s="2"/>
      <c r="S14" s="2"/>
      <c r="T14" s="2"/>
      <c r="U14" s="2"/>
      <c r="V14" s="140">
        <v>0.01</v>
      </c>
    </row>
    <row r="15" spans="1:22" s="3" customFormat="1" ht="24" customHeight="1" x14ac:dyDescent="0.45">
      <c r="A15" s="130">
        <v>6</v>
      </c>
      <c r="B15" s="2" t="s">
        <v>1648</v>
      </c>
      <c r="C15" s="2" t="s">
        <v>9</v>
      </c>
      <c r="D15" s="2">
        <v>57141</v>
      </c>
      <c r="E15" s="2">
        <v>5401</v>
      </c>
      <c r="F15" s="2">
        <v>79</v>
      </c>
      <c r="G15" s="2"/>
      <c r="H15" s="2"/>
      <c r="I15" s="2">
        <v>58</v>
      </c>
      <c r="J15" s="2">
        <v>2</v>
      </c>
      <c r="K15" s="106">
        <f t="shared" si="0"/>
        <v>58</v>
      </c>
      <c r="L15" s="2">
        <v>1</v>
      </c>
      <c r="M15" s="2" t="s">
        <v>14</v>
      </c>
      <c r="N15" s="2" t="s">
        <v>15</v>
      </c>
      <c r="O15" s="2" t="s">
        <v>12</v>
      </c>
      <c r="P15" s="2">
        <v>90</v>
      </c>
      <c r="Q15" s="2"/>
      <c r="R15" s="2">
        <v>58</v>
      </c>
      <c r="S15" s="2"/>
      <c r="T15" s="2"/>
      <c r="U15" s="2">
        <v>10</v>
      </c>
      <c r="V15" s="140">
        <v>0</v>
      </c>
    </row>
    <row r="16" spans="1:22" s="3" customFormat="1" ht="24" customHeight="1" x14ac:dyDescent="0.45">
      <c r="A16" s="130">
        <v>7</v>
      </c>
      <c r="B16" s="114"/>
      <c r="C16" s="2" t="s">
        <v>9</v>
      </c>
      <c r="D16" s="2">
        <v>14876</v>
      </c>
      <c r="E16" s="2">
        <v>2021</v>
      </c>
      <c r="F16" s="2">
        <v>117</v>
      </c>
      <c r="G16" s="2">
        <v>10</v>
      </c>
      <c r="H16" s="2">
        <v>2</v>
      </c>
      <c r="I16" s="2">
        <v>61</v>
      </c>
      <c r="J16" s="2">
        <v>1</v>
      </c>
      <c r="K16" s="106">
        <f t="shared" si="0"/>
        <v>4261</v>
      </c>
      <c r="L16" s="2"/>
      <c r="M16" s="2" t="s">
        <v>14</v>
      </c>
      <c r="N16" s="2"/>
      <c r="O16" s="2"/>
      <c r="P16" s="2"/>
      <c r="Q16" s="2">
        <v>4261</v>
      </c>
      <c r="R16" s="2"/>
      <c r="S16" s="2"/>
      <c r="T16" s="2"/>
      <c r="U16" s="2"/>
      <c r="V16" s="140">
        <v>0</v>
      </c>
    </row>
    <row r="17" spans="1:22" s="3" customFormat="1" ht="24" customHeight="1" x14ac:dyDescent="0.45">
      <c r="A17" s="130">
        <v>8</v>
      </c>
      <c r="B17" s="2" t="s">
        <v>1649</v>
      </c>
      <c r="C17" s="2" t="s">
        <v>9</v>
      </c>
      <c r="D17" s="2">
        <v>39430</v>
      </c>
      <c r="E17" s="2">
        <v>4194</v>
      </c>
      <c r="F17" s="2">
        <v>15</v>
      </c>
      <c r="G17" s="2"/>
      <c r="H17" s="2">
        <v>1</v>
      </c>
      <c r="I17" s="2">
        <v>17</v>
      </c>
      <c r="J17" s="2">
        <v>2</v>
      </c>
      <c r="K17" s="106">
        <f t="shared" si="0"/>
        <v>117</v>
      </c>
      <c r="L17" s="2">
        <v>1</v>
      </c>
      <c r="M17" s="2" t="s">
        <v>16</v>
      </c>
      <c r="N17" s="2" t="s">
        <v>15</v>
      </c>
      <c r="O17" s="2" t="s">
        <v>12</v>
      </c>
      <c r="P17" s="2">
        <v>220</v>
      </c>
      <c r="Q17" s="2"/>
      <c r="R17" s="2">
        <v>117</v>
      </c>
      <c r="S17" s="2"/>
      <c r="T17" s="2"/>
      <c r="U17" s="2">
        <v>20</v>
      </c>
      <c r="V17" s="140">
        <v>0</v>
      </c>
    </row>
    <row r="18" spans="1:22" s="3" customFormat="1" ht="24" customHeight="1" x14ac:dyDescent="0.45">
      <c r="A18" s="130">
        <v>9</v>
      </c>
      <c r="B18" s="114"/>
      <c r="C18" s="2" t="s">
        <v>9</v>
      </c>
      <c r="D18" s="2">
        <v>35318</v>
      </c>
      <c r="E18" s="2">
        <v>3975</v>
      </c>
      <c r="F18" s="2">
        <v>542</v>
      </c>
      <c r="G18" s="2">
        <v>5</v>
      </c>
      <c r="H18" s="2">
        <v>3</v>
      </c>
      <c r="I18" s="2">
        <v>31</v>
      </c>
      <c r="J18" s="2">
        <v>1</v>
      </c>
      <c r="K18" s="106">
        <f t="shared" si="0"/>
        <v>2331</v>
      </c>
      <c r="L18" s="2"/>
      <c r="M18" s="2" t="s">
        <v>16</v>
      </c>
      <c r="N18" s="2"/>
      <c r="O18" s="2"/>
      <c r="P18" s="2"/>
      <c r="Q18" s="2">
        <v>2331</v>
      </c>
      <c r="R18" s="2"/>
      <c r="S18" s="2"/>
      <c r="T18" s="2"/>
      <c r="U18" s="2"/>
      <c r="V18" s="140">
        <v>0</v>
      </c>
    </row>
    <row r="19" spans="1:22" s="3" customFormat="1" ht="24" customHeight="1" x14ac:dyDescent="0.45">
      <c r="A19" s="130">
        <v>10</v>
      </c>
      <c r="B19" s="114"/>
      <c r="C19" s="2" t="s">
        <v>9</v>
      </c>
      <c r="D19" s="2">
        <v>16301</v>
      </c>
      <c r="E19" s="2">
        <v>2452</v>
      </c>
      <c r="F19" s="2">
        <v>168</v>
      </c>
      <c r="G19" s="2"/>
      <c r="H19" s="2">
        <v>1</v>
      </c>
      <c r="I19" s="2">
        <v>63</v>
      </c>
      <c r="J19" s="2">
        <v>1</v>
      </c>
      <c r="K19" s="106">
        <f t="shared" si="0"/>
        <v>163</v>
      </c>
      <c r="L19" s="2"/>
      <c r="M19" s="2" t="s">
        <v>16</v>
      </c>
      <c r="N19" s="2"/>
      <c r="O19" s="2"/>
      <c r="P19" s="2"/>
      <c r="Q19" s="2">
        <v>163</v>
      </c>
      <c r="R19" s="2"/>
      <c r="S19" s="2"/>
      <c r="T19" s="2"/>
      <c r="U19" s="2"/>
      <c r="V19" s="140">
        <v>0</v>
      </c>
    </row>
    <row r="20" spans="1:22" s="3" customFormat="1" ht="24" customHeight="1" x14ac:dyDescent="0.45">
      <c r="A20" s="130">
        <v>11</v>
      </c>
      <c r="B20" s="114"/>
      <c r="C20" s="2" t="s">
        <v>9</v>
      </c>
      <c r="D20" s="2">
        <v>35320</v>
      </c>
      <c r="E20" s="2">
        <v>3977</v>
      </c>
      <c r="F20" s="2">
        <v>265</v>
      </c>
      <c r="G20" s="2">
        <v>6</v>
      </c>
      <c r="H20" s="2"/>
      <c r="I20" s="2"/>
      <c r="J20" s="2">
        <v>1</v>
      </c>
      <c r="K20" s="106">
        <f t="shared" si="0"/>
        <v>2400</v>
      </c>
      <c r="L20" s="2"/>
      <c r="M20" s="2" t="s">
        <v>16</v>
      </c>
      <c r="N20" s="2"/>
      <c r="O20" s="2"/>
      <c r="P20" s="2"/>
      <c r="Q20" s="2">
        <v>2400</v>
      </c>
      <c r="R20" s="2"/>
      <c r="S20" s="2"/>
      <c r="T20" s="2"/>
      <c r="U20" s="2"/>
      <c r="V20" s="140">
        <v>0</v>
      </c>
    </row>
    <row r="21" spans="1:22" s="3" customFormat="1" ht="24" customHeight="1" x14ac:dyDescent="0.45">
      <c r="A21" s="130">
        <v>12</v>
      </c>
      <c r="B21" s="2" t="s">
        <v>1650</v>
      </c>
      <c r="C21" s="2" t="s">
        <v>9</v>
      </c>
      <c r="D21" s="2">
        <v>7048</v>
      </c>
      <c r="E21" s="2">
        <v>556</v>
      </c>
      <c r="F21" s="2">
        <v>9</v>
      </c>
      <c r="G21" s="2"/>
      <c r="H21" s="2">
        <v>1</v>
      </c>
      <c r="I21" s="2">
        <v>77</v>
      </c>
      <c r="J21" s="2">
        <v>2</v>
      </c>
      <c r="K21" s="106">
        <f t="shared" si="0"/>
        <v>177</v>
      </c>
      <c r="L21" s="2">
        <v>1</v>
      </c>
      <c r="M21" s="2" t="s">
        <v>17</v>
      </c>
      <c r="N21" s="2" t="s">
        <v>15</v>
      </c>
      <c r="O21" s="2" t="s">
        <v>12</v>
      </c>
      <c r="P21" s="2">
        <v>144</v>
      </c>
      <c r="Q21" s="2"/>
      <c r="R21" s="2">
        <v>177</v>
      </c>
      <c r="S21" s="2"/>
      <c r="T21" s="2"/>
      <c r="U21" s="2">
        <v>20</v>
      </c>
      <c r="V21" s="140">
        <v>0</v>
      </c>
    </row>
    <row r="22" spans="1:22" s="3" customFormat="1" ht="24" customHeight="1" x14ac:dyDescent="0.45">
      <c r="A22" s="130">
        <v>13</v>
      </c>
      <c r="B22" s="114"/>
      <c r="C22" s="2" t="s">
        <v>9</v>
      </c>
      <c r="D22" s="2">
        <v>61134</v>
      </c>
      <c r="E22" s="2">
        <v>5903</v>
      </c>
      <c r="F22" s="2">
        <v>301</v>
      </c>
      <c r="G22" s="2"/>
      <c r="H22" s="2">
        <v>3</v>
      </c>
      <c r="I22" s="2">
        <v>32</v>
      </c>
      <c r="J22" s="2">
        <v>1</v>
      </c>
      <c r="K22" s="106">
        <f t="shared" si="0"/>
        <v>332</v>
      </c>
      <c r="L22" s="2"/>
      <c r="M22" s="2" t="s">
        <v>17</v>
      </c>
      <c r="N22" s="2"/>
      <c r="O22" s="2"/>
      <c r="P22" s="2"/>
      <c r="Q22" s="2">
        <v>332</v>
      </c>
      <c r="R22" s="2"/>
      <c r="S22" s="2"/>
      <c r="T22" s="2"/>
      <c r="U22" s="2"/>
      <c r="V22" s="140">
        <v>0</v>
      </c>
    </row>
    <row r="23" spans="1:22" s="3" customFormat="1" ht="24" customHeight="1" x14ac:dyDescent="0.45">
      <c r="A23" s="130">
        <v>14</v>
      </c>
      <c r="B23" s="114"/>
      <c r="C23" s="2" t="s">
        <v>9</v>
      </c>
      <c r="D23" s="2">
        <v>28037</v>
      </c>
      <c r="E23" s="2">
        <v>3275</v>
      </c>
      <c r="F23" s="2">
        <v>221</v>
      </c>
      <c r="G23" s="2">
        <v>4</v>
      </c>
      <c r="H23" s="2"/>
      <c r="I23" s="2">
        <v>74</v>
      </c>
      <c r="J23" s="2">
        <v>1</v>
      </c>
      <c r="K23" s="106">
        <f t="shared" si="0"/>
        <v>1674</v>
      </c>
      <c r="L23" s="2"/>
      <c r="M23" s="2" t="s">
        <v>17</v>
      </c>
      <c r="N23" s="2"/>
      <c r="O23" s="2"/>
      <c r="P23" s="2"/>
      <c r="Q23" s="2">
        <v>1674</v>
      </c>
      <c r="R23" s="2"/>
      <c r="S23" s="2"/>
      <c r="T23" s="2"/>
      <c r="U23" s="2"/>
      <c r="V23" s="140">
        <v>0</v>
      </c>
    </row>
    <row r="24" spans="1:22" s="3" customFormat="1" ht="24" customHeight="1" x14ac:dyDescent="0.45">
      <c r="A24" s="130">
        <v>15</v>
      </c>
      <c r="B24" s="114"/>
      <c r="C24" s="2" t="s">
        <v>9</v>
      </c>
      <c r="D24" s="2">
        <v>16685</v>
      </c>
      <c r="E24" s="2">
        <v>2557</v>
      </c>
      <c r="F24" s="2">
        <v>79</v>
      </c>
      <c r="G24" s="2">
        <v>10</v>
      </c>
      <c r="H24" s="2">
        <v>3</v>
      </c>
      <c r="I24" s="2">
        <v>19</v>
      </c>
      <c r="J24" s="2">
        <v>1</v>
      </c>
      <c r="K24" s="106">
        <f t="shared" si="0"/>
        <v>4319</v>
      </c>
      <c r="L24" s="2"/>
      <c r="M24" s="2" t="s">
        <v>17</v>
      </c>
      <c r="N24" s="2"/>
      <c r="O24" s="2"/>
      <c r="P24" s="2"/>
      <c r="Q24" s="2">
        <v>4319</v>
      </c>
      <c r="R24" s="2"/>
      <c r="S24" s="2"/>
      <c r="T24" s="2"/>
      <c r="U24" s="2"/>
      <c r="V24" s="140">
        <v>0</v>
      </c>
    </row>
    <row r="25" spans="1:22" s="3" customFormat="1" ht="24" customHeight="1" x14ac:dyDescent="0.45">
      <c r="A25" s="130">
        <v>16</v>
      </c>
      <c r="B25" s="114"/>
      <c r="C25" s="2" t="s">
        <v>9</v>
      </c>
      <c r="D25" s="2">
        <v>28079</v>
      </c>
      <c r="E25" s="2">
        <v>3559</v>
      </c>
      <c r="F25" s="2">
        <v>219</v>
      </c>
      <c r="G25" s="2">
        <v>12</v>
      </c>
      <c r="H25" s="2"/>
      <c r="I25" s="2">
        <v>61</v>
      </c>
      <c r="J25" s="2">
        <v>1</v>
      </c>
      <c r="K25" s="106">
        <f t="shared" si="0"/>
        <v>4861</v>
      </c>
      <c r="L25" s="2"/>
      <c r="M25" s="2" t="s">
        <v>17</v>
      </c>
      <c r="N25" s="2"/>
      <c r="O25" s="2"/>
      <c r="P25" s="2"/>
      <c r="Q25" s="2">
        <v>4861</v>
      </c>
      <c r="R25" s="2"/>
      <c r="S25" s="2"/>
      <c r="T25" s="2"/>
      <c r="U25" s="2"/>
      <c r="V25" s="140">
        <v>0</v>
      </c>
    </row>
    <row r="26" spans="1:22" s="3" customFormat="1" ht="24" customHeight="1" x14ac:dyDescent="0.45">
      <c r="A26" s="130">
        <v>17</v>
      </c>
      <c r="B26" s="114"/>
      <c r="C26" s="2" t="s">
        <v>9</v>
      </c>
      <c r="D26" s="2">
        <v>7198</v>
      </c>
      <c r="E26" s="2">
        <v>714</v>
      </c>
      <c r="F26" s="2">
        <v>48</v>
      </c>
      <c r="G26" s="2"/>
      <c r="H26" s="2">
        <v>2</v>
      </c>
      <c r="I26" s="2">
        <v>81</v>
      </c>
      <c r="J26" s="2">
        <v>1</v>
      </c>
      <c r="K26" s="106">
        <f t="shared" si="0"/>
        <v>281</v>
      </c>
      <c r="L26" s="2"/>
      <c r="M26" s="2" t="s">
        <v>17</v>
      </c>
      <c r="N26" s="2"/>
      <c r="O26" s="2"/>
      <c r="P26" s="2"/>
      <c r="Q26" s="2">
        <v>281</v>
      </c>
      <c r="R26" s="2"/>
      <c r="S26" s="2"/>
      <c r="T26" s="2"/>
      <c r="U26" s="2"/>
      <c r="V26" s="140">
        <v>0</v>
      </c>
    </row>
    <row r="27" spans="1:22" s="3" customFormat="1" ht="24" customHeight="1" x14ac:dyDescent="0.45">
      <c r="A27" s="130">
        <v>18</v>
      </c>
      <c r="B27" s="2" t="s">
        <v>1651</v>
      </c>
      <c r="C27" s="2" t="s">
        <v>9</v>
      </c>
      <c r="D27" s="2">
        <v>5397</v>
      </c>
      <c r="E27" s="2">
        <v>431</v>
      </c>
      <c r="F27" s="2">
        <v>172</v>
      </c>
      <c r="G27" s="2"/>
      <c r="H27" s="2">
        <v>2</v>
      </c>
      <c r="I27" s="2">
        <v>92</v>
      </c>
      <c r="J27" s="2">
        <v>2</v>
      </c>
      <c r="K27" s="106">
        <f t="shared" si="0"/>
        <v>292</v>
      </c>
      <c r="L27" s="2">
        <v>1</v>
      </c>
      <c r="M27" s="2" t="s">
        <v>18</v>
      </c>
      <c r="N27" s="2" t="s">
        <v>15</v>
      </c>
      <c r="O27" s="2" t="s">
        <v>12</v>
      </c>
      <c r="P27" s="2">
        <v>126</v>
      </c>
      <c r="Q27" s="2"/>
      <c r="R27" s="2">
        <v>292</v>
      </c>
      <c r="S27" s="2"/>
      <c r="T27" s="2"/>
      <c r="U27" s="2">
        <v>20</v>
      </c>
      <c r="V27" s="140">
        <v>0</v>
      </c>
    </row>
    <row r="28" spans="1:22" s="3" customFormat="1" ht="24" customHeight="1" x14ac:dyDescent="0.45">
      <c r="A28" s="130">
        <v>19</v>
      </c>
      <c r="B28" s="2" t="s">
        <v>1652</v>
      </c>
      <c r="C28" s="2" t="s">
        <v>9</v>
      </c>
      <c r="D28" s="2">
        <v>5508</v>
      </c>
      <c r="E28" s="2"/>
      <c r="F28" s="2">
        <v>316</v>
      </c>
      <c r="G28" s="2"/>
      <c r="H28" s="2">
        <v>1</v>
      </c>
      <c r="I28" s="2">
        <v>64</v>
      </c>
      <c r="J28" s="2">
        <v>2</v>
      </c>
      <c r="K28" s="106">
        <f t="shared" si="0"/>
        <v>164</v>
      </c>
      <c r="L28" s="2">
        <v>1</v>
      </c>
      <c r="M28" s="2" t="s">
        <v>19</v>
      </c>
      <c r="N28" s="2" t="s">
        <v>15</v>
      </c>
      <c r="O28" s="2" t="s">
        <v>12</v>
      </c>
      <c r="P28" s="2">
        <v>138.5</v>
      </c>
      <c r="Q28" s="2"/>
      <c r="R28" s="2">
        <v>164</v>
      </c>
      <c r="S28" s="2"/>
      <c r="T28" s="2"/>
      <c r="U28" s="2">
        <v>14</v>
      </c>
      <c r="V28" s="140">
        <v>0</v>
      </c>
    </row>
    <row r="29" spans="1:22" s="3" customFormat="1" ht="24" customHeight="1" x14ac:dyDescent="0.45">
      <c r="A29" s="130">
        <v>20</v>
      </c>
      <c r="B29" s="114"/>
      <c r="C29" s="2" t="s">
        <v>9</v>
      </c>
      <c r="D29" s="2">
        <v>14970</v>
      </c>
      <c r="E29" s="2">
        <v>2111</v>
      </c>
      <c r="F29" s="2">
        <v>237</v>
      </c>
      <c r="G29" s="2">
        <v>2</v>
      </c>
      <c r="H29" s="2"/>
      <c r="I29" s="2">
        <v>39</v>
      </c>
      <c r="J29" s="2">
        <v>1</v>
      </c>
      <c r="K29" s="106">
        <f t="shared" si="0"/>
        <v>839</v>
      </c>
      <c r="L29" s="2"/>
      <c r="M29" s="2" t="s">
        <v>19</v>
      </c>
      <c r="N29" s="2"/>
      <c r="O29" s="2"/>
      <c r="P29" s="2"/>
      <c r="Q29" s="2">
        <v>839</v>
      </c>
      <c r="R29" s="2"/>
      <c r="S29" s="2"/>
      <c r="T29" s="2"/>
      <c r="U29" s="2"/>
      <c r="V29" s="140">
        <v>0</v>
      </c>
    </row>
    <row r="30" spans="1:22" s="3" customFormat="1" ht="24" customHeight="1" x14ac:dyDescent="0.45">
      <c r="A30" s="130">
        <v>21</v>
      </c>
      <c r="B30" s="114"/>
      <c r="C30" s="2" t="s">
        <v>9</v>
      </c>
      <c r="D30" s="2">
        <v>48671</v>
      </c>
      <c r="E30" s="2">
        <v>4592</v>
      </c>
      <c r="F30" s="2">
        <v>115</v>
      </c>
      <c r="G30" s="2">
        <v>5</v>
      </c>
      <c r="H30" s="2">
        <v>1</v>
      </c>
      <c r="I30" s="2">
        <v>23</v>
      </c>
      <c r="J30" s="2">
        <v>1</v>
      </c>
      <c r="K30" s="106">
        <f t="shared" si="0"/>
        <v>2123</v>
      </c>
      <c r="L30" s="2"/>
      <c r="M30" s="2" t="s">
        <v>19</v>
      </c>
      <c r="N30" s="2"/>
      <c r="O30" s="2"/>
      <c r="P30" s="2"/>
      <c r="Q30" s="2">
        <v>2123</v>
      </c>
      <c r="R30" s="2"/>
      <c r="S30" s="2"/>
      <c r="T30" s="2"/>
      <c r="U30" s="2"/>
      <c r="V30" s="140">
        <v>0</v>
      </c>
    </row>
    <row r="31" spans="1:22" s="3" customFormat="1" ht="24" customHeight="1" x14ac:dyDescent="0.45">
      <c r="A31" s="130">
        <v>22</v>
      </c>
      <c r="B31" s="114"/>
      <c r="C31" s="2" t="s">
        <v>9</v>
      </c>
      <c r="D31" s="2">
        <v>14953</v>
      </c>
      <c r="E31" s="2"/>
      <c r="F31" s="2">
        <v>220</v>
      </c>
      <c r="G31" s="2">
        <v>9</v>
      </c>
      <c r="H31" s="2">
        <v>2</v>
      </c>
      <c r="I31" s="2">
        <v>53</v>
      </c>
      <c r="J31" s="2">
        <v>1</v>
      </c>
      <c r="K31" s="106">
        <f t="shared" si="0"/>
        <v>3853</v>
      </c>
      <c r="L31" s="2"/>
      <c r="M31" s="2" t="s">
        <v>19</v>
      </c>
      <c r="N31" s="2"/>
      <c r="O31" s="2"/>
      <c r="P31" s="2"/>
      <c r="Q31" s="2">
        <v>3853</v>
      </c>
      <c r="R31" s="2"/>
      <c r="S31" s="2"/>
      <c r="T31" s="2"/>
      <c r="U31" s="2"/>
      <c r="V31" s="140">
        <v>0</v>
      </c>
    </row>
    <row r="32" spans="1:22" s="3" customFormat="1" ht="24" customHeight="1" x14ac:dyDescent="0.45">
      <c r="A32" s="130">
        <v>23</v>
      </c>
      <c r="B32" s="114"/>
      <c r="C32" s="2" t="s">
        <v>9</v>
      </c>
      <c r="D32" s="2">
        <v>7226</v>
      </c>
      <c r="E32" s="2">
        <v>741</v>
      </c>
      <c r="F32" s="2">
        <v>76</v>
      </c>
      <c r="G32" s="2"/>
      <c r="H32" s="2">
        <v>3</v>
      </c>
      <c r="I32" s="2">
        <v>15</v>
      </c>
      <c r="J32" s="2">
        <v>1</v>
      </c>
      <c r="K32" s="106">
        <f t="shared" si="0"/>
        <v>315</v>
      </c>
      <c r="L32" s="2"/>
      <c r="M32" s="2" t="s">
        <v>19</v>
      </c>
      <c r="N32" s="2"/>
      <c r="O32" s="2"/>
      <c r="P32" s="2"/>
      <c r="Q32" s="2">
        <v>315</v>
      </c>
      <c r="R32" s="2"/>
      <c r="S32" s="2"/>
      <c r="T32" s="2"/>
      <c r="U32" s="2"/>
      <c r="V32" s="140">
        <v>0</v>
      </c>
    </row>
    <row r="33" spans="1:22" s="3" customFormat="1" ht="24" customHeight="1" x14ac:dyDescent="0.45">
      <c r="A33" s="130">
        <v>24</v>
      </c>
      <c r="B33" s="114"/>
      <c r="C33" s="2" t="s">
        <v>9</v>
      </c>
      <c r="D33" s="2">
        <v>56274</v>
      </c>
      <c r="E33" s="2">
        <v>355</v>
      </c>
      <c r="F33" s="2">
        <v>5826</v>
      </c>
      <c r="G33" s="2">
        <v>5</v>
      </c>
      <c r="H33" s="2"/>
      <c r="I33" s="2"/>
      <c r="J33" s="2">
        <v>1</v>
      </c>
      <c r="K33" s="106">
        <f t="shared" si="0"/>
        <v>2000</v>
      </c>
      <c r="L33" s="2"/>
      <c r="M33" s="2" t="s">
        <v>19</v>
      </c>
      <c r="N33" s="2"/>
      <c r="O33" s="2"/>
      <c r="P33" s="2"/>
      <c r="Q33" s="2">
        <v>2000</v>
      </c>
      <c r="R33" s="2"/>
      <c r="S33" s="2"/>
      <c r="T33" s="2"/>
      <c r="U33" s="2"/>
      <c r="V33" s="140">
        <v>0</v>
      </c>
    </row>
    <row r="34" spans="1:22" s="3" customFormat="1" ht="24" customHeight="1" x14ac:dyDescent="0.45">
      <c r="A34" s="130">
        <v>25</v>
      </c>
      <c r="B34" s="2" t="s">
        <v>1657</v>
      </c>
      <c r="C34" s="2" t="s">
        <v>9</v>
      </c>
      <c r="D34" s="2">
        <v>16579</v>
      </c>
      <c r="E34" s="2">
        <v>2625</v>
      </c>
      <c r="F34" s="2">
        <v>159</v>
      </c>
      <c r="G34" s="2">
        <v>8</v>
      </c>
      <c r="H34" s="2">
        <v>2</v>
      </c>
      <c r="I34" s="2">
        <v>8</v>
      </c>
      <c r="J34" s="2">
        <v>1</v>
      </c>
      <c r="K34" s="106">
        <f t="shared" si="0"/>
        <v>3408</v>
      </c>
      <c r="L34" s="2">
        <v>1</v>
      </c>
      <c r="M34" s="2" t="s">
        <v>20</v>
      </c>
      <c r="N34" s="2" t="s">
        <v>15</v>
      </c>
      <c r="O34" s="2" t="s">
        <v>12</v>
      </c>
      <c r="P34" s="2">
        <v>152</v>
      </c>
      <c r="Q34" s="2">
        <v>3256</v>
      </c>
      <c r="R34" s="2">
        <v>152</v>
      </c>
      <c r="S34" s="2"/>
      <c r="T34" s="2"/>
      <c r="U34" s="2">
        <v>20</v>
      </c>
      <c r="V34" s="140">
        <v>0</v>
      </c>
    </row>
    <row r="35" spans="1:22" s="3" customFormat="1" ht="24" customHeight="1" x14ac:dyDescent="0.45">
      <c r="A35" s="130">
        <v>26</v>
      </c>
      <c r="B35" s="2" t="s">
        <v>1658</v>
      </c>
      <c r="C35" s="2" t="s">
        <v>9</v>
      </c>
      <c r="D35" s="2">
        <v>61821</v>
      </c>
      <c r="E35" s="2">
        <v>6022</v>
      </c>
      <c r="F35" s="2">
        <v>172</v>
      </c>
      <c r="G35" s="2">
        <v>6</v>
      </c>
      <c r="H35" s="2"/>
      <c r="I35" s="2"/>
      <c r="J35" s="2">
        <v>1</v>
      </c>
      <c r="K35" s="106">
        <f t="shared" si="0"/>
        <v>2400</v>
      </c>
      <c r="L35" s="2">
        <v>1</v>
      </c>
      <c r="M35" s="2" t="s">
        <v>21</v>
      </c>
      <c r="N35" s="2" t="s">
        <v>15</v>
      </c>
      <c r="O35" s="2" t="s">
        <v>22</v>
      </c>
      <c r="P35" s="2">
        <v>117</v>
      </c>
      <c r="Q35" s="2">
        <v>2283</v>
      </c>
      <c r="R35" s="2">
        <v>117</v>
      </c>
      <c r="S35" s="2"/>
      <c r="T35" s="2"/>
      <c r="U35" s="2">
        <v>10</v>
      </c>
      <c r="V35" s="140">
        <v>0</v>
      </c>
    </row>
    <row r="36" spans="1:22" s="3" customFormat="1" ht="24" customHeight="1" x14ac:dyDescent="0.45">
      <c r="A36" s="130">
        <v>27</v>
      </c>
      <c r="B36" s="114"/>
      <c r="C36" s="2" t="s">
        <v>9</v>
      </c>
      <c r="D36" s="2">
        <v>14835</v>
      </c>
      <c r="E36" s="2">
        <v>1961</v>
      </c>
      <c r="F36" s="2">
        <v>61</v>
      </c>
      <c r="G36" s="2">
        <v>12</v>
      </c>
      <c r="H36" s="2">
        <v>1</v>
      </c>
      <c r="I36" s="2">
        <v>44</v>
      </c>
      <c r="J36" s="2">
        <v>1</v>
      </c>
      <c r="K36" s="106">
        <f t="shared" si="0"/>
        <v>4944</v>
      </c>
      <c r="L36" s="2"/>
      <c r="M36" s="2" t="s">
        <v>21</v>
      </c>
      <c r="N36" s="2"/>
      <c r="O36" s="2"/>
      <c r="P36" s="2"/>
      <c r="Q36" s="2">
        <v>4944</v>
      </c>
      <c r="R36" s="2"/>
      <c r="S36" s="2"/>
      <c r="T36" s="2"/>
      <c r="U36" s="2"/>
      <c r="V36" s="140">
        <v>0</v>
      </c>
    </row>
    <row r="37" spans="1:22" s="3" customFormat="1" ht="24" customHeight="1" x14ac:dyDescent="0.45">
      <c r="A37" s="130">
        <v>28</v>
      </c>
      <c r="B37" s="114"/>
      <c r="C37" s="2" t="s">
        <v>9</v>
      </c>
      <c r="D37" s="2">
        <v>7065</v>
      </c>
      <c r="E37" s="2">
        <v>573</v>
      </c>
      <c r="F37" s="2">
        <v>26</v>
      </c>
      <c r="G37" s="2"/>
      <c r="H37" s="2">
        <v>1</v>
      </c>
      <c r="I37" s="2">
        <v>19</v>
      </c>
      <c r="J37" s="2">
        <v>1</v>
      </c>
      <c r="K37" s="106">
        <f t="shared" si="0"/>
        <v>119</v>
      </c>
      <c r="L37" s="2"/>
      <c r="M37" s="2" t="s">
        <v>21</v>
      </c>
      <c r="N37" s="2"/>
      <c r="O37" s="2"/>
      <c r="P37" s="2"/>
      <c r="Q37" s="2">
        <v>119</v>
      </c>
      <c r="R37" s="2"/>
      <c r="S37" s="2"/>
      <c r="T37" s="2"/>
      <c r="U37" s="2"/>
      <c r="V37" s="140">
        <v>0</v>
      </c>
    </row>
    <row r="38" spans="1:22" s="3" customFormat="1" ht="24" customHeight="1" x14ac:dyDescent="0.45">
      <c r="A38" s="130">
        <v>29</v>
      </c>
      <c r="B38" s="2" t="s">
        <v>1659</v>
      </c>
      <c r="C38" s="2" t="s">
        <v>9</v>
      </c>
      <c r="D38" s="2">
        <v>5497</v>
      </c>
      <c r="E38" s="2">
        <v>527</v>
      </c>
      <c r="F38" s="2">
        <v>298</v>
      </c>
      <c r="G38" s="2"/>
      <c r="H38" s="2">
        <v>1</v>
      </c>
      <c r="I38" s="2">
        <v>71</v>
      </c>
      <c r="J38" s="2">
        <v>2</v>
      </c>
      <c r="K38" s="106">
        <f t="shared" si="0"/>
        <v>171</v>
      </c>
      <c r="L38" s="2">
        <v>1</v>
      </c>
      <c r="M38" s="2" t="s">
        <v>23</v>
      </c>
      <c r="N38" s="2" t="s">
        <v>15</v>
      </c>
      <c r="O38" s="2" t="s">
        <v>12</v>
      </c>
      <c r="P38" s="2">
        <v>142</v>
      </c>
      <c r="Q38" s="2"/>
      <c r="R38" s="2">
        <v>171</v>
      </c>
      <c r="S38" s="2"/>
      <c r="T38" s="2"/>
      <c r="U38" s="2">
        <v>20</v>
      </c>
      <c r="V38" s="140">
        <v>0</v>
      </c>
    </row>
    <row r="39" spans="1:22" s="3" customFormat="1" ht="24" customHeight="1" x14ac:dyDescent="0.45">
      <c r="A39" s="130">
        <v>30</v>
      </c>
      <c r="B39" s="114"/>
      <c r="C39" s="2" t="s">
        <v>9</v>
      </c>
      <c r="D39" s="2">
        <v>14712</v>
      </c>
      <c r="E39" s="2"/>
      <c r="F39" s="2">
        <v>160</v>
      </c>
      <c r="G39" s="2">
        <v>11</v>
      </c>
      <c r="H39" s="2">
        <v>1</v>
      </c>
      <c r="I39" s="2">
        <v>36</v>
      </c>
      <c r="J39" s="2">
        <v>1</v>
      </c>
      <c r="K39" s="106">
        <f t="shared" si="0"/>
        <v>4536</v>
      </c>
      <c r="L39" s="2"/>
      <c r="M39" s="2" t="s">
        <v>23</v>
      </c>
      <c r="N39" s="2"/>
      <c r="O39" s="2"/>
      <c r="P39" s="2"/>
      <c r="Q39" s="2">
        <v>4536</v>
      </c>
      <c r="R39" s="2"/>
      <c r="S39" s="2"/>
      <c r="T39" s="2"/>
      <c r="U39" s="2"/>
      <c r="V39" s="140">
        <v>0</v>
      </c>
    </row>
    <row r="40" spans="1:22" s="3" customFormat="1" ht="24" customHeight="1" x14ac:dyDescent="0.45">
      <c r="A40" s="130">
        <v>31</v>
      </c>
      <c r="B40" s="2" t="s">
        <v>1660</v>
      </c>
      <c r="C40" s="2" t="s">
        <v>9</v>
      </c>
      <c r="D40" s="2">
        <v>60375</v>
      </c>
      <c r="E40" s="2">
        <v>5370</v>
      </c>
      <c r="F40" s="2">
        <v>268</v>
      </c>
      <c r="G40" s="2">
        <v>10</v>
      </c>
      <c r="H40" s="2">
        <v>3</v>
      </c>
      <c r="I40" s="2">
        <v>39</v>
      </c>
      <c r="J40" s="2">
        <v>1</v>
      </c>
      <c r="K40" s="106">
        <f t="shared" si="0"/>
        <v>4339</v>
      </c>
      <c r="L40" s="2"/>
      <c r="M40" s="2" t="s">
        <v>24</v>
      </c>
      <c r="N40" s="2"/>
      <c r="O40" s="2"/>
      <c r="P40" s="2"/>
      <c r="Q40" s="2">
        <v>4339</v>
      </c>
      <c r="R40" s="2"/>
      <c r="S40" s="2"/>
      <c r="T40" s="2"/>
      <c r="U40" s="2"/>
      <c r="V40" s="140">
        <v>0</v>
      </c>
    </row>
    <row r="41" spans="1:22" s="3" customFormat="1" ht="24" customHeight="1" x14ac:dyDescent="0.45">
      <c r="A41" s="130">
        <v>32</v>
      </c>
      <c r="B41" s="2" t="s">
        <v>1661</v>
      </c>
      <c r="C41" s="2" t="s">
        <v>9</v>
      </c>
      <c r="D41" s="2">
        <v>7042</v>
      </c>
      <c r="E41" s="2">
        <v>550</v>
      </c>
      <c r="F41" s="2">
        <v>3</v>
      </c>
      <c r="G41" s="2"/>
      <c r="H41" s="2"/>
      <c r="I41" s="2">
        <v>82</v>
      </c>
      <c r="J41" s="2">
        <v>2</v>
      </c>
      <c r="K41" s="106">
        <f t="shared" si="0"/>
        <v>82</v>
      </c>
      <c r="L41" s="2">
        <v>1</v>
      </c>
      <c r="M41" s="2" t="s">
        <v>24</v>
      </c>
      <c r="N41" s="2" t="s">
        <v>15</v>
      </c>
      <c r="O41" s="2" t="s">
        <v>12</v>
      </c>
      <c r="P41" s="2">
        <v>187.5</v>
      </c>
      <c r="Q41" s="2"/>
      <c r="R41" s="2">
        <v>82</v>
      </c>
      <c r="S41" s="2"/>
      <c r="T41" s="2"/>
      <c r="U41" s="2">
        <v>1</v>
      </c>
      <c r="V41" s="140">
        <v>0</v>
      </c>
    </row>
    <row r="42" spans="1:22" s="3" customFormat="1" ht="24" customHeight="1" x14ac:dyDescent="0.45">
      <c r="A42" s="130">
        <v>33</v>
      </c>
      <c r="B42" s="114"/>
      <c r="C42" s="2" t="s">
        <v>9</v>
      </c>
      <c r="D42" s="2">
        <v>59219</v>
      </c>
      <c r="E42" s="2">
        <v>5590</v>
      </c>
      <c r="F42" s="2">
        <v>273</v>
      </c>
      <c r="G42" s="2"/>
      <c r="H42" s="2">
        <v>3</v>
      </c>
      <c r="I42" s="2">
        <v>66</v>
      </c>
      <c r="J42" s="2">
        <v>1</v>
      </c>
      <c r="K42" s="106">
        <f t="shared" si="0"/>
        <v>366</v>
      </c>
      <c r="L42" s="2"/>
      <c r="M42" s="2" t="s">
        <v>24</v>
      </c>
      <c r="N42" s="2"/>
      <c r="O42" s="2"/>
      <c r="P42" s="2"/>
      <c r="Q42" s="2">
        <v>366</v>
      </c>
      <c r="R42" s="2"/>
      <c r="S42" s="2"/>
      <c r="T42" s="2"/>
      <c r="U42" s="2"/>
      <c r="V42" s="140">
        <v>0</v>
      </c>
    </row>
    <row r="43" spans="1:22" s="3" customFormat="1" ht="24" customHeight="1" x14ac:dyDescent="0.45">
      <c r="A43" s="130">
        <v>34</v>
      </c>
      <c r="B43" s="2" t="s">
        <v>1662</v>
      </c>
      <c r="C43" s="2" t="s">
        <v>9</v>
      </c>
      <c r="D43" s="2">
        <v>7067</v>
      </c>
      <c r="E43" s="2"/>
      <c r="F43" s="2">
        <v>28</v>
      </c>
      <c r="G43" s="2">
        <v>1</v>
      </c>
      <c r="H43" s="2"/>
      <c r="I43" s="2">
        <v>35</v>
      </c>
      <c r="J43" s="2">
        <v>2</v>
      </c>
      <c r="K43" s="106">
        <f t="shared" si="0"/>
        <v>435</v>
      </c>
      <c r="L43" s="2">
        <v>1</v>
      </c>
      <c r="M43" s="2" t="s">
        <v>25</v>
      </c>
      <c r="N43" s="2" t="s">
        <v>15</v>
      </c>
      <c r="O43" s="2" t="s">
        <v>12</v>
      </c>
      <c r="P43" s="2">
        <v>126</v>
      </c>
      <c r="Q43" s="2"/>
      <c r="R43" s="2">
        <v>435</v>
      </c>
      <c r="S43" s="2"/>
      <c r="T43" s="2"/>
      <c r="U43" s="2">
        <v>30</v>
      </c>
      <c r="V43" s="140">
        <v>0</v>
      </c>
    </row>
    <row r="44" spans="1:22" s="3" customFormat="1" ht="24" customHeight="1" x14ac:dyDescent="0.45">
      <c r="A44" s="130">
        <v>35</v>
      </c>
      <c r="B44" s="114"/>
      <c r="C44" s="2" t="s">
        <v>9</v>
      </c>
      <c r="D44" s="2">
        <v>14857</v>
      </c>
      <c r="E44" s="2">
        <v>2002</v>
      </c>
      <c r="F44" s="2">
        <v>88</v>
      </c>
      <c r="G44" s="2">
        <v>7</v>
      </c>
      <c r="H44" s="2">
        <v>1</v>
      </c>
      <c r="I44" s="2">
        <v>85</v>
      </c>
      <c r="J44" s="2">
        <v>1</v>
      </c>
      <c r="K44" s="106">
        <f t="shared" si="0"/>
        <v>2985</v>
      </c>
      <c r="L44" s="2"/>
      <c r="M44" s="2" t="s">
        <v>25</v>
      </c>
      <c r="N44" s="2"/>
      <c r="O44" s="2"/>
      <c r="P44" s="2"/>
      <c r="Q44" s="2">
        <v>2985</v>
      </c>
      <c r="R44" s="2"/>
      <c r="S44" s="2"/>
      <c r="T44" s="2"/>
      <c r="U44" s="2"/>
      <c r="V44" s="140">
        <v>0</v>
      </c>
    </row>
    <row r="45" spans="1:22" s="3" customFormat="1" ht="24" customHeight="1" x14ac:dyDescent="0.45">
      <c r="A45" s="130">
        <v>36</v>
      </c>
      <c r="B45" s="114"/>
      <c r="C45" s="2" t="s">
        <v>9</v>
      </c>
      <c r="D45" s="2">
        <v>17070</v>
      </c>
      <c r="E45" s="2">
        <v>2998</v>
      </c>
      <c r="F45" s="2">
        <v>40</v>
      </c>
      <c r="G45" s="2">
        <v>16</v>
      </c>
      <c r="H45" s="2"/>
      <c r="I45" s="2">
        <v>27</v>
      </c>
      <c r="J45" s="2">
        <v>1</v>
      </c>
      <c r="K45" s="106">
        <f t="shared" si="0"/>
        <v>6427</v>
      </c>
      <c r="L45" s="2"/>
      <c r="M45" s="2" t="s">
        <v>25</v>
      </c>
      <c r="N45" s="2"/>
      <c r="O45" s="2"/>
      <c r="P45" s="2"/>
      <c r="Q45" s="2">
        <v>6427</v>
      </c>
      <c r="R45" s="2"/>
      <c r="S45" s="2"/>
      <c r="T45" s="2"/>
      <c r="U45" s="2"/>
      <c r="V45" s="140">
        <v>0</v>
      </c>
    </row>
    <row r="46" spans="1:22" s="3" customFormat="1" ht="24" customHeight="1" x14ac:dyDescent="0.45">
      <c r="A46" s="130">
        <v>37</v>
      </c>
      <c r="B46" s="114"/>
      <c r="C46" s="2" t="s">
        <v>9</v>
      </c>
      <c r="D46" s="2">
        <v>56825</v>
      </c>
      <c r="E46" s="2">
        <v>5351</v>
      </c>
      <c r="F46" s="2">
        <v>135</v>
      </c>
      <c r="G46" s="2">
        <v>9</v>
      </c>
      <c r="H46" s="2"/>
      <c r="I46" s="2">
        <v>6</v>
      </c>
      <c r="J46" s="2">
        <v>1</v>
      </c>
      <c r="K46" s="106">
        <f t="shared" si="0"/>
        <v>3606</v>
      </c>
      <c r="L46" s="2"/>
      <c r="M46" s="2" t="s">
        <v>25</v>
      </c>
      <c r="N46" s="2"/>
      <c r="O46" s="2"/>
      <c r="P46" s="2"/>
      <c r="Q46" s="2">
        <v>3606</v>
      </c>
      <c r="R46" s="2"/>
      <c r="S46" s="2"/>
      <c r="T46" s="2"/>
      <c r="U46" s="2"/>
      <c r="V46" s="140">
        <v>0</v>
      </c>
    </row>
    <row r="47" spans="1:22" s="3" customFormat="1" ht="24" customHeight="1" x14ac:dyDescent="0.45">
      <c r="A47" s="130">
        <v>38</v>
      </c>
      <c r="B47" s="114"/>
      <c r="C47" s="2" t="s">
        <v>9</v>
      </c>
      <c r="D47" s="2">
        <v>47312</v>
      </c>
      <c r="E47" s="2">
        <v>5454</v>
      </c>
      <c r="F47" s="2">
        <v>361</v>
      </c>
      <c r="G47" s="2">
        <v>4</v>
      </c>
      <c r="H47" s="2"/>
      <c r="I47" s="2">
        <v>57</v>
      </c>
      <c r="J47" s="2">
        <v>1</v>
      </c>
      <c r="K47" s="106">
        <f t="shared" si="0"/>
        <v>1657</v>
      </c>
      <c r="L47" s="2"/>
      <c r="M47" s="2" t="s">
        <v>25</v>
      </c>
      <c r="N47" s="2"/>
      <c r="O47" s="2"/>
      <c r="P47" s="2"/>
      <c r="Q47" s="2">
        <v>1657</v>
      </c>
      <c r="R47" s="2"/>
      <c r="S47" s="2"/>
      <c r="T47" s="2"/>
      <c r="U47" s="2"/>
      <c r="V47" s="140">
        <v>0</v>
      </c>
    </row>
    <row r="48" spans="1:22" s="3" customFormat="1" ht="24" customHeight="1" x14ac:dyDescent="0.45">
      <c r="A48" s="130">
        <v>39</v>
      </c>
      <c r="B48" s="2" t="s">
        <v>1663</v>
      </c>
      <c r="C48" s="2" t="s">
        <v>9</v>
      </c>
      <c r="D48" s="2">
        <v>5491</v>
      </c>
      <c r="E48" s="2">
        <v>523</v>
      </c>
      <c r="F48" s="2">
        <v>292</v>
      </c>
      <c r="G48" s="2"/>
      <c r="H48" s="2"/>
      <c r="I48" s="2">
        <v>62</v>
      </c>
      <c r="J48" s="2">
        <v>2</v>
      </c>
      <c r="K48" s="106">
        <f t="shared" si="0"/>
        <v>62</v>
      </c>
      <c r="L48" s="2">
        <v>1</v>
      </c>
      <c r="M48" s="2" t="s">
        <v>26</v>
      </c>
      <c r="N48" s="2" t="s">
        <v>15</v>
      </c>
      <c r="O48" s="2" t="s">
        <v>12</v>
      </c>
      <c r="P48" s="2">
        <v>96</v>
      </c>
      <c r="Q48" s="2"/>
      <c r="R48" s="2">
        <v>62</v>
      </c>
      <c r="S48" s="2"/>
      <c r="T48" s="2"/>
      <c r="U48" s="2">
        <v>30</v>
      </c>
      <c r="V48" s="140">
        <v>0</v>
      </c>
    </row>
    <row r="49" spans="1:22" s="3" customFormat="1" ht="24" customHeight="1" x14ac:dyDescent="0.45">
      <c r="A49" s="130">
        <v>40</v>
      </c>
      <c r="B49" s="114"/>
      <c r="C49" s="2" t="s">
        <v>9</v>
      </c>
      <c r="D49" s="2">
        <v>40723</v>
      </c>
      <c r="E49" s="2">
        <v>4242</v>
      </c>
      <c r="F49" s="2">
        <v>21</v>
      </c>
      <c r="G49" s="2"/>
      <c r="H49" s="2"/>
      <c r="I49" s="2">
        <v>24</v>
      </c>
      <c r="J49" s="2">
        <v>1</v>
      </c>
      <c r="K49" s="106">
        <f t="shared" si="0"/>
        <v>24</v>
      </c>
      <c r="L49" s="2"/>
      <c r="M49" s="2" t="s">
        <v>26</v>
      </c>
      <c r="N49" s="2" t="s">
        <v>27</v>
      </c>
      <c r="O49" s="2"/>
      <c r="P49" s="2">
        <v>24</v>
      </c>
      <c r="Q49" s="130"/>
      <c r="R49" s="130">
        <v>24</v>
      </c>
      <c r="S49" s="2"/>
      <c r="T49" s="2"/>
      <c r="U49" s="2">
        <v>30</v>
      </c>
      <c r="V49" s="140">
        <v>0</v>
      </c>
    </row>
    <row r="50" spans="1:22" s="3" customFormat="1" ht="24" customHeight="1" x14ac:dyDescent="0.45">
      <c r="A50" s="130">
        <v>41</v>
      </c>
      <c r="B50" s="114"/>
      <c r="C50" s="2" t="s">
        <v>9</v>
      </c>
      <c r="D50" s="2">
        <v>61276</v>
      </c>
      <c r="E50" s="2">
        <v>5976</v>
      </c>
      <c r="F50" s="2">
        <v>350</v>
      </c>
      <c r="G50" s="2">
        <v>4</v>
      </c>
      <c r="H50" s="2"/>
      <c r="I50" s="2">
        <v>9</v>
      </c>
      <c r="J50" s="2">
        <v>1</v>
      </c>
      <c r="K50" s="106">
        <f t="shared" si="0"/>
        <v>1609</v>
      </c>
      <c r="L50" s="2"/>
      <c r="M50" s="2" t="s">
        <v>26</v>
      </c>
      <c r="N50" s="2"/>
      <c r="O50" s="2"/>
      <c r="P50" s="2"/>
      <c r="Q50" s="130">
        <v>1609</v>
      </c>
      <c r="R50" s="130"/>
      <c r="S50" s="2"/>
      <c r="T50" s="2"/>
      <c r="U50" s="2"/>
      <c r="V50" s="140">
        <v>0</v>
      </c>
    </row>
    <row r="51" spans="1:22" s="3" customFormat="1" ht="24" customHeight="1" x14ac:dyDescent="0.45">
      <c r="A51" s="130">
        <v>42</v>
      </c>
      <c r="B51" s="114"/>
      <c r="C51" s="2" t="s">
        <v>9</v>
      </c>
      <c r="D51" s="2">
        <v>13450</v>
      </c>
      <c r="E51" s="2">
        <v>3377</v>
      </c>
      <c r="F51" s="2">
        <v>5</v>
      </c>
      <c r="G51" s="2">
        <v>15</v>
      </c>
      <c r="H51" s="2"/>
      <c r="I51" s="2">
        <v>71</v>
      </c>
      <c r="J51" s="2">
        <v>1</v>
      </c>
      <c r="K51" s="106">
        <f t="shared" si="0"/>
        <v>6071</v>
      </c>
      <c r="L51" s="2"/>
      <c r="M51" s="2" t="s">
        <v>26</v>
      </c>
      <c r="N51" s="2"/>
      <c r="O51" s="2"/>
      <c r="P51" s="2"/>
      <c r="Q51" s="130">
        <v>6071</v>
      </c>
      <c r="R51" s="130"/>
      <c r="S51" s="2"/>
      <c r="T51" s="2"/>
      <c r="U51" s="2"/>
      <c r="V51" s="140">
        <v>0</v>
      </c>
    </row>
    <row r="52" spans="1:22" s="3" customFormat="1" ht="24" customHeight="1" x14ac:dyDescent="0.45">
      <c r="A52" s="130">
        <v>43</v>
      </c>
      <c r="B52" s="114"/>
      <c r="C52" s="2" t="s">
        <v>9</v>
      </c>
      <c r="D52" s="2">
        <v>13580</v>
      </c>
      <c r="E52" s="2">
        <v>1613</v>
      </c>
      <c r="F52" s="2">
        <v>498</v>
      </c>
      <c r="G52" s="2">
        <v>9</v>
      </c>
      <c r="H52" s="2"/>
      <c r="I52" s="2">
        <v>52</v>
      </c>
      <c r="J52" s="2">
        <v>1</v>
      </c>
      <c r="K52" s="106">
        <f t="shared" si="0"/>
        <v>3652</v>
      </c>
      <c r="L52" s="2"/>
      <c r="M52" s="2" t="s">
        <v>26</v>
      </c>
      <c r="N52" s="2"/>
      <c r="O52" s="2"/>
      <c r="P52" s="2"/>
      <c r="Q52" s="130">
        <v>3652</v>
      </c>
      <c r="R52" s="130"/>
      <c r="S52" s="2"/>
      <c r="T52" s="2"/>
      <c r="U52" s="2"/>
      <c r="V52" s="140">
        <v>0</v>
      </c>
    </row>
    <row r="53" spans="1:22" s="3" customFormat="1" ht="24" customHeight="1" x14ac:dyDescent="0.45">
      <c r="A53" s="130">
        <v>44</v>
      </c>
      <c r="B53" s="114"/>
      <c r="C53" s="2" t="s">
        <v>9</v>
      </c>
      <c r="D53" s="2">
        <v>26231</v>
      </c>
      <c r="E53" s="2">
        <v>3159</v>
      </c>
      <c r="F53" s="2">
        <v>508</v>
      </c>
      <c r="G53" s="2">
        <v>3</v>
      </c>
      <c r="H53" s="2">
        <v>2</v>
      </c>
      <c r="I53" s="2">
        <v>91</v>
      </c>
      <c r="J53" s="2">
        <v>1</v>
      </c>
      <c r="K53" s="106">
        <f t="shared" si="0"/>
        <v>1491</v>
      </c>
      <c r="L53" s="2"/>
      <c r="M53" s="2" t="s">
        <v>26</v>
      </c>
      <c r="N53" s="2"/>
      <c r="O53" s="2"/>
      <c r="P53" s="2"/>
      <c r="Q53" s="130">
        <v>1491</v>
      </c>
      <c r="R53" s="130"/>
      <c r="S53" s="2"/>
      <c r="T53" s="2"/>
      <c r="U53" s="2"/>
      <c r="V53" s="140">
        <v>0</v>
      </c>
    </row>
    <row r="54" spans="1:22" s="3" customFormat="1" ht="24" customHeight="1" x14ac:dyDescent="0.45">
      <c r="A54" s="130">
        <v>45</v>
      </c>
      <c r="B54" s="114"/>
      <c r="C54" s="2" t="s">
        <v>9</v>
      </c>
      <c r="D54" s="2">
        <v>16596</v>
      </c>
      <c r="E54" s="2">
        <v>2647</v>
      </c>
      <c r="F54" s="2">
        <v>184</v>
      </c>
      <c r="G54" s="2">
        <v>11</v>
      </c>
      <c r="H54" s="2">
        <v>1</v>
      </c>
      <c r="I54" s="2">
        <v>83</v>
      </c>
      <c r="J54" s="2">
        <v>1</v>
      </c>
      <c r="K54" s="106">
        <f t="shared" si="0"/>
        <v>4583</v>
      </c>
      <c r="L54" s="2"/>
      <c r="M54" s="2" t="s">
        <v>26</v>
      </c>
      <c r="N54" s="2"/>
      <c r="O54" s="2"/>
      <c r="P54" s="2"/>
      <c r="Q54" s="130">
        <v>4583</v>
      </c>
      <c r="R54" s="130"/>
      <c r="S54" s="2"/>
      <c r="T54" s="2"/>
      <c r="U54" s="2"/>
      <c r="V54" s="140">
        <v>0</v>
      </c>
    </row>
    <row r="55" spans="1:22" s="3" customFormat="1" ht="24" customHeight="1" x14ac:dyDescent="0.45">
      <c r="A55" s="130">
        <v>46</v>
      </c>
      <c r="B55" s="114"/>
      <c r="C55" s="2" t="s">
        <v>13</v>
      </c>
      <c r="D55" s="2"/>
      <c r="E55" s="2"/>
      <c r="F55" s="2"/>
      <c r="G55" s="2">
        <v>2</v>
      </c>
      <c r="H55" s="2"/>
      <c r="I55" s="2"/>
      <c r="J55" s="2">
        <v>1</v>
      </c>
      <c r="K55" s="106">
        <f t="shared" si="0"/>
        <v>800</v>
      </c>
      <c r="L55" s="2"/>
      <c r="M55" s="2" t="s">
        <v>26</v>
      </c>
      <c r="N55" s="2"/>
      <c r="O55" s="2"/>
      <c r="P55" s="2"/>
      <c r="Q55" s="130">
        <v>800</v>
      </c>
      <c r="R55" s="130"/>
      <c r="S55" s="2"/>
      <c r="T55" s="2"/>
      <c r="U55" s="2"/>
      <c r="V55" s="140">
        <v>0.01</v>
      </c>
    </row>
    <row r="56" spans="1:22" s="3" customFormat="1" ht="24" customHeight="1" x14ac:dyDescent="0.45">
      <c r="A56" s="130">
        <v>47</v>
      </c>
      <c r="B56" s="114"/>
      <c r="C56" s="2" t="s">
        <v>13</v>
      </c>
      <c r="D56" s="2"/>
      <c r="E56" s="2"/>
      <c r="F56" s="2"/>
      <c r="G56" s="2">
        <v>1</v>
      </c>
      <c r="H56" s="2"/>
      <c r="I56" s="2"/>
      <c r="J56" s="2">
        <v>1</v>
      </c>
      <c r="K56" s="106">
        <f t="shared" si="0"/>
        <v>400</v>
      </c>
      <c r="L56" s="2"/>
      <c r="M56" s="2" t="s">
        <v>26</v>
      </c>
      <c r="N56" s="2"/>
      <c r="O56" s="2"/>
      <c r="P56" s="2"/>
      <c r="Q56" s="130">
        <v>400</v>
      </c>
      <c r="R56" s="130"/>
      <c r="S56" s="2"/>
      <c r="T56" s="2"/>
      <c r="U56" s="2"/>
      <c r="V56" s="140">
        <v>0.01</v>
      </c>
    </row>
    <row r="57" spans="1:22" s="3" customFormat="1" ht="24" customHeight="1" x14ac:dyDescent="0.45">
      <c r="A57" s="130">
        <v>48</v>
      </c>
      <c r="B57" s="2" t="s">
        <v>1664</v>
      </c>
      <c r="C57" s="2" t="s">
        <v>9</v>
      </c>
      <c r="D57" s="2">
        <v>33242</v>
      </c>
      <c r="E57" s="2">
        <v>3759</v>
      </c>
      <c r="F57" s="2">
        <v>541</v>
      </c>
      <c r="G57" s="2"/>
      <c r="H57" s="2"/>
      <c r="I57" s="2">
        <v>77</v>
      </c>
      <c r="J57" s="2">
        <v>2</v>
      </c>
      <c r="K57" s="106">
        <f t="shared" si="0"/>
        <v>77</v>
      </c>
      <c r="L57" s="2">
        <v>1</v>
      </c>
      <c r="M57" s="2" t="s">
        <v>28</v>
      </c>
      <c r="N57" s="2" t="s">
        <v>15</v>
      </c>
      <c r="O57" s="2" t="s">
        <v>12</v>
      </c>
      <c r="P57" s="2">
        <v>147</v>
      </c>
      <c r="Q57" s="130"/>
      <c r="R57" s="130">
        <v>77</v>
      </c>
      <c r="S57" s="2"/>
      <c r="T57" s="2"/>
      <c r="U57" s="2">
        <v>20</v>
      </c>
      <c r="V57" s="140">
        <v>0</v>
      </c>
    </row>
    <row r="58" spans="1:22" s="3" customFormat="1" ht="24" customHeight="1" x14ac:dyDescent="0.45">
      <c r="A58" s="130">
        <v>49</v>
      </c>
      <c r="B58" s="114"/>
      <c r="C58" s="2" t="s">
        <v>9</v>
      </c>
      <c r="D58" s="2">
        <v>14869</v>
      </c>
      <c r="E58" s="2">
        <v>2014</v>
      </c>
      <c r="F58" s="2">
        <v>102</v>
      </c>
      <c r="G58" s="2">
        <v>24</v>
      </c>
      <c r="H58" s="2">
        <v>3</v>
      </c>
      <c r="I58" s="2">
        <v>39</v>
      </c>
      <c r="J58" s="2">
        <v>1</v>
      </c>
      <c r="K58" s="106">
        <f t="shared" si="0"/>
        <v>9939</v>
      </c>
      <c r="L58" s="2"/>
      <c r="M58" s="2" t="s">
        <v>28</v>
      </c>
      <c r="N58" s="2"/>
      <c r="O58" s="2"/>
      <c r="P58" s="2"/>
      <c r="Q58" s="130">
        <v>9939</v>
      </c>
      <c r="R58" s="130"/>
      <c r="S58" s="2"/>
      <c r="T58" s="2"/>
      <c r="U58" s="2"/>
      <c r="V58" s="140">
        <v>0</v>
      </c>
    </row>
    <row r="59" spans="1:22" s="3" customFormat="1" ht="24" customHeight="1" x14ac:dyDescent="0.45">
      <c r="A59" s="130">
        <v>50</v>
      </c>
      <c r="B59" s="2" t="s">
        <v>1665</v>
      </c>
      <c r="C59" s="2" t="s">
        <v>9</v>
      </c>
      <c r="D59" s="2">
        <v>54080</v>
      </c>
      <c r="E59" s="2">
        <v>5150</v>
      </c>
      <c r="F59" s="2">
        <v>134</v>
      </c>
      <c r="G59" s="2"/>
      <c r="H59" s="2">
        <v>1</v>
      </c>
      <c r="I59" s="2">
        <v>25</v>
      </c>
      <c r="J59" s="2">
        <v>2</v>
      </c>
      <c r="K59" s="106">
        <f t="shared" si="0"/>
        <v>125</v>
      </c>
      <c r="L59" s="2">
        <v>1</v>
      </c>
      <c r="M59" s="2" t="s">
        <v>29</v>
      </c>
      <c r="N59" s="2" t="s">
        <v>15</v>
      </c>
      <c r="O59" s="2" t="s">
        <v>12</v>
      </c>
      <c r="P59" s="2">
        <v>66</v>
      </c>
      <c r="Q59" s="130"/>
      <c r="R59" s="130">
        <v>125</v>
      </c>
      <c r="S59" s="2"/>
      <c r="T59" s="2"/>
      <c r="U59" s="2">
        <v>14</v>
      </c>
      <c r="V59" s="140">
        <v>0</v>
      </c>
    </row>
    <row r="60" spans="1:22" s="3" customFormat="1" ht="24" customHeight="1" x14ac:dyDescent="0.45">
      <c r="A60" s="130">
        <v>51</v>
      </c>
      <c r="B60" s="114"/>
      <c r="C60" s="2" t="s">
        <v>9</v>
      </c>
      <c r="D60" s="2">
        <v>16825</v>
      </c>
      <c r="E60" s="2">
        <v>2767</v>
      </c>
      <c r="F60" s="2">
        <v>37</v>
      </c>
      <c r="G60" s="2">
        <v>6</v>
      </c>
      <c r="H60" s="2">
        <v>3</v>
      </c>
      <c r="I60" s="2">
        <v>27</v>
      </c>
      <c r="J60" s="2">
        <v>1</v>
      </c>
      <c r="K60" s="106">
        <f t="shared" si="0"/>
        <v>2727</v>
      </c>
      <c r="L60" s="2"/>
      <c r="M60" s="2" t="s">
        <v>29</v>
      </c>
      <c r="N60" s="2"/>
      <c r="O60" s="2"/>
      <c r="P60" s="2"/>
      <c r="Q60" s="130">
        <v>2727</v>
      </c>
      <c r="R60" s="130"/>
      <c r="S60" s="2"/>
      <c r="T60" s="2"/>
      <c r="U60" s="2"/>
      <c r="V60" s="140">
        <v>0</v>
      </c>
    </row>
    <row r="61" spans="1:22" s="3" customFormat="1" ht="24" customHeight="1" x14ac:dyDescent="0.45">
      <c r="A61" s="130">
        <v>52</v>
      </c>
      <c r="B61" s="114"/>
      <c r="C61" s="2" t="s">
        <v>9</v>
      </c>
      <c r="D61" s="2">
        <v>35246</v>
      </c>
      <c r="E61" s="2">
        <v>3969</v>
      </c>
      <c r="F61" s="2">
        <v>93</v>
      </c>
      <c r="G61" s="2">
        <v>3</v>
      </c>
      <c r="H61" s="2">
        <v>1</v>
      </c>
      <c r="I61" s="2">
        <v>25</v>
      </c>
      <c r="J61" s="2">
        <v>1</v>
      </c>
      <c r="K61" s="106">
        <f t="shared" ref="K61:K114" si="1">G61*400+H61*100+I61</f>
        <v>1325</v>
      </c>
      <c r="L61" s="2"/>
      <c r="M61" s="2" t="s">
        <v>29</v>
      </c>
      <c r="N61" s="2"/>
      <c r="O61" s="2"/>
      <c r="P61" s="2"/>
      <c r="Q61" s="130">
        <v>1325</v>
      </c>
      <c r="R61" s="130"/>
      <c r="S61" s="2"/>
      <c r="T61" s="2"/>
      <c r="U61" s="2"/>
      <c r="V61" s="140">
        <v>0</v>
      </c>
    </row>
    <row r="62" spans="1:22" s="44" customFormat="1" ht="24" customHeight="1" x14ac:dyDescent="0.45">
      <c r="A62" s="130">
        <v>53</v>
      </c>
      <c r="B62" s="114"/>
      <c r="C62" s="64" t="s">
        <v>13</v>
      </c>
      <c r="D62" s="64"/>
      <c r="E62" s="64"/>
      <c r="F62" s="64"/>
      <c r="G62" s="64">
        <v>5</v>
      </c>
      <c r="H62" s="64"/>
      <c r="I62" s="64"/>
      <c r="J62" s="64"/>
      <c r="K62" s="106">
        <f t="shared" si="1"/>
        <v>2000</v>
      </c>
      <c r="L62" s="64"/>
      <c r="M62" s="64" t="s">
        <v>29</v>
      </c>
      <c r="N62" s="64"/>
      <c r="O62" s="64"/>
      <c r="P62" s="64"/>
      <c r="Q62" s="130">
        <v>2000</v>
      </c>
      <c r="R62" s="130"/>
      <c r="S62" s="64"/>
      <c r="T62" s="64"/>
      <c r="U62" s="64"/>
      <c r="V62" s="140">
        <v>0.01</v>
      </c>
    </row>
    <row r="63" spans="1:22" s="44" customFormat="1" ht="24" customHeight="1" x14ac:dyDescent="0.45">
      <c r="A63" s="130">
        <v>54</v>
      </c>
      <c r="B63" s="114"/>
      <c r="C63" s="64" t="s">
        <v>13</v>
      </c>
      <c r="D63" s="64"/>
      <c r="E63" s="64"/>
      <c r="F63" s="64"/>
      <c r="G63" s="64">
        <v>3</v>
      </c>
      <c r="H63" s="64"/>
      <c r="I63" s="64"/>
      <c r="J63" s="64"/>
      <c r="K63" s="106">
        <f t="shared" si="1"/>
        <v>1200</v>
      </c>
      <c r="L63" s="64"/>
      <c r="M63" s="64" t="s">
        <v>29</v>
      </c>
      <c r="N63" s="64"/>
      <c r="O63" s="64"/>
      <c r="P63" s="64"/>
      <c r="Q63" s="130">
        <v>1200</v>
      </c>
      <c r="R63" s="130"/>
      <c r="S63" s="64"/>
      <c r="T63" s="64"/>
      <c r="U63" s="64"/>
      <c r="V63" s="140">
        <v>0.01</v>
      </c>
    </row>
    <row r="64" spans="1:22" s="3" customFormat="1" ht="24" customHeight="1" x14ac:dyDescent="0.45">
      <c r="A64" s="130">
        <v>55</v>
      </c>
      <c r="B64" s="2" t="s">
        <v>1666</v>
      </c>
      <c r="C64" s="2" t="s">
        <v>9</v>
      </c>
      <c r="D64" s="2">
        <v>7079</v>
      </c>
      <c r="E64" s="2">
        <v>587</v>
      </c>
      <c r="F64" s="2">
        <v>54</v>
      </c>
      <c r="G64" s="2">
        <v>1</v>
      </c>
      <c r="H64" s="2">
        <v>3</v>
      </c>
      <c r="I64" s="2">
        <v>77</v>
      </c>
      <c r="J64" s="2">
        <v>2</v>
      </c>
      <c r="K64" s="106">
        <f t="shared" si="1"/>
        <v>777</v>
      </c>
      <c r="L64" s="2">
        <v>1</v>
      </c>
      <c r="M64" s="2" t="s">
        <v>30</v>
      </c>
      <c r="N64" s="2" t="s">
        <v>15</v>
      </c>
      <c r="O64" s="2" t="s">
        <v>12</v>
      </c>
      <c r="P64" s="2">
        <v>156</v>
      </c>
      <c r="Q64" s="130">
        <v>621</v>
      </c>
      <c r="R64" s="130">
        <v>156</v>
      </c>
      <c r="S64" s="2"/>
      <c r="T64" s="2"/>
      <c r="U64" s="2">
        <v>20</v>
      </c>
      <c r="V64" s="140">
        <v>0</v>
      </c>
    </row>
    <row r="65" spans="1:22" s="3" customFormat="1" ht="24" customHeight="1" x14ac:dyDescent="0.45">
      <c r="A65" s="130">
        <v>56</v>
      </c>
      <c r="B65" s="114"/>
      <c r="C65" s="2" t="s">
        <v>9</v>
      </c>
      <c r="D65" s="2">
        <v>16690</v>
      </c>
      <c r="E65" s="2">
        <v>2562</v>
      </c>
      <c r="F65" s="2">
        <v>14</v>
      </c>
      <c r="G65" s="2">
        <v>12</v>
      </c>
      <c r="H65" s="2">
        <v>1</v>
      </c>
      <c r="I65" s="2">
        <v>14</v>
      </c>
      <c r="J65" s="2">
        <v>1</v>
      </c>
      <c r="K65" s="106">
        <f t="shared" si="1"/>
        <v>4914</v>
      </c>
      <c r="L65" s="2"/>
      <c r="M65" s="2" t="s">
        <v>30</v>
      </c>
      <c r="N65" s="2"/>
      <c r="O65" s="2"/>
      <c r="P65" s="2"/>
      <c r="Q65" s="130">
        <v>4914</v>
      </c>
      <c r="R65" s="130"/>
      <c r="S65" s="2"/>
      <c r="T65" s="2"/>
      <c r="U65" s="2"/>
      <c r="V65" s="140">
        <v>0</v>
      </c>
    </row>
    <row r="66" spans="1:22" s="3" customFormat="1" ht="24" customHeight="1" x14ac:dyDescent="0.45">
      <c r="A66" s="130">
        <v>57</v>
      </c>
      <c r="B66" s="114"/>
      <c r="C66" s="2" t="s">
        <v>13</v>
      </c>
      <c r="D66" s="2"/>
      <c r="E66" s="2"/>
      <c r="F66" s="2"/>
      <c r="G66" s="2">
        <v>6</v>
      </c>
      <c r="H66" s="2"/>
      <c r="I66" s="2"/>
      <c r="J66" s="2">
        <v>1</v>
      </c>
      <c r="K66" s="106">
        <f t="shared" si="1"/>
        <v>2400</v>
      </c>
      <c r="L66" s="2"/>
      <c r="M66" s="2" t="s">
        <v>30</v>
      </c>
      <c r="N66" s="2"/>
      <c r="O66" s="2"/>
      <c r="P66" s="2"/>
      <c r="Q66" s="130">
        <v>2400</v>
      </c>
      <c r="R66" s="130"/>
      <c r="S66" s="2"/>
      <c r="T66" s="2"/>
      <c r="U66" s="2"/>
      <c r="V66" s="140">
        <v>0.01</v>
      </c>
    </row>
    <row r="67" spans="1:22" s="3" customFormat="1" ht="24" customHeight="1" x14ac:dyDescent="0.45">
      <c r="A67" s="130">
        <v>58</v>
      </c>
      <c r="B67" s="2" t="s">
        <v>1667</v>
      </c>
      <c r="C67" s="2" t="s">
        <v>9</v>
      </c>
      <c r="D67" s="2">
        <v>62117</v>
      </c>
      <c r="E67" s="2">
        <v>5980</v>
      </c>
      <c r="F67" s="2">
        <v>87</v>
      </c>
      <c r="G67" s="2"/>
      <c r="H67" s="2"/>
      <c r="I67" s="2">
        <v>68</v>
      </c>
      <c r="J67" s="2">
        <v>2</v>
      </c>
      <c r="K67" s="106">
        <f t="shared" si="1"/>
        <v>68</v>
      </c>
      <c r="L67" s="2">
        <v>1</v>
      </c>
      <c r="M67" s="2" t="s">
        <v>31</v>
      </c>
      <c r="N67" s="2" t="s">
        <v>15</v>
      </c>
      <c r="O67" s="2" t="s">
        <v>12</v>
      </c>
      <c r="P67" s="2">
        <v>184</v>
      </c>
      <c r="Q67" s="130"/>
      <c r="R67" s="130">
        <v>68</v>
      </c>
      <c r="S67" s="2"/>
      <c r="T67" s="2"/>
      <c r="U67" s="2">
        <v>34</v>
      </c>
      <c r="V67" s="140">
        <v>0</v>
      </c>
    </row>
    <row r="68" spans="1:22" s="3" customFormat="1" ht="24" customHeight="1" x14ac:dyDescent="0.45">
      <c r="A68" s="130">
        <v>59</v>
      </c>
      <c r="B68" s="114"/>
      <c r="C68" s="2" t="s">
        <v>9</v>
      </c>
      <c r="D68" s="2">
        <v>62116</v>
      </c>
      <c r="E68" s="2">
        <v>5979</v>
      </c>
      <c r="F68" s="2">
        <v>165</v>
      </c>
      <c r="G68" s="2"/>
      <c r="H68" s="2">
        <v>1</v>
      </c>
      <c r="I68" s="2">
        <v>5</v>
      </c>
      <c r="J68" s="2">
        <v>1</v>
      </c>
      <c r="K68" s="106">
        <f t="shared" si="1"/>
        <v>105</v>
      </c>
      <c r="L68" s="2"/>
      <c r="M68" s="2" t="s">
        <v>31</v>
      </c>
      <c r="N68" s="2"/>
      <c r="O68" s="2"/>
      <c r="P68" s="2"/>
      <c r="Q68" s="130">
        <v>105</v>
      </c>
      <c r="R68" s="130"/>
      <c r="S68" s="2"/>
      <c r="T68" s="2"/>
      <c r="U68" s="2"/>
      <c r="V68" s="140">
        <v>0</v>
      </c>
    </row>
    <row r="69" spans="1:22" s="3" customFormat="1" ht="24" customHeight="1" x14ac:dyDescent="0.45">
      <c r="A69" s="130">
        <v>60</v>
      </c>
      <c r="B69" s="114"/>
      <c r="C69" s="2" t="s">
        <v>9</v>
      </c>
      <c r="D69" s="2">
        <v>7404</v>
      </c>
      <c r="E69" s="2"/>
      <c r="F69" s="2">
        <v>133</v>
      </c>
      <c r="G69" s="2">
        <v>2</v>
      </c>
      <c r="H69" s="2"/>
      <c r="I69" s="2">
        <v>75</v>
      </c>
      <c r="J69" s="2">
        <v>1</v>
      </c>
      <c r="K69" s="106">
        <f t="shared" si="1"/>
        <v>875</v>
      </c>
      <c r="L69" s="2"/>
      <c r="M69" s="2" t="s">
        <v>31</v>
      </c>
      <c r="N69" s="2"/>
      <c r="O69" s="2"/>
      <c r="P69" s="2"/>
      <c r="Q69" s="130">
        <v>875</v>
      </c>
      <c r="R69" s="130"/>
      <c r="S69" s="2"/>
      <c r="T69" s="2"/>
      <c r="U69" s="2"/>
      <c r="V69" s="140">
        <v>0</v>
      </c>
    </row>
    <row r="70" spans="1:22" s="3" customFormat="1" ht="24" customHeight="1" x14ac:dyDescent="0.45">
      <c r="A70" s="130">
        <v>61</v>
      </c>
      <c r="B70" s="114"/>
      <c r="C70" s="2" t="s">
        <v>9</v>
      </c>
      <c r="D70" s="2">
        <v>16868</v>
      </c>
      <c r="E70" s="2">
        <v>3694</v>
      </c>
      <c r="F70" s="2">
        <v>21</v>
      </c>
      <c r="G70" s="2">
        <v>16</v>
      </c>
      <c r="H70" s="2">
        <v>1</v>
      </c>
      <c r="I70" s="2">
        <v>60</v>
      </c>
      <c r="J70" s="2">
        <v>1</v>
      </c>
      <c r="K70" s="106">
        <f t="shared" si="1"/>
        <v>6560</v>
      </c>
      <c r="L70" s="2"/>
      <c r="M70" s="2" t="s">
        <v>31</v>
      </c>
      <c r="N70" s="2"/>
      <c r="O70" s="2"/>
      <c r="P70" s="2"/>
      <c r="Q70" s="130">
        <v>6560</v>
      </c>
      <c r="R70" s="130"/>
      <c r="S70" s="2"/>
      <c r="T70" s="2"/>
      <c r="U70" s="2"/>
      <c r="V70" s="140">
        <v>0</v>
      </c>
    </row>
    <row r="71" spans="1:22" s="3" customFormat="1" ht="24" customHeight="1" x14ac:dyDescent="0.45">
      <c r="A71" s="130">
        <v>62</v>
      </c>
      <c r="B71" s="114"/>
      <c r="C71" s="2" t="s">
        <v>9</v>
      </c>
      <c r="D71" s="2">
        <v>61214</v>
      </c>
      <c r="E71" s="2">
        <v>5850</v>
      </c>
      <c r="F71" s="2">
        <v>338</v>
      </c>
      <c r="G71" s="2">
        <v>1</v>
      </c>
      <c r="H71" s="2">
        <v>1</v>
      </c>
      <c r="I71" s="2">
        <v>44</v>
      </c>
      <c r="J71" s="2">
        <v>1</v>
      </c>
      <c r="K71" s="106">
        <f t="shared" si="1"/>
        <v>544</v>
      </c>
      <c r="L71" s="2"/>
      <c r="M71" s="2" t="s">
        <v>31</v>
      </c>
      <c r="N71" s="2"/>
      <c r="O71" s="2"/>
      <c r="P71" s="2"/>
      <c r="Q71" s="130">
        <v>544</v>
      </c>
      <c r="R71" s="130"/>
      <c r="S71" s="2"/>
      <c r="T71" s="2"/>
      <c r="U71" s="2"/>
      <c r="V71" s="140">
        <v>0</v>
      </c>
    </row>
    <row r="72" spans="1:22" s="3" customFormat="1" ht="24" customHeight="1" x14ac:dyDescent="0.45">
      <c r="A72" s="130">
        <v>63</v>
      </c>
      <c r="B72" s="114"/>
      <c r="C72" s="2" t="s">
        <v>32</v>
      </c>
      <c r="D72" s="2">
        <v>3322</v>
      </c>
      <c r="E72" s="2"/>
      <c r="F72" s="2">
        <v>16</v>
      </c>
      <c r="G72" s="2">
        <v>8</v>
      </c>
      <c r="H72" s="2">
        <v>1</v>
      </c>
      <c r="I72" s="2">
        <v>96</v>
      </c>
      <c r="J72" s="2">
        <v>1</v>
      </c>
      <c r="K72" s="106">
        <f t="shared" si="1"/>
        <v>3396</v>
      </c>
      <c r="L72" s="2"/>
      <c r="M72" s="2" t="s">
        <v>31</v>
      </c>
      <c r="N72" s="2"/>
      <c r="O72" s="2"/>
      <c r="P72" s="2"/>
      <c r="Q72" s="130">
        <v>3396</v>
      </c>
      <c r="R72" s="130"/>
      <c r="S72" s="2"/>
      <c r="T72" s="2"/>
      <c r="U72" s="2"/>
      <c r="V72" s="140">
        <v>0.01</v>
      </c>
    </row>
    <row r="73" spans="1:22" s="3" customFormat="1" ht="24" customHeight="1" x14ac:dyDescent="0.45">
      <c r="A73" s="130">
        <v>64</v>
      </c>
      <c r="B73" s="2" t="s">
        <v>1644</v>
      </c>
      <c r="C73" s="2" t="s">
        <v>9</v>
      </c>
      <c r="D73" s="2">
        <v>54379</v>
      </c>
      <c r="E73" s="2">
        <v>5149</v>
      </c>
      <c r="F73" s="2">
        <v>133</v>
      </c>
      <c r="G73" s="2"/>
      <c r="H73" s="2">
        <v>2</v>
      </c>
      <c r="I73" s="2">
        <v>22</v>
      </c>
      <c r="J73" s="2">
        <v>2</v>
      </c>
      <c r="K73" s="106">
        <f t="shared" si="1"/>
        <v>222</v>
      </c>
      <c r="L73" s="2">
        <v>1</v>
      </c>
      <c r="M73" s="2" t="s">
        <v>33</v>
      </c>
      <c r="N73" s="2" t="s">
        <v>15</v>
      </c>
      <c r="O73" s="2" t="s">
        <v>12</v>
      </c>
      <c r="P73" s="2">
        <v>177</v>
      </c>
      <c r="Q73" s="130"/>
      <c r="R73" s="130">
        <v>222</v>
      </c>
      <c r="S73" s="2"/>
      <c r="T73" s="2"/>
      <c r="U73" s="2">
        <v>14</v>
      </c>
      <c r="V73" s="140">
        <v>0</v>
      </c>
    </row>
    <row r="74" spans="1:22" s="3" customFormat="1" ht="24" customHeight="1" x14ac:dyDescent="0.45">
      <c r="A74" s="130">
        <v>65</v>
      </c>
      <c r="B74" s="114"/>
      <c r="C74" s="2" t="s">
        <v>13</v>
      </c>
      <c r="D74" s="2"/>
      <c r="E74" s="2"/>
      <c r="F74" s="2"/>
      <c r="G74" s="2">
        <v>4</v>
      </c>
      <c r="H74" s="2"/>
      <c r="I74" s="2"/>
      <c r="J74" s="2">
        <v>1</v>
      </c>
      <c r="K74" s="106">
        <f t="shared" si="1"/>
        <v>1600</v>
      </c>
      <c r="L74" s="2"/>
      <c r="M74" s="2"/>
      <c r="N74" s="2"/>
      <c r="O74" s="2"/>
      <c r="P74" s="2"/>
      <c r="Q74" s="130">
        <v>1600</v>
      </c>
      <c r="R74" s="130"/>
      <c r="S74" s="2"/>
      <c r="T74" s="2"/>
      <c r="U74" s="2"/>
      <c r="V74" s="140">
        <v>0.01</v>
      </c>
    </row>
    <row r="75" spans="1:22" s="3" customFormat="1" ht="24" customHeight="1" x14ac:dyDescent="0.45">
      <c r="A75" s="130">
        <v>66</v>
      </c>
      <c r="B75" s="2" t="s">
        <v>1653</v>
      </c>
      <c r="C75" s="2" t="s">
        <v>9</v>
      </c>
      <c r="D75" s="2">
        <v>5506</v>
      </c>
      <c r="E75" s="2">
        <v>538</v>
      </c>
      <c r="F75" s="2">
        <v>309</v>
      </c>
      <c r="G75" s="2"/>
      <c r="H75" s="2"/>
      <c r="I75" s="2">
        <v>80</v>
      </c>
      <c r="J75" s="2">
        <v>2</v>
      </c>
      <c r="K75" s="106">
        <f t="shared" si="1"/>
        <v>80</v>
      </c>
      <c r="L75" s="2">
        <v>1</v>
      </c>
      <c r="M75" s="2" t="s">
        <v>34</v>
      </c>
      <c r="N75" s="2" t="s">
        <v>15</v>
      </c>
      <c r="O75" s="2" t="s">
        <v>12</v>
      </c>
      <c r="P75" s="2">
        <v>153</v>
      </c>
      <c r="Q75" s="130"/>
      <c r="R75" s="130">
        <v>80</v>
      </c>
      <c r="S75" s="2"/>
      <c r="T75" s="2"/>
      <c r="U75" s="2">
        <v>30</v>
      </c>
      <c r="V75" s="140">
        <v>0</v>
      </c>
    </row>
    <row r="76" spans="1:22" s="3" customFormat="1" ht="24" customHeight="1" x14ac:dyDescent="0.45">
      <c r="A76" s="130">
        <v>67</v>
      </c>
      <c r="B76" s="114"/>
      <c r="C76" s="2" t="s">
        <v>9</v>
      </c>
      <c r="D76" s="2">
        <v>7166</v>
      </c>
      <c r="E76" s="2">
        <v>682</v>
      </c>
      <c r="F76" s="2">
        <v>12</v>
      </c>
      <c r="G76" s="2">
        <v>1</v>
      </c>
      <c r="H76" s="2"/>
      <c r="I76" s="2">
        <v>66</v>
      </c>
      <c r="J76" s="2">
        <v>1</v>
      </c>
      <c r="K76" s="106">
        <f t="shared" si="1"/>
        <v>466</v>
      </c>
      <c r="L76" s="2"/>
      <c r="M76" s="2" t="s">
        <v>34</v>
      </c>
      <c r="N76" s="2"/>
      <c r="O76" s="2"/>
      <c r="P76" s="2"/>
      <c r="Q76" s="130">
        <v>466</v>
      </c>
      <c r="R76" s="130"/>
      <c r="S76" s="2"/>
      <c r="T76" s="2"/>
      <c r="U76" s="2"/>
      <c r="V76" s="140">
        <v>0</v>
      </c>
    </row>
    <row r="77" spans="1:22" s="3" customFormat="1" ht="24" customHeight="1" x14ac:dyDescent="0.45">
      <c r="A77" s="130">
        <v>68</v>
      </c>
      <c r="B77" s="114"/>
      <c r="C77" s="2" t="s">
        <v>9</v>
      </c>
      <c r="D77" s="2">
        <v>7316</v>
      </c>
      <c r="E77" s="2">
        <v>831</v>
      </c>
      <c r="F77" s="2">
        <v>9</v>
      </c>
      <c r="G77" s="2">
        <v>7</v>
      </c>
      <c r="H77" s="2">
        <v>1</v>
      </c>
      <c r="I77" s="2">
        <v>66</v>
      </c>
      <c r="J77" s="2">
        <v>1</v>
      </c>
      <c r="K77" s="106">
        <f t="shared" si="1"/>
        <v>2966</v>
      </c>
      <c r="L77" s="2"/>
      <c r="M77" s="2" t="s">
        <v>34</v>
      </c>
      <c r="N77" s="2"/>
      <c r="O77" s="2"/>
      <c r="P77" s="2"/>
      <c r="Q77" s="130">
        <v>2966</v>
      </c>
      <c r="R77" s="130"/>
      <c r="S77" s="2"/>
      <c r="T77" s="2"/>
      <c r="U77" s="2"/>
      <c r="V77" s="140">
        <v>0</v>
      </c>
    </row>
    <row r="78" spans="1:22" s="3" customFormat="1" ht="24" customHeight="1" x14ac:dyDescent="0.45">
      <c r="A78" s="130">
        <v>69</v>
      </c>
      <c r="B78" s="114"/>
      <c r="C78" s="2" t="s">
        <v>9</v>
      </c>
      <c r="D78" s="2">
        <v>60564</v>
      </c>
      <c r="E78" s="2">
        <v>5887</v>
      </c>
      <c r="F78" s="2">
        <v>202</v>
      </c>
      <c r="G78" s="2">
        <v>13</v>
      </c>
      <c r="H78" s="2"/>
      <c r="I78" s="2"/>
      <c r="J78" s="2">
        <v>1</v>
      </c>
      <c r="K78" s="106">
        <f t="shared" si="1"/>
        <v>5200</v>
      </c>
      <c r="L78" s="2"/>
      <c r="M78" s="2" t="s">
        <v>34</v>
      </c>
      <c r="N78" s="2"/>
      <c r="O78" s="2"/>
      <c r="P78" s="2"/>
      <c r="Q78" s="130">
        <v>5200</v>
      </c>
      <c r="R78" s="130"/>
      <c r="S78" s="2"/>
      <c r="T78" s="2"/>
      <c r="U78" s="2"/>
      <c r="V78" s="140">
        <v>0</v>
      </c>
    </row>
    <row r="79" spans="1:22" s="3" customFormat="1" ht="24" customHeight="1" x14ac:dyDescent="0.45">
      <c r="A79" s="130">
        <v>70</v>
      </c>
      <c r="B79" s="114"/>
      <c r="C79" s="2" t="s">
        <v>9</v>
      </c>
      <c r="D79" s="2">
        <v>16954</v>
      </c>
      <c r="E79" s="2">
        <v>2887</v>
      </c>
      <c r="F79" s="2">
        <v>109</v>
      </c>
      <c r="G79" s="2">
        <v>28</v>
      </c>
      <c r="H79" s="2">
        <v>1</v>
      </c>
      <c r="I79" s="2">
        <v>3</v>
      </c>
      <c r="J79" s="2">
        <v>1</v>
      </c>
      <c r="K79" s="106">
        <f t="shared" si="1"/>
        <v>11303</v>
      </c>
      <c r="L79" s="2"/>
      <c r="M79" s="2" t="s">
        <v>34</v>
      </c>
      <c r="N79" s="2"/>
      <c r="O79" s="2"/>
      <c r="P79" s="2"/>
      <c r="Q79" s="130">
        <v>11303</v>
      </c>
      <c r="R79" s="130"/>
      <c r="S79" s="2"/>
      <c r="T79" s="2"/>
      <c r="U79" s="2"/>
      <c r="V79" s="140">
        <v>0</v>
      </c>
    </row>
    <row r="80" spans="1:22" s="3" customFormat="1" ht="24" customHeight="1" x14ac:dyDescent="0.45">
      <c r="A80" s="130">
        <v>71</v>
      </c>
      <c r="B80" s="114"/>
      <c r="C80" s="2" t="s">
        <v>9</v>
      </c>
      <c r="D80" s="2">
        <v>23733</v>
      </c>
      <c r="E80" s="2">
        <v>3249</v>
      </c>
      <c r="F80" s="2">
        <v>89</v>
      </c>
      <c r="G80" s="2">
        <v>7</v>
      </c>
      <c r="H80" s="2">
        <v>3</v>
      </c>
      <c r="I80" s="2">
        <v>68</v>
      </c>
      <c r="J80" s="2">
        <v>1</v>
      </c>
      <c r="K80" s="106">
        <f t="shared" si="1"/>
        <v>3168</v>
      </c>
      <c r="L80" s="2"/>
      <c r="M80" s="2" t="s">
        <v>34</v>
      </c>
      <c r="N80" s="2"/>
      <c r="O80" s="2"/>
      <c r="P80" s="2"/>
      <c r="Q80" s="130">
        <v>3168</v>
      </c>
      <c r="R80" s="130"/>
      <c r="S80" s="2"/>
      <c r="T80" s="2"/>
      <c r="U80" s="2"/>
      <c r="V80" s="140">
        <v>0</v>
      </c>
    </row>
    <row r="81" spans="1:22" s="44" customFormat="1" ht="24" customHeight="1" x14ac:dyDescent="0.45">
      <c r="A81" s="130">
        <v>72</v>
      </c>
      <c r="B81" s="114"/>
      <c r="C81" s="64" t="s">
        <v>13</v>
      </c>
      <c r="D81" s="64"/>
      <c r="E81" s="64"/>
      <c r="F81" s="64"/>
      <c r="G81" s="64">
        <v>7</v>
      </c>
      <c r="H81" s="64"/>
      <c r="I81" s="64"/>
      <c r="J81" s="64">
        <v>1</v>
      </c>
      <c r="K81" s="106">
        <f t="shared" si="1"/>
        <v>2800</v>
      </c>
      <c r="L81" s="64"/>
      <c r="M81" s="64" t="s">
        <v>34</v>
      </c>
      <c r="N81" s="64"/>
      <c r="O81" s="64"/>
      <c r="P81" s="64"/>
      <c r="Q81" s="130">
        <v>2800</v>
      </c>
      <c r="R81" s="130"/>
      <c r="S81" s="64"/>
      <c r="T81" s="64"/>
      <c r="U81" s="64"/>
      <c r="V81" s="140">
        <v>0.01</v>
      </c>
    </row>
    <row r="82" spans="1:22" s="3" customFormat="1" ht="24" customHeight="1" x14ac:dyDescent="0.45">
      <c r="A82" s="130">
        <v>73</v>
      </c>
      <c r="B82" s="2" t="s">
        <v>1654</v>
      </c>
      <c r="C82" s="2" t="s">
        <v>9</v>
      </c>
      <c r="D82" s="2">
        <v>16873</v>
      </c>
      <c r="E82" s="2">
        <v>454</v>
      </c>
      <c r="F82" s="2">
        <v>196</v>
      </c>
      <c r="G82" s="2"/>
      <c r="H82" s="2">
        <v>1</v>
      </c>
      <c r="I82" s="2">
        <v>75</v>
      </c>
      <c r="J82" s="2">
        <v>2</v>
      </c>
      <c r="K82" s="106">
        <f t="shared" si="1"/>
        <v>175</v>
      </c>
      <c r="L82" s="2">
        <v>1</v>
      </c>
      <c r="M82" s="2" t="s">
        <v>35</v>
      </c>
      <c r="N82" s="2" t="s">
        <v>15</v>
      </c>
      <c r="O82" s="2" t="s">
        <v>12</v>
      </c>
      <c r="P82" s="2">
        <v>138</v>
      </c>
      <c r="Q82" s="130"/>
      <c r="R82" s="130">
        <v>175</v>
      </c>
      <c r="S82" s="2"/>
      <c r="T82" s="2"/>
      <c r="U82" s="2">
        <v>30</v>
      </c>
      <c r="V82" s="140">
        <v>0</v>
      </c>
    </row>
    <row r="83" spans="1:22" s="3" customFormat="1" ht="24" customHeight="1" x14ac:dyDescent="0.45">
      <c r="A83" s="130">
        <v>74</v>
      </c>
      <c r="B83" s="114"/>
      <c r="C83" s="2" t="s">
        <v>9</v>
      </c>
      <c r="D83" s="2">
        <v>5420</v>
      </c>
      <c r="E83" s="2">
        <v>2812</v>
      </c>
      <c r="F83" s="2">
        <v>216</v>
      </c>
      <c r="G83" s="2">
        <v>31</v>
      </c>
      <c r="H83" s="2"/>
      <c r="I83" s="2">
        <v>65</v>
      </c>
      <c r="J83" s="2">
        <v>1</v>
      </c>
      <c r="K83" s="106">
        <f t="shared" si="1"/>
        <v>12465</v>
      </c>
      <c r="L83" s="2"/>
      <c r="M83" s="2" t="s">
        <v>35</v>
      </c>
      <c r="N83" s="2"/>
      <c r="O83" s="2"/>
      <c r="P83" s="2"/>
      <c r="Q83" s="130">
        <v>12465</v>
      </c>
      <c r="R83" s="130"/>
      <c r="S83" s="2"/>
      <c r="T83" s="2"/>
      <c r="U83" s="2"/>
      <c r="V83" s="140">
        <v>0</v>
      </c>
    </row>
    <row r="84" spans="1:22" s="3" customFormat="1" ht="24" customHeight="1" x14ac:dyDescent="0.45">
      <c r="A84" s="130">
        <v>75</v>
      </c>
      <c r="B84" s="2" t="s">
        <v>1655</v>
      </c>
      <c r="C84" s="2" t="s">
        <v>9</v>
      </c>
      <c r="D84" s="2">
        <v>14703</v>
      </c>
      <c r="E84" s="2">
        <v>1858</v>
      </c>
      <c r="F84" s="2">
        <v>147</v>
      </c>
      <c r="G84" s="2"/>
      <c r="H84" s="2">
        <v>1</v>
      </c>
      <c r="I84" s="2">
        <v>64</v>
      </c>
      <c r="J84" s="2">
        <v>2</v>
      </c>
      <c r="K84" s="106">
        <f t="shared" si="1"/>
        <v>164</v>
      </c>
      <c r="L84" s="2">
        <v>1</v>
      </c>
      <c r="M84" s="2" t="s">
        <v>36</v>
      </c>
      <c r="N84" s="2" t="s">
        <v>15</v>
      </c>
      <c r="O84" s="2" t="s">
        <v>12</v>
      </c>
      <c r="P84" s="2">
        <v>138</v>
      </c>
      <c r="Q84" s="130"/>
      <c r="R84" s="130">
        <v>164</v>
      </c>
      <c r="S84" s="2"/>
      <c r="T84" s="2"/>
      <c r="U84" s="2">
        <v>20</v>
      </c>
      <c r="V84" s="140">
        <v>0</v>
      </c>
    </row>
    <row r="85" spans="1:22" s="3" customFormat="1" ht="24" customHeight="1" x14ac:dyDescent="0.45">
      <c r="A85" s="130">
        <v>76</v>
      </c>
      <c r="B85" s="114"/>
      <c r="C85" s="2" t="s">
        <v>9</v>
      </c>
      <c r="D85" s="2">
        <v>57890</v>
      </c>
      <c r="E85" s="2">
        <v>5479</v>
      </c>
      <c r="F85" s="2">
        <v>323</v>
      </c>
      <c r="G85" s="2"/>
      <c r="H85" s="2">
        <v>1</v>
      </c>
      <c r="I85" s="2">
        <v>30</v>
      </c>
      <c r="J85" s="2">
        <v>1</v>
      </c>
      <c r="K85" s="106">
        <f t="shared" si="1"/>
        <v>130</v>
      </c>
      <c r="L85" s="2"/>
      <c r="M85" s="2" t="s">
        <v>36</v>
      </c>
      <c r="N85" s="2"/>
      <c r="O85" s="2"/>
      <c r="P85" s="2"/>
      <c r="Q85" s="130">
        <v>130</v>
      </c>
      <c r="R85" s="130"/>
      <c r="S85" s="2"/>
      <c r="T85" s="2"/>
      <c r="U85" s="2"/>
      <c r="V85" s="140">
        <v>0</v>
      </c>
    </row>
    <row r="86" spans="1:22" s="3" customFormat="1" ht="24" customHeight="1" x14ac:dyDescent="0.45">
      <c r="A86" s="130">
        <v>77</v>
      </c>
      <c r="B86" s="114"/>
      <c r="C86" s="2" t="s">
        <v>9</v>
      </c>
      <c r="D86" s="2">
        <v>14833</v>
      </c>
      <c r="E86" s="2">
        <v>1979</v>
      </c>
      <c r="F86" s="2">
        <v>59</v>
      </c>
      <c r="G86" s="2">
        <v>10</v>
      </c>
      <c r="H86" s="2">
        <v>3</v>
      </c>
      <c r="I86" s="2">
        <v>87</v>
      </c>
      <c r="J86" s="2">
        <v>1</v>
      </c>
      <c r="K86" s="106">
        <f t="shared" si="1"/>
        <v>4387</v>
      </c>
      <c r="L86" s="2"/>
      <c r="M86" s="2" t="s">
        <v>36</v>
      </c>
      <c r="N86" s="2"/>
      <c r="O86" s="2"/>
      <c r="P86" s="2"/>
      <c r="Q86" s="130">
        <v>4387</v>
      </c>
      <c r="R86" s="130"/>
      <c r="S86" s="2"/>
      <c r="T86" s="2"/>
      <c r="U86" s="2"/>
      <c r="V86" s="140">
        <v>0</v>
      </c>
    </row>
    <row r="87" spans="1:22" s="3" customFormat="1" ht="24" customHeight="1" x14ac:dyDescent="0.45">
      <c r="A87" s="130">
        <v>78</v>
      </c>
      <c r="B87" s="114"/>
      <c r="C87" s="2" t="s">
        <v>9</v>
      </c>
      <c r="D87" s="2">
        <v>39213</v>
      </c>
      <c r="E87" s="2">
        <v>4157</v>
      </c>
      <c r="F87" s="2">
        <v>133</v>
      </c>
      <c r="G87" s="2">
        <v>10</v>
      </c>
      <c r="H87" s="2"/>
      <c r="I87" s="2"/>
      <c r="J87" s="2">
        <v>1</v>
      </c>
      <c r="K87" s="106">
        <f t="shared" si="1"/>
        <v>4000</v>
      </c>
      <c r="L87" s="2"/>
      <c r="M87" s="2" t="s">
        <v>36</v>
      </c>
      <c r="N87" s="2"/>
      <c r="O87" s="2"/>
      <c r="P87" s="2"/>
      <c r="Q87" s="130">
        <v>4000</v>
      </c>
      <c r="R87" s="130"/>
      <c r="S87" s="2"/>
      <c r="T87" s="2"/>
      <c r="U87" s="2"/>
      <c r="V87" s="140">
        <v>0</v>
      </c>
    </row>
    <row r="88" spans="1:22" s="3" customFormat="1" ht="24" customHeight="1" x14ac:dyDescent="0.45">
      <c r="A88" s="130">
        <v>79</v>
      </c>
      <c r="B88" s="114"/>
      <c r="C88" s="2" t="s">
        <v>9</v>
      </c>
      <c r="D88" s="2">
        <v>26228</v>
      </c>
      <c r="E88" s="2">
        <v>3156</v>
      </c>
      <c r="F88" s="2">
        <v>57</v>
      </c>
      <c r="G88" s="2">
        <v>4</v>
      </c>
      <c r="H88" s="2">
        <v>2</v>
      </c>
      <c r="I88" s="2">
        <v>76</v>
      </c>
      <c r="J88" s="2">
        <v>1</v>
      </c>
      <c r="K88" s="106">
        <f t="shared" si="1"/>
        <v>1876</v>
      </c>
      <c r="L88" s="2"/>
      <c r="M88" s="2" t="s">
        <v>36</v>
      </c>
      <c r="N88" s="2"/>
      <c r="O88" s="2"/>
      <c r="P88" s="2"/>
      <c r="Q88" s="130">
        <v>1876</v>
      </c>
      <c r="R88" s="130"/>
      <c r="S88" s="2"/>
      <c r="T88" s="2"/>
      <c r="U88" s="2"/>
      <c r="V88" s="140">
        <v>0</v>
      </c>
    </row>
    <row r="89" spans="1:22" s="3" customFormat="1" ht="24" customHeight="1" x14ac:dyDescent="0.45">
      <c r="A89" s="130">
        <v>80</v>
      </c>
      <c r="B89" s="2" t="s">
        <v>1656</v>
      </c>
      <c r="C89" s="2" t="s">
        <v>9</v>
      </c>
      <c r="D89" s="2">
        <v>57891</v>
      </c>
      <c r="E89" s="2">
        <v>5480</v>
      </c>
      <c r="F89" s="2">
        <v>324</v>
      </c>
      <c r="G89" s="2"/>
      <c r="H89" s="2">
        <v>1</v>
      </c>
      <c r="I89" s="2">
        <v>44</v>
      </c>
      <c r="J89" s="2">
        <v>2</v>
      </c>
      <c r="K89" s="106">
        <f t="shared" si="1"/>
        <v>144</v>
      </c>
      <c r="L89" s="2">
        <v>1</v>
      </c>
      <c r="M89" s="2" t="s">
        <v>37</v>
      </c>
      <c r="N89" s="2" t="s">
        <v>15</v>
      </c>
      <c r="O89" s="2" t="s">
        <v>12</v>
      </c>
      <c r="P89" s="2">
        <v>138</v>
      </c>
      <c r="Q89" s="130"/>
      <c r="R89" s="130">
        <v>144</v>
      </c>
      <c r="S89" s="2"/>
      <c r="T89" s="2"/>
      <c r="U89" s="2">
        <v>20</v>
      </c>
      <c r="V89" s="140">
        <v>0</v>
      </c>
    </row>
    <row r="90" spans="1:22" s="3" customFormat="1" ht="24" customHeight="1" x14ac:dyDescent="0.45">
      <c r="A90" s="130">
        <v>81</v>
      </c>
      <c r="B90" s="114"/>
      <c r="C90" s="2" t="s">
        <v>9</v>
      </c>
      <c r="D90" s="2">
        <v>14847</v>
      </c>
      <c r="E90" s="2">
        <v>1992</v>
      </c>
      <c r="F90" s="2">
        <v>76</v>
      </c>
      <c r="G90" s="2">
        <v>4</v>
      </c>
      <c r="H90" s="2">
        <v>3</v>
      </c>
      <c r="I90" s="2"/>
      <c r="J90" s="2">
        <v>1</v>
      </c>
      <c r="K90" s="106">
        <f t="shared" si="1"/>
        <v>1900</v>
      </c>
      <c r="L90" s="2"/>
      <c r="M90" s="2" t="s">
        <v>37</v>
      </c>
      <c r="N90" s="2"/>
      <c r="O90" s="2"/>
      <c r="P90" s="2"/>
      <c r="Q90" s="130">
        <v>1900</v>
      </c>
      <c r="R90" s="130"/>
      <c r="S90" s="2"/>
      <c r="T90" s="2"/>
      <c r="U90" s="2"/>
      <c r="V90" s="140">
        <v>0</v>
      </c>
    </row>
    <row r="91" spans="1:22" s="3" customFormat="1" ht="24" customHeight="1" x14ac:dyDescent="0.45">
      <c r="A91" s="130">
        <v>82</v>
      </c>
      <c r="B91" s="2" t="s">
        <v>1643</v>
      </c>
      <c r="C91" s="2" t="s">
        <v>9</v>
      </c>
      <c r="D91" s="2">
        <v>5495</v>
      </c>
      <c r="E91" s="2"/>
      <c r="F91" s="2">
        <v>296</v>
      </c>
      <c r="G91" s="2"/>
      <c r="H91" s="2">
        <v>1</v>
      </c>
      <c r="I91" s="2">
        <v>4</v>
      </c>
      <c r="J91" s="2">
        <v>2</v>
      </c>
      <c r="K91" s="106">
        <f t="shared" si="1"/>
        <v>104</v>
      </c>
      <c r="L91" s="2">
        <v>1</v>
      </c>
      <c r="M91" s="2" t="s">
        <v>38</v>
      </c>
      <c r="N91" s="2" t="s">
        <v>15</v>
      </c>
      <c r="O91" s="2" t="s">
        <v>12</v>
      </c>
      <c r="P91" s="2">
        <v>144</v>
      </c>
      <c r="Q91" s="130"/>
      <c r="R91" s="130">
        <v>104</v>
      </c>
      <c r="S91" s="2"/>
      <c r="T91" s="2"/>
      <c r="U91" s="2">
        <v>30</v>
      </c>
      <c r="V91" s="140">
        <v>0</v>
      </c>
    </row>
    <row r="92" spans="1:22" s="3" customFormat="1" ht="24" customHeight="1" x14ac:dyDescent="0.45">
      <c r="A92" s="130">
        <v>83</v>
      </c>
      <c r="B92" s="114"/>
      <c r="C92" s="2" t="s">
        <v>9</v>
      </c>
      <c r="D92" s="2">
        <v>60426</v>
      </c>
      <c r="E92" s="2">
        <v>5887</v>
      </c>
      <c r="F92" s="2">
        <v>239</v>
      </c>
      <c r="G92" s="2">
        <v>8</v>
      </c>
      <c r="H92" s="2"/>
      <c r="I92" s="2"/>
      <c r="J92" s="2">
        <v>1</v>
      </c>
      <c r="K92" s="106">
        <f t="shared" si="1"/>
        <v>3200</v>
      </c>
      <c r="L92" s="2"/>
      <c r="M92" s="2" t="s">
        <v>38</v>
      </c>
      <c r="N92" s="2"/>
      <c r="O92" s="2"/>
      <c r="P92" s="2"/>
      <c r="Q92" s="130">
        <v>3200</v>
      </c>
      <c r="R92" s="130"/>
      <c r="S92" s="2"/>
      <c r="T92" s="2"/>
      <c r="U92" s="2"/>
      <c r="V92" s="140">
        <v>0</v>
      </c>
    </row>
    <row r="93" spans="1:22" s="3" customFormat="1" ht="24" customHeight="1" x14ac:dyDescent="0.45">
      <c r="A93" s="130">
        <v>84</v>
      </c>
      <c r="B93" s="114"/>
      <c r="C93" s="2" t="s">
        <v>9</v>
      </c>
      <c r="D93" s="2">
        <v>14622</v>
      </c>
      <c r="E93" s="2"/>
      <c r="F93" s="2">
        <v>46</v>
      </c>
      <c r="G93" s="2">
        <v>8</v>
      </c>
      <c r="H93" s="2"/>
      <c r="I93" s="2">
        <v>90</v>
      </c>
      <c r="J93" s="2">
        <v>1</v>
      </c>
      <c r="K93" s="106">
        <f t="shared" si="1"/>
        <v>3290</v>
      </c>
      <c r="L93" s="2"/>
      <c r="M93" s="2" t="s">
        <v>38</v>
      </c>
      <c r="N93" s="2"/>
      <c r="O93" s="2"/>
      <c r="P93" s="2"/>
      <c r="Q93" s="130">
        <v>3290</v>
      </c>
      <c r="R93" s="130"/>
      <c r="S93" s="2"/>
      <c r="T93" s="2"/>
      <c r="U93" s="2"/>
      <c r="V93" s="140">
        <v>0</v>
      </c>
    </row>
    <row r="94" spans="1:22" s="3" customFormat="1" ht="24" customHeight="1" x14ac:dyDescent="0.45">
      <c r="A94" s="130">
        <v>85</v>
      </c>
      <c r="B94" s="114"/>
      <c r="C94" s="2" t="s">
        <v>9</v>
      </c>
      <c r="D94" s="2">
        <v>14607</v>
      </c>
      <c r="E94" s="2">
        <v>1767</v>
      </c>
      <c r="F94" s="2">
        <v>29</v>
      </c>
      <c r="G94" s="2">
        <v>12</v>
      </c>
      <c r="H94" s="2">
        <v>1</v>
      </c>
      <c r="I94" s="2">
        <v>48</v>
      </c>
      <c r="J94" s="2">
        <v>1</v>
      </c>
      <c r="K94" s="106">
        <f t="shared" si="1"/>
        <v>4948</v>
      </c>
      <c r="L94" s="2"/>
      <c r="M94" s="2" t="s">
        <v>38</v>
      </c>
      <c r="N94" s="2"/>
      <c r="O94" s="2"/>
      <c r="P94" s="2"/>
      <c r="Q94" s="130">
        <v>4948</v>
      </c>
      <c r="R94" s="130"/>
      <c r="S94" s="2"/>
      <c r="T94" s="2"/>
      <c r="U94" s="2"/>
      <c r="V94" s="140">
        <v>0</v>
      </c>
    </row>
    <row r="95" spans="1:22" s="3" customFormat="1" ht="24" customHeight="1" x14ac:dyDescent="0.45">
      <c r="A95" s="130">
        <v>86</v>
      </c>
      <c r="B95" s="114"/>
      <c r="C95" s="2" t="s">
        <v>9</v>
      </c>
      <c r="D95" s="2">
        <v>13562</v>
      </c>
      <c r="E95" s="2">
        <v>1595</v>
      </c>
      <c r="F95" s="2">
        <v>472</v>
      </c>
      <c r="G95" s="2">
        <v>7</v>
      </c>
      <c r="H95" s="2"/>
      <c r="I95" s="2">
        <v>84</v>
      </c>
      <c r="J95" s="2">
        <v>1</v>
      </c>
      <c r="K95" s="106">
        <f t="shared" si="1"/>
        <v>2884</v>
      </c>
      <c r="L95" s="2"/>
      <c r="M95" s="2" t="s">
        <v>38</v>
      </c>
      <c r="N95" s="2"/>
      <c r="O95" s="2"/>
      <c r="P95" s="2"/>
      <c r="Q95" s="130">
        <v>2884</v>
      </c>
      <c r="R95" s="130"/>
      <c r="S95" s="2"/>
      <c r="T95" s="2"/>
      <c r="U95" s="2"/>
      <c r="V95" s="140">
        <v>0</v>
      </c>
    </row>
    <row r="96" spans="1:22" s="3" customFormat="1" ht="24" customHeight="1" x14ac:dyDescent="0.45">
      <c r="A96" s="130">
        <v>87</v>
      </c>
      <c r="B96" s="114"/>
      <c r="C96" s="2" t="s">
        <v>9</v>
      </c>
      <c r="D96" s="2">
        <v>58737</v>
      </c>
      <c r="E96" s="2">
        <v>5553</v>
      </c>
      <c r="F96" s="2">
        <v>63</v>
      </c>
      <c r="G96" s="2">
        <v>1</v>
      </c>
      <c r="H96" s="2">
        <v>1</v>
      </c>
      <c r="I96" s="2">
        <v>26</v>
      </c>
      <c r="J96" s="2">
        <v>1</v>
      </c>
      <c r="K96" s="106">
        <f t="shared" si="1"/>
        <v>526</v>
      </c>
      <c r="L96" s="2"/>
      <c r="M96" s="2" t="s">
        <v>38</v>
      </c>
      <c r="N96" s="2"/>
      <c r="O96" s="2"/>
      <c r="P96" s="2"/>
      <c r="Q96" s="130">
        <v>526</v>
      </c>
      <c r="R96" s="130"/>
      <c r="S96" s="2"/>
      <c r="T96" s="2"/>
      <c r="U96" s="2"/>
      <c r="V96" s="140">
        <v>0</v>
      </c>
    </row>
    <row r="97" spans="1:22" s="3" customFormat="1" ht="24" customHeight="1" x14ac:dyDescent="0.45">
      <c r="A97" s="130">
        <v>88</v>
      </c>
      <c r="B97" s="114"/>
      <c r="C97" s="2" t="s">
        <v>9</v>
      </c>
      <c r="D97" s="2">
        <v>14985</v>
      </c>
      <c r="E97" s="2"/>
      <c r="F97" s="2">
        <v>256</v>
      </c>
      <c r="G97" s="2">
        <v>14</v>
      </c>
      <c r="H97" s="2">
        <v>3</v>
      </c>
      <c r="I97" s="2">
        <v>14</v>
      </c>
      <c r="J97" s="2">
        <v>1</v>
      </c>
      <c r="K97" s="106">
        <f t="shared" si="1"/>
        <v>5914</v>
      </c>
      <c r="L97" s="2"/>
      <c r="M97" s="2" t="s">
        <v>38</v>
      </c>
      <c r="N97" s="2"/>
      <c r="O97" s="2"/>
      <c r="P97" s="2"/>
      <c r="Q97" s="130">
        <v>5914</v>
      </c>
      <c r="R97" s="130"/>
      <c r="S97" s="2"/>
      <c r="T97" s="2"/>
      <c r="U97" s="2"/>
      <c r="V97" s="140">
        <v>0</v>
      </c>
    </row>
    <row r="98" spans="1:22" s="3" customFormat="1" ht="24" customHeight="1" x14ac:dyDescent="0.45">
      <c r="A98" s="130">
        <v>89</v>
      </c>
      <c r="B98" s="114"/>
      <c r="C98" s="2" t="s">
        <v>32</v>
      </c>
      <c r="D98" s="2">
        <v>3257</v>
      </c>
      <c r="E98" s="2"/>
      <c r="F98" s="2">
        <v>189</v>
      </c>
      <c r="G98" s="2">
        <v>6</v>
      </c>
      <c r="H98" s="2">
        <v>2</v>
      </c>
      <c r="I98" s="2">
        <v>90</v>
      </c>
      <c r="J98" s="2">
        <v>1</v>
      </c>
      <c r="K98" s="106">
        <f t="shared" si="1"/>
        <v>2690</v>
      </c>
      <c r="L98" s="2"/>
      <c r="M98" s="2" t="s">
        <v>38</v>
      </c>
      <c r="N98" s="2"/>
      <c r="O98" s="2"/>
      <c r="P98" s="2"/>
      <c r="Q98" s="130">
        <v>2690</v>
      </c>
      <c r="R98" s="130"/>
      <c r="S98" s="2"/>
      <c r="T98" s="2"/>
      <c r="U98" s="2"/>
      <c r="V98" s="140">
        <v>0.01</v>
      </c>
    </row>
    <row r="99" spans="1:22" s="3" customFormat="1" ht="24" customHeight="1" x14ac:dyDescent="0.45">
      <c r="A99" s="130">
        <v>90</v>
      </c>
      <c r="B99" s="114"/>
      <c r="C99" s="2" t="s">
        <v>39</v>
      </c>
      <c r="D99" s="2"/>
      <c r="E99" s="2"/>
      <c r="F99" s="2"/>
      <c r="G99" s="2">
        <v>14</v>
      </c>
      <c r="H99" s="2">
        <v>3</v>
      </c>
      <c r="I99" s="2">
        <v>80</v>
      </c>
      <c r="J99" s="2">
        <v>1</v>
      </c>
      <c r="K99" s="106">
        <f t="shared" si="1"/>
        <v>5980</v>
      </c>
      <c r="L99" s="2"/>
      <c r="M99" s="2" t="s">
        <v>38</v>
      </c>
      <c r="N99" s="2"/>
      <c r="O99" s="2"/>
      <c r="P99" s="2"/>
      <c r="Q99" s="130">
        <v>5980</v>
      </c>
      <c r="R99" s="130"/>
      <c r="S99" s="2"/>
      <c r="T99" s="2"/>
      <c r="U99" s="2"/>
      <c r="V99" s="140">
        <v>0.01</v>
      </c>
    </row>
    <row r="100" spans="1:22" s="3" customFormat="1" ht="24" customHeight="1" x14ac:dyDescent="0.45">
      <c r="A100" s="130">
        <v>91</v>
      </c>
      <c r="B100" s="114"/>
      <c r="C100" s="2" t="s">
        <v>9</v>
      </c>
      <c r="D100" s="2">
        <v>29793</v>
      </c>
      <c r="E100" s="2">
        <v>3621</v>
      </c>
      <c r="F100" s="2">
        <v>169</v>
      </c>
      <c r="G100" s="2">
        <v>2</v>
      </c>
      <c r="H100" s="2"/>
      <c r="I100" s="2">
        <v>86</v>
      </c>
      <c r="J100" s="2">
        <v>1</v>
      </c>
      <c r="K100" s="106">
        <f t="shared" si="1"/>
        <v>886</v>
      </c>
      <c r="L100" s="2"/>
      <c r="M100" s="2" t="s">
        <v>38</v>
      </c>
      <c r="N100" s="2"/>
      <c r="O100" s="2"/>
      <c r="P100" s="2"/>
      <c r="Q100" s="130">
        <v>886</v>
      </c>
      <c r="R100" s="130"/>
      <c r="S100" s="2"/>
      <c r="T100" s="2"/>
      <c r="U100" s="2"/>
      <c r="V100" s="140">
        <v>0</v>
      </c>
    </row>
    <row r="101" spans="1:22" s="3" customFormat="1" ht="24" customHeight="1" x14ac:dyDescent="0.45">
      <c r="A101" s="130">
        <v>92</v>
      </c>
      <c r="B101" s="114"/>
      <c r="C101" s="2" t="s">
        <v>13</v>
      </c>
      <c r="D101" s="2"/>
      <c r="E101" s="2"/>
      <c r="F101" s="2"/>
      <c r="G101" s="2">
        <v>6</v>
      </c>
      <c r="H101" s="2"/>
      <c r="I101" s="2"/>
      <c r="J101" s="2">
        <v>1</v>
      </c>
      <c r="K101" s="106">
        <f t="shared" si="1"/>
        <v>2400</v>
      </c>
      <c r="L101" s="2"/>
      <c r="M101" s="2" t="s">
        <v>38</v>
      </c>
      <c r="N101" s="2"/>
      <c r="O101" s="2"/>
      <c r="P101" s="2"/>
      <c r="Q101" s="130">
        <v>2400</v>
      </c>
      <c r="R101" s="130"/>
      <c r="S101" s="2"/>
      <c r="T101" s="2"/>
      <c r="U101" s="2"/>
      <c r="V101" s="140">
        <v>0.01</v>
      </c>
    </row>
    <row r="102" spans="1:22" s="3" customFormat="1" ht="24" customHeight="1" x14ac:dyDescent="0.45">
      <c r="A102" s="130">
        <v>93</v>
      </c>
      <c r="B102" s="2" t="s">
        <v>1642</v>
      </c>
      <c r="C102" s="2" t="s">
        <v>9</v>
      </c>
      <c r="D102" s="2">
        <v>16717</v>
      </c>
      <c r="E102" s="2">
        <v>2667</v>
      </c>
      <c r="F102" s="2">
        <v>45</v>
      </c>
      <c r="G102" s="2">
        <v>13</v>
      </c>
      <c r="H102" s="2">
        <v>2</v>
      </c>
      <c r="I102" s="2">
        <v>85</v>
      </c>
      <c r="J102" s="2">
        <v>1</v>
      </c>
      <c r="K102" s="106">
        <f t="shared" si="1"/>
        <v>5485</v>
      </c>
      <c r="L102" s="2"/>
      <c r="M102" s="2" t="s">
        <v>38</v>
      </c>
      <c r="N102" s="2"/>
      <c r="O102" s="2"/>
      <c r="P102" s="2"/>
      <c r="Q102" s="130">
        <v>5485</v>
      </c>
      <c r="R102" s="130"/>
      <c r="S102" s="2"/>
      <c r="T102" s="2"/>
      <c r="U102" s="2"/>
      <c r="V102" s="140">
        <v>0</v>
      </c>
    </row>
    <row r="103" spans="1:22" s="3" customFormat="1" ht="24" customHeight="1" x14ac:dyDescent="0.45">
      <c r="A103" s="130">
        <v>94</v>
      </c>
      <c r="B103" s="114"/>
      <c r="C103" s="2" t="s">
        <v>9</v>
      </c>
      <c r="D103" s="2">
        <v>17051</v>
      </c>
      <c r="E103" s="2">
        <v>2779</v>
      </c>
      <c r="F103" s="2">
        <v>125</v>
      </c>
      <c r="G103" s="2">
        <v>6</v>
      </c>
      <c r="H103" s="2"/>
      <c r="I103" s="2">
        <v>55</v>
      </c>
      <c r="J103" s="2">
        <v>1</v>
      </c>
      <c r="K103" s="106">
        <f t="shared" si="1"/>
        <v>2455</v>
      </c>
      <c r="L103" s="2"/>
      <c r="M103" s="2" t="s">
        <v>38</v>
      </c>
      <c r="N103" s="2"/>
      <c r="O103" s="2"/>
      <c r="P103" s="2"/>
      <c r="Q103" s="130">
        <v>2455</v>
      </c>
      <c r="R103" s="130"/>
      <c r="S103" s="2"/>
      <c r="T103" s="2"/>
      <c r="U103" s="2"/>
      <c r="V103" s="140">
        <v>0</v>
      </c>
    </row>
    <row r="104" spans="1:22" s="3" customFormat="1" ht="24" customHeight="1" x14ac:dyDescent="0.45">
      <c r="A104" s="130">
        <v>95</v>
      </c>
      <c r="B104" s="114"/>
      <c r="C104" s="2" t="s">
        <v>9</v>
      </c>
      <c r="D104" s="2">
        <v>16911</v>
      </c>
      <c r="E104" s="2">
        <v>2845</v>
      </c>
      <c r="F104" s="2">
        <v>483</v>
      </c>
      <c r="G104" s="2">
        <v>4</v>
      </c>
      <c r="H104" s="2"/>
      <c r="I104" s="2">
        <v>85</v>
      </c>
      <c r="J104" s="2">
        <v>1</v>
      </c>
      <c r="K104" s="106">
        <f t="shared" si="1"/>
        <v>1685</v>
      </c>
      <c r="L104" s="2"/>
      <c r="M104" s="2" t="s">
        <v>38</v>
      </c>
      <c r="N104" s="2"/>
      <c r="O104" s="2"/>
      <c r="P104" s="2"/>
      <c r="Q104" s="130">
        <v>1685</v>
      </c>
      <c r="R104" s="130"/>
      <c r="S104" s="2"/>
      <c r="T104" s="2"/>
      <c r="U104" s="2"/>
      <c r="V104" s="140">
        <v>0</v>
      </c>
    </row>
    <row r="105" spans="1:22" s="3" customFormat="1" ht="24" customHeight="1" x14ac:dyDescent="0.45">
      <c r="A105" s="130">
        <v>96</v>
      </c>
      <c r="B105" s="114"/>
      <c r="C105" s="2" t="s">
        <v>9</v>
      </c>
      <c r="D105" s="2">
        <v>37912</v>
      </c>
      <c r="E105" s="2">
        <v>4122</v>
      </c>
      <c r="F105" s="2">
        <v>129</v>
      </c>
      <c r="G105" s="2">
        <v>7</v>
      </c>
      <c r="H105" s="2">
        <v>1</v>
      </c>
      <c r="I105" s="2">
        <v>67</v>
      </c>
      <c r="J105" s="2">
        <v>1</v>
      </c>
      <c r="K105" s="106">
        <f t="shared" si="1"/>
        <v>2967</v>
      </c>
      <c r="L105" s="2"/>
      <c r="M105" s="2" t="s">
        <v>38</v>
      </c>
      <c r="N105" s="2"/>
      <c r="O105" s="2"/>
      <c r="P105" s="2"/>
      <c r="Q105" s="130">
        <v>2967</v>
      </c>
      <c r="R105" s="130"/>
      <c r="S105" s="2"/>
      <c r="T105" s="2"/>
      <c r="U105" s="2"/>
      <c r="V105" s="140">
        <v>0</v>
      </c>
    </row>
    <row r="106" spans="1:22" s="3" customFormat="1" ht="24" customHeight="1" x14ac:dyDescent="0.45">
      <c r="A106" s="130">
        <v>97</v>
      </c>
      <c r="B106" s="114"/>
      <c r="C106" s="2" t="s">
        <v>9</v>
      </c>
      <c r="D106" s="2">
        <v>58719</v>
      </c>
      <c r="E106" s="2">
        <v>5552</v>
      </c>
      <c r="F106" s="2">
        <v>164</v>
      </c>
      <c r="G106" s="2">
        <v>3</v>
      </c>
      <c r="H106" s="2"/>
      <c r="I106" s="2"/>
      <c r="J106" s="2">
        <v>1</v>
      </c>
      <c r="K106" s="106">
        <f t="shared" si="1"/>
        <v>1200</v>
      </c>
      <c r="L106" s="2"/>
      <c r="M106" s="2" t="s">
        <v>38</v>
      </c>
      <c r="N106" s="2"/>
      <c r="O106" s="2"/>
      <c r="P106" s="2"/>
      <c r="Q106" s="130">
        <v>1200</v>
      </c>
      <c r="R106" s="130"/>
      <c r="S106" s="2"/>
      <c r="T106" s="2"/>
      <c r="U106" s="2"/>
      <c r="V106" s="140">
        <v>0</v>
      </c>
    </row>
    <row r="107" spans="1:22" s="3" customFormat="1" ht="24" customHeight="1" x14ac:dyDescent="0.45">
      <c r="A107" s="130">
        <v>98</v>
      </c>
      <c r="B107" s="2" t="s">
        <v>1560</v>
      </c>
      <c r="C107" s="2" t="s">
        <v>9</v>
      </c>
      <c r="D107" s="2">
        <v>5493</v>
      </c>
      <c r="E107" s="2"/>
      <c r="F107" s="2">
        <v>294</v>
      </c>
      <c r="G107" s="2"/>
      <c r="H107" s="2">
        <v>1</v>
      </c>
      <c r="I107" s="2">
        <v>35</v>
      </c>
      <c r="J107" s="2">
        <v>2</v>
      </c>
      <c r="K107" s="106">
        <f t="shared" si="1"/>
        <v>135</v>
      </c>
      <c r="L107" s="2"/>
      <c r="M107" s="2" t="s">
        <v>38</v>
      </c>
      <c r="N107" s="2"/>
      <c r="O107" s="2"/>
      <c r="P107" s="2"/>
      <c r="Q107" s="130"/>
      <c r="R107" s="130">
        <v>135</v>
      </c>
      <c r="S107" s="2"/>
      <c r="T107" s="2"/>
      <c r="U107" s="2"/>
      <c r="V107" s="140">
        <v>0</v>
      </c>
    </row>
    <row r="108" spans="1:22" s="3" customFormat="1" ht="24" customHeight="1" x14ac:dyDescent="0.45">
      <c r="A108" s="130">
        <v>99</v>
      </c>
      <c r="B108" s="114"/>
      <c r="C108" s="2" t="s">
        <v>32</v>
      </c>
      <c r="D108" s="2">
        <v>536</v>
      </c>
      <c r="E108" s="2"/>
      <c r="F108" s="2">
        <v>131</v>
      </c>
      <c r="G108" s="2">
        <v>13</v>
      </c>
      <c r="H108" s="2">
        <v>2</v>
      </c>
      <c r="I108" s="2">
        <v>65</v>
      </c>
      <c r="J108" s="2">
        <v>1</v>
      </c>
      <c r="K108" s="106">
        <f t="shared" si="1"/>
        <v>5465</v>
      </c>
      <c r="L108" s="2"/>
      <c r="M108" s="2" t="s">
        <v>38</v>
      </c>
      <c r="N108" s="2"/>
      <c r="O108" s="2"/>
      <c r="P108" s="2"/>
      <c r="Q108" s="130">
        <v>5465</v>
      </c>
      <c r="R108" s="130"/>
      <c r="S108" s="2"/>
      <c r="T108" s="2"/>
      <c r="U108" s="2"/>
      <c r="V108" s="140">
        <v>0.01</v>
      </c>
    </row>
    <row r="109" spans="1:22" s="3" customFormat="1" ht="24" customHeight="1" x14ac:dyDescent="0.45">
      <c r="A109" s="130">
        <v>100</v>
      </c>
      <c r="B109" s="114"/>
      <c r="C109" s="2" t="s">
        <v>9</v>
      </c>
      <c r="D109" s="2">
        <v>16281</v>
      </c>
      <c r="E109" s="2">
        <v>2430</v>
      </c>
      <c r="F109" s="2">
        <v>53</v>
      </c>
      <c r="G109" s="2"/>
      <c r="H109" s="2">
        <v>2</v>
      </c>
      <c r="I109" s="2">
        <v>14</v>
      </c>
      <c r="J109" s="2">
        <v>1</v>
      </c>
      <c r="K109" s="106">
        <f t="shared" si="1"/>
        <v>214</v>
      </c>
      <c r="L109" s="2"/>
      <c r="M109" s="2" t="s">
        <v>38</v>
      </c>
      <c r="N109" s="2"/>
      <c r="O109" s="2"/>
      <c r="P109" s="2"/>
      <c r="Q109" s="130">
        <v>214</v>
      </c>
      <c r="R109" s="130"/>
      <c r="S109" s="2"/>
      <c r="T109" s="2"/>
      <c r="U109" s="2"/>
      <c r="V109" s="140">
        <v>0</v>
      </c>
    </row>
    <row r="110" spans="1:22" s="3" customFormat="1" ht="24" customHeight="1" x14ac:dyDescent="0.45">
      <c r="A110" s="130">
        <v>101</v>
      </c>
      <c r="B110" s="114"/>
      <c r="C110" s="2" t="s">
        <v>9</v>
      </c>
      <c r="D110" s="2">
        <v>16282</v>
      </c>
      <c r="E110" s="2">
        <v>2431</v>
      </c>
      <c r="F110" s="2">
        <v>54</v>
      </c>
      <c r="G110" s="2"/>
      <c r="H110" s="2">
        <v>1</v>
      </c>
      <c r="I110" s="2">
        <v>77</v>
      </c>
      <c r="J110" s="2">
        <v>1</v>
      </c>
      <c r="K110" s="106">
        <f t="shared" si="1"/>
        <v>177</v>
      </c>
      <c r="L110" s="2"/>
      <c r="M110" s="2" t="s">
        <v>38</v>
      </c>
      <c r="N110" s="2"/>
      <c r="O110" s="2"/>
      <c r="P110" s="2"/>
      <c r="Q110" s="130">
        <v>177</v>
      </c>
      <c r="R110" s="130"/>
      <c r="S110" s="2"/>
      <c r="T110" s="2"/>
      <c r="U110" s="2"/>
      <c r="V110" s="140">
        <v>0</v>
      </c>
    </row>
    <row r="111" spans="1:22" s="3" customFormat="1" ht="24" customHeight="1" x14ac:dyDescent="0.45">
      <c r="A111" s="130">
        <v>102</v>
      </c>
      <c r="B111" s="114"/>
      <c r="C111" s="2" t="s">
        <v>9</v>
      </c>
      <c r="D111" s="2">
        <v>38041</v>
      </c>
      <c r="E111" s="2">
        <v>4133</v>
      </c>
      <c r="F111" s="2">
        <v>276</v>
      </c>
      <c r="G111" s="2">
        <v>1</v>
      </c>
      <c r="H111" s="2">
        <v>2</v>
      </c>
      <c r="I111" s="2">
        <v>25</v>
      </c>
      <c r="J111" s="2">
        <v>1</v>
      </c>
      <c r="K111" s="106">
        <f t="shared" si="1"/>
        <v>625</v>
      </c>
      <c r="L111" s="2"/>
      <c r="M111" s="2" t="s">
        <v>38</v>
      </c>
      <c r="N111" s="2"/>
      <c r="O111" s="2"/>
      <c r="P111" s="2"/>
      <c r="Q111" s="130">
        <v>625</v>
      </c>
      <c r="R111" s="130"/>
      <c r="S111" s="2"/>
      <c r="T111" s="2"/>
      <c r="U111" s="2"/>
      <c r="V111" s="140">
        <v>0</v>
      </c>
    </row>
    <row r="112" spans="1:22" s="3" customFormat="1" ht="24" customHeight="1" x14ac:dyDescent="0.45">
      <c r="A112" s="130">
        <v>103</v>
      </c>
      <c r="B112" s="114"/>
      <c r="C112" s="2" t="s">
        <v>9</v>
      </c>
      <c r="D112" s="2">
        <v>38042</v>
      </c>
      <c r="E112" s="2">
        <v>4134</v>
      </c>
      <c r="F112" s="2">
        <v>555</v>
      </c>
      <c r="G112" s="2"/>
      <c r="H112" s="2">
        <v>3</v>
      </c>
      <c r="I112" s="2">
        <v>61</v>
      </c>
      <c r="J112" s="2">
        <v>1</v>
      </c>
      <c r="K112" s="106">
        <f t="shared" si="1"/>
        <v>361</v>
      </c>
      <c r="L112" s="2"/>
      <c r="M112" s="2" t="s">
        <v>38</v>
      </c>
      <c r="N112" s="2"/>
      <c r="O112" s="2"/>
      <c r="P112" s="2"/>
      <c r="Q112" s="130">
        <v>361</v>
      </c>
      <c r="R112" s="130"/>
      <c r="S112" s="2"/>
      <c r="T112" s="2"/>
      <c r="U112" s="2"/>
      <c r="V112" s="140">
        <v>0</v>
      </c>
    </row>
    <row r="113" spans="1:22" s="3" customFormat="1" ht="24" customHeight="1" x14ac:dyDescent="0.45">
      <c r="A113" s="130">
        <v>104</v>
      </c>
      <c r="B113" s="114"/>
      <c r="C113" s="2" t="s">
        <v>9</v>
      </c>
      <c r="D113" s="2">
        <v>38043</v>
      </c>
      <c r="E113" s="2">
        <v>4135</v>
      </c>
      <c r="F113" s="2">
        <v>277</v>
      </c>
      <c r="G113" s="2"/>
      <c r="H113" s="2">
        <v>2</v>
      </c>
      <c r="I113" s="2">
        <v>93</v>
      </c>
      <c r="J113" s="2">
        <v>1</v>
      </c>
      <c r="K113" s="106">
        <f t="shared" si="1"/>
        <v>293</v>
      </c>
      <c r="L113" s="2"/>
      <c r="M113" s="2" t="s">
        <v>38</v>
      </c>
      <c r="N113" s="2"/>
      <c r="O113" s="2"/>
      <c r="P113" s="2"/>
      <c r="Q113" s="130">
        <v>293</v>
      </c>
      <c r="R113" s="130"/>
      <c r="S113" s="2"/>
      <c r="T113" s="2"/>
      <c r="U113" s="2"/>
      <c r="V113" s="140">
        <v>0</v>
      </c>
    </row>
    <row r="114" spans="1:22" s="3" customFormat="1" ht="24" customHeight="1" x14ac:dyDescent="0.45">
      <c r="A114" s="130">
        <v>105</v>
      </c>
      <c r="B114" s="114"/>
      <c r="C114" s="2" t="s">
        <v>9</v>
      </c>
      <c r="D114" s="2">
        <v>14836</v>
      </c>
      <c r="E114" s="2">
        <v>1982</v>
      </c>
      <c r="F114" s="2">
        <v>62</v>
      </c>
      <c r="G114" s="2">
        <v>18</v>
      </c>
      <c r="H114" s="2"/>
      <c r="I114" s="2">
        <v>45</v>
      </c>
      <c r="J114" s="2">
        <v>1</v>
      </c>
      <c r="K114" s="106">
        <f t="shared" si="1"/>
        <v>7245</v>
      </c>
      <c r="L114" s="2"/>
      <c r="M114" s="2" t="s">
        <v>38</v>
      </c>
      <c r="N114" s="2"/>
      <c r="O114" s="2"/>
      <c r="P114" s="2"/>
      <c r="Q114" s="130">
        <v>7245</v>
      </c>
      <c r="R114" s="130"/>
      <c r="S114" s="2"/>
      <c r="T114" s="2"/>
      <c r="U114" s="2"/>
      <c r="V114" s="140">
        <v>0</v>
      </c>
    </row>
    <row r="115" spans="1:22" s="3" customFormat="1" ht="24" customHeight="1" x14ac:dyDescent="0.45">
      <c r="A115" s="130">
        <v>106</v>
      </c>
      <c r="B115" s="114"/>
      <c r="C115" s="2" t="s">
        <v>9</v>
      </c>
      <c r="D115" s="2">
        <v>77755</v>
      </c>
      <c r="E115" s="2">
        <v>4115</v>
      </c>
      <c r="F115" s="2">
        <v>97</v>
      </c>
      <c r="G115" s="2">
        <v>6</v>
      </c>
      <c r="H115" s="2"/>
      <c r="I115" s="2">
        <v>24</v>
      </c>
      <c r="J115" s="2">
        <v>1</v>
      </c>
      <c r="K115" s="106">
        <f t="shared" ref="K115:K169" si="2">G115*400+H115*100+I115</f>
        <v>2424</v>
      </c>
      <c r="L115" s="2"/>
      <c r="M115" s="2" t="s">
        <v>38</v>
      </c>
      <c r="N115" s="2"/>
      <c r="O115" s="2"/>
      <c r="P115" s="2"/>
      <c r="Q115" s="130">
        <v>2424</v>
      </c>
      <c r="R115" s="130"/>
      <c r="S115" s="2"/>
      <c r="T115" s="2"/>
      <c r="U115" s="2"/>
      <c r="V115" s="140">
        <v>0</v>
      </c>
    </row>
    <row r="116" spans="1:22" s="3" customFormat="1" ht="24" customHeight="1" x14ac:dyDescent="0.45">
      <c r="A116" s="130">
        <v>107</v>
      </c>
      <c r="B116" s="114"/>
      <c r="C116" s="2" t="s">
        <v>9</v>
      </c>
      <c r="D116" s="2">
        <v>27639</v>
      </c>
      <c r="E116" s="2">
        <v>3266</v>
      </c>
      <c r="F116" s="2">
        <v>247</v>
      </c>
      <c r="G116" s="2">
        <v>15</v>
      </c>
      <c r="H116" s="2"/>
      <c r="I116" s="2">
        <v>10</v>
      </c>
      <c r="J116" s="2">
        <v>1</v>
      </c>
      <c r="K116" s="106">
        <f t="shared" si="2"/>
        <v>6010</v>
      </c>
      <c r="L116" s="2"/>
      <c r="M116" s="2" t="s">
        <v>38</v>
      </c>
      <c r="N116" s="2"/>
      <c r="O116" s="2"/>
      <c r="P116" s="2"/>
      <c r="Q116" s="130">
        <v>6010</v>
      </c>
      <c r="R116" s="130"/>
      <c r="S116" s="2"/>
      <c r="T116" s="2"/>
      <c r="U116" s="2"/>
      <c r="V116" s="140">
        <v>0</v>
      </c>
    </row>
    <row r="117" spans="1:22" s="3" customFormat="1" ht="24" customHeight="1" x14ac:dyDescent="0.45">
      <c r="A117" s="130">
        <v>108</v>
      </c>
      <c r="B117" s="114"/>
      <c r="C117" s="2" t="s">
        <v>9</v>
      </c>
      <c r="D117" s="2">
        <v>44315</v>
      </c>
      <c r="E117" s="2">
        <v>4438</v>
      </c>
      <c r="F117" s="2">
        <v>22</v>
      </c>
      <c r="G117" s="2">
        <v>15</v>
      </c>
      <c r="H117" s="2">
        <v>1</v>
      </c>
      <c r="I117" s="2">
        <v>85</v>
      </c>
      <c r="J117" s="2">
        <v>1</v>
      </c>
      <c r="K117" s="106">
        <f t="shared" si="2"/>
        <v>6185</v>
      </c>
      <c r="L117" s="2"/>
      <c r="M117" s="2" t="s">
        <v>38</v>
      </c>
      <c r="N117" s="2"/>
      <c r="O117" s="2"/>
      <c r="P117" s="2"/>
      <c r="Q117" s="130">
        <v>6185</v>
      </c>
      <c r="R117" s="130"/>
      <c r="S117" s="2"/>
      <c r="T117" s="2"/>
      <c r="U117" s="2"/>
      <c r="V117" s="140">
        <v>0</v>
      </c>
    </row>
    <row r="118" spans="1:22" s="3" customFormat="1" ht="24" customHeight="1" x14ac:dyDescent="0.45">
      <c r="A118" s="130">
        <v>109</v>
      </c>
      <c r="B118" s="114"/>
      <c r="C118" s="2" t="s">
        <v>9</v>
      </c>
      <c r="D118" s="2">
        <v>17022</v>
      </c>
      <c r="E118" s="2">
        <v>3815</v>
      </c>
      <c r="F118" s="2">
        <v>147</v>
      </c>
      <c r="G118" s="2">
        <v>14</v>
      </c>
      <c r="H118" s="2">
        <v>2</v>
      </c>
      <c r="I118" s="2">
        <v>34</v>
      </c>
      <c r="J118" s="2">
        <v>1</v>
      </c>
      <c r="K118" s="106">
        <f t="shared" si="2"/>
        <v>5834</v>
      </c>
      <c r="L118" s="2"/>
      <c r="M118" s="2" t="s">
        <v>38</v>
      </c>
      <c r="N118" s="2"/>
      <c r="O118" s="2"/>
      <c r="P118" s="2"/>
      <c r="Q118" s="130">
        <v>5834</v>
      </c>
      <c r="R118" s="130"/>
      <c r="S118" s="2"/>
      <c r="T118" s="2"/>
      <c r="U118" s="2"/>
      <c r="V118" s="140">
        <v>0</v>
      </c>
    </row>
    <row r="119" spans="1:22" s="3" customFormat="1" ht="24" customHeight="1" x14ac:dyDescent="0.45">
      <c r="A119" s="130">
        <v>110</v>
      </c>
      <c r="B119" s="114"/>
      <c r="C119" s="2" t="s">
        <v>9</v>
      </c>
      <c r="D119" s="2">
        <v>13568</v>
      </c>
      <c r="E119" s="2">
        <v>1601</v>
      </c>
      <c r="F119" s="2">
        <v>480</v>
      </c>
      <c r="G119" s="2">
        <v>5</v>
      </c>
      <c r="H119" s="2">
        <v>1</v>
      </c>
      <c r="I119" s="2">
        <v>31</v>
      </c>
      <c r="J119" s="2">
        <v>1</v>
      </c>
      <c r="K119" s="106">
        <f t="shared" si="2"/>
        <v>2131</v>
      </c>
      <c r="L119" s="2"/>
      <c r="M119" s="2" t="s">
        <v>38</v>
      </c>
      <c r="N119" s="2"/>
      <c r="O119" s="2"/>
      <c r="P119" s="2"/>
      <c r="Q119" s="130">
        <v>2131</v>
      </c>
      <c r="R119" s="130"/>
      <c r="S119" s="2"/>
      <c r="T119" s="2"/>
      <c r="U119" s="2"/>
      <c r="V119" s="140">
        <v>0</v>
      </c>
    </row>
    <row r="120" spans="1:22" s="3" customFormat="1" ht="24" customHeight="1" x14ac:dyDescent="0.45">
      <c r="A120" s="130">
        <v>111</v>
      </c>
      <c r="B120" s="114"/>
      <c r="C120" s="2" t="s">
        <v>9</v>
      </c>
      <c r="D120" s="2">
        <v>13569</v>
      </c>
      <c r="E120" s="2">
        <v>1602</v>
      </c>
      <c r="F120" s="2">
        <v>481</v>
      </c>
      <c r="G120" s="2">
        <v>7</v>
      </c>
      <c r="H120" s="2">
        <v>3</v>
      </c>
      <c r="I120" s="2">
        <v>69</v>
      </c>
      <c r="J120" s="2">
        <v>1</v>
      </c>
      <c r="K120" s="106">
        <f t="shared" si="2"/>
        <v>3169</v>
      </c>
      <c r="L120" s="2"/>
      <c r="M120" s="2" t="s">
        <v>38</v>
      </c>
      <c r="N120" s="2"/>
      <c r="O120" s="2"/>
      <c r="P120" s="2"/>
      <c r="Q120" s="130">
        <v>3169</v>
      </c>
      <c r="R120" s="130"/>
      <c r="S120" s="2"/>
      <c r="T120" s="2"/>
      <c r="U120" s="2"/>
      <c r="V120" s="140">
        <v>0</v>
      </c>
    </row>
    <row r="121" spans="1:22" s="3" customFormat="1" ht="24" customHeight="1" x14ac:dyDescent="0.45">
      <c r="A121" s="130">
        <v>112</v>
      </c>
      <c r="B121" s="114"/>
      <c r="C121" s="2" t="s">
        <v>9</v>
      </c>
      <c r="D121" s="2">
        <v>16734</v>
      </c>
      <c r="E121" s="2">
        <v>2682</v>
      </c>
      <c r="F121" s="2">
        <v>260</v>
      </c>
      <c r="G121" s="2">
        <v>3</v>
      </c>
      <c r="H121" s="2">
        <v>1</v>
      </c>
      <c r="I121" s="2">
        <v>43</v>
      </c>
      <c r="J121" s="2">
        <v>1</v>
      </c>
      <c r="K121" s="106">
        <f t="shared" si="2"/>
        <v>1343</v>
      </c>
      <c r="L121" s="2"/>
      <c r="M121" s="2" t="s">
        <v>38</v>
      </c>
      <c r="N121" s="2"/>
      <c r="O121" s="2"/>
      <c r="P121" s="2"/>
      <c r="Q121" s="130">
        <v>1343</v>
      </c>
      <c r="R121" s="130"/>
      <c r="S121" s="2"/>
      <c r="T121" s="2"/>
      <c r="U121" s="2"/>
      <c r="V121" s="140">
        <v>0</v>
      </c>
    </row>
    <row r="122" spans="1:22" s="3" customFormat="1" ht="24" customHeight="1" x14ac:dyDescent="0.45">
      <c r="A122" s="130">
        <v>113</v>
      </c>
      <c r="B122" s="114"/>
      <c r="C122" s="2" t="s">
        <v>9</v>
      </c>
      <c r="D122" s="2">
        <v>27701</v>
      </c>
      <c r="E122" s="2"/>
      <c r="F122" s="2">
        <v>251</v>
      </c>
      <c r="G122" s="2">
        <v>3</v>
      </c>
      <c r="H122" s="2">
        <v>3</v>
      </c>
      <c r="I122" s="2">
        <v>63</v>
      </c>
      <c r="J122" s="2">
        <v>1</v>
      </c>
      <c r="K122" s="106">
        <f t="shared" si="2"/>
        <v>1563</v>
      </c>
      <c r="L122" s="2"/>
      <c r="M122" s="2" t="s">
        <v>38</v>
      </c>
      <c r="N122" s="2"/>
      <c r="O122" s="2"/>
      <c r="P122" s="2"/>
      <c r="Q122" s="130">
        <v>1563</v>
      </c>
      <c r="R122" s="130"/>
      <c r="S122" s="2"/>
      <c r="T122" s="2"/>
      <c r="U122" s="2"/>
      <c r="V122" s="140">
        <v>0</v>
      </c>
    </row>
    <row r="123" spans="1:22" s="3" customFormat="1" ht="24" customHeight="1" x14ac:dyDescent="0.45">
      <c r="A123" s="130">
        <v>114</v>
      </c>
      <c r="B123" s="114"/>
      <c r="C123" s="2" t="s">
        <v>9</v>
      </c>
      <c r="D123" s="2">
        <v>27641</v>
      </c>
      <c r="E123" s="2"/>
      <c r="F123" s="2">
        <v>249</v>
      </c>
      <c r="G123" s="2">
        <v>2</v>
      </c>
      <c r="H123" s="2">
        <v>2</v>
      </c>
      <c r="I123" s="2"/>
      <c r="J123" s="2">
        <v>1</v>
      </c>
      <c r="K123" s="106">
        <f t="shared" si="2"/>
        <v>1000</v>
      </c>
      <c r="L123" s="2"/>
      <c r="M123" s="2" t="s">
        <v>38</v>
      </c>
      <c r="N123" s="2"/>
      <c r="O123" s="2"/>
      <c r="P123" s="2"/>
      <c r="Q123" s="130">
        <v>1000</v>
      </c>
      <c r="R123" s="130"/>
      <c r="S123" s="2"/>
      <c r="T123" s="2"/>
      <c r="U123" s="2"/>
      <c r="V123" s="140">
        <v>0</v>
      </c>
    </row>
    <row r="124" spans="1:22" s="3" customFormat="1" ht="24" customHeight="1" x14ac:dyDescent="0.45">
      <c r="A124" s="130">
        <v>115</v>
      </c>
      <c r="B124" s="114"/>
      <c r="C124" s="2" t="s">
        <v>9</v>
      </c>
      <c r="D124" s="2">
        <v>57631</v>
      </c>
      <c r="E124" s="2">
        <v>5436</v>
      </c>
      <c r="F124" s="2">
        <v>152</v>
      </c>
      <c r="G124" s="2">
        <v>5</v>
      </c>
      <c r="H124" s="2"/>
      <c r="I124" s="2"/>
      <c r="J124" s="2">
        <v>1</v>
      </c>
      <c r="K124" s="106">
        <f t="shared" si="2"/>
        <v>2000</v>
      </c>
      <c r="L124" s="2"/>
      <c r="M124" s="2" t="s">
        <v>38</v>
      </c>
      <c r="N124" s="2"/>
      <c r="O124" s="2"/>
      <c r="P124" s="2"/>
      <c r="Q124" s="130">
        <v>2000</v>
      </c>
      <c r="R124" s="130"/>
      <c r="S124" s="2"/>
      <c r="T124" s="2"/>
      <c r="U124" s="2"/>
      <c r="V124" s="140">
        <v>0</v>
      </c>
    </row>
    <row r="125" spans="1:22" s="3" customFormat="1" ht="24" customHeight="1" x14ac:dyDescent="0.45">
      <c r="A125" s="130">
        <v>116</v>
      </c>
      <c r="B125" s="114"/>
      <c r="C125" s="2" t="s">
        <v>9</v>
      </c>
      <c r="D125" s="2">
        <v>13616</v>
      </c>
      <c r="E125" s="2">
        <v>1648</v>
      </c>
      <c r="F125" s="2">
        <v>391</v>
      </c>
      <c r="G125" s="2">
        <v>4</v>
      </c>
      <c r="H125" s="2">
        <v>2</v>
      </c>
      <c r="I125" s="2">
        <v>43</v>
      </c>
      <c r="J125" s="2">
        <v>1</v>
      </c>
      <c r="K125" s="106">
        <f t="shared" si="2"/>
        <v>1843</v>
      </c>
      <c r="L125" s="2"/>
      <c r="M125" s="2" t="s">
        <v>38</v>
      </c>
      <c r="N125" s="2"/>
      <c r="O125" s="2"/>
      <c r="P125" s="2"/>
      <c r="Q125" s="130">
        <v>1843</v>
      </c>
      <c r="R125" s="130"/>
      <c r="S125" s="2"/>
      <c r="T125" s="2"/>
      <c r="U125" s="2"/>
      <c r="V125" s="140">
        <v>0</v>
      </c>
    </row>
    <row r="126" spans="1:22" s="3" customFormat="1" ht="24" customHeight="1" x14ac:dyDescent="0.45">
      <c r="A126" s="130">
        <v>117</v>
      </c>
      <c r="B126" s="114"/>
      <c r="C126" s="2" t="s">
        <v>9</v>
      </c>
      <c r="D126" s="2">
        <v>13563</v>
      </c>
      <c r="E126" s="2">
        <v>1596</v>
      </c>
      <c r="F126" s="2">
        <v>473</v>
      </c>
      <c r="G126" s="2">
        <v>4</v>
      </c>
      <c r="H126" s="2"/>
      <c r="I126" s="2"/>
      <c r="J126" s="2">
        <v>1</v>
      </c>
      <c r="K126" s="106">
        <f t="shared" si="2"/>
        <v>1600</v>
      </c>
      <c r="L126" s="2"/>
      <c r="M126" s="2" t="s">
        <v>38</v>
      </c>
      <c r="N126" s="2"/>
      <c r="O126" s="2"/>
      <c r="P126" s="2"/>
      <c r="Q126" s="130">
        <v>1600</v>
      </c>
      <c r="R126" s="130"/>
      <c r="S126" s="2"/>
      <c r="T126" s="2"/>
      <c r="U126" s="2"/>
      <c r="V126" s="140">
        <v>0</v>
      </c>
    </row>
    <row r="127" spans="1:22" s="3" customFormat="1" ht="24" customHeight="1" x14ac:dyDescent="0.45">
      <c r="A127" s="130">
        <v>118</v>
      </c>
      <c r="B127" s="114"/>
      <c r="C127" s="2" t="s">
        <v>9</v>
      </c>
      <c r="D127" s="2">
        <v>16571</v>
      </c>
      <c r="E127" s="2">
        <v>16571</v>
      </c>
      <c r="F127" s="2">
        <v>153</v>
      </c>
      <c r="G127" s="2">
        <v>7</v>
      </c>
      <c r="H127" s="2"/>
      <c r="I127" s="2">
        <v>87</v>
      </c>
      <c r="J127" s="2">
        <v>1</v>
      </c>
      <c r="K127" s="106">
        <f t="shared" si="2"/>
        <v>2887</v>
      </c>
      <c r="L127" s="2"/>
      <c r="M127" s="2" t="s">
        <v>38</v>
      </c>
      <c r="N127" s="2"/>
      <c r="O127" s="2"/>
      <c r="P127" s="2"/>
      <c r="Q127" s="130">
        <v>2887</v>
      </c>
      <c r="R127" s="130"/>
      <c r="S127" s="2"/>
      <c r="T127" s="2"/>
      <c r="U127" s="2"/>
      <c r="V127" s="140">
        <v>0</v>
      </c>
    </row>
    <row r="128" spans="1:22" s="3" customFormat="1" ht="24" customHeight="1" x14ac:dyDescent="0.45">
      <c r="A128" s="130">
        <v>119</v>
      </c>
      <c r="B128" s="114"/>
      <c r="C128" s="2" t="s">
        <v>9</v>
      </c>
      <c r="D128" s="2">
        <v>13590</v>
      </c>
      <c r="E128" s="2">
        <v>1622</v>
      </c>
      <c r="F128" s="2">
        <v>353</v>
      </c>
      <c r="G128" s="2">
        <v>15</v>
      </c>
      <c r="H128" s="2">
        <v>3</v>
      </c>
      <c r="I128" s="2">
        <v>35</v>
      </c>
      <c r="J128" s="2">
        <v>1</v>
      </c>
      <c r="K128" s="106">
        <f t="shared" si="2"/>
        <v>6335</v>
      </c>
      <c r="L128" s="2"/>
      <c r="M128" s="2" t="s">
        <v>38</v>
      </c>
      <c r="N128" s="2"/>
      <c r="O128" s="2"/>
      <c r="P128" s="2"/>
      <c r="Q128" s="130">
        <v>6335</v>
      </c>
      <c r="R128" s="130"/>
      <c r="S128" s="2"/>
      <c r="T128" s="2"/>
      <c r="U128" s="2"/>
      <c r="V128" s="140">
        <v>0</v>
      </c>
    </row>
    <row r="129" spans="1:22" s="3" customFormat="1" ht="24" customHeight="1" x14ac:dyDescent="0.45">
      <c r="A129" s="130">
        <v>120</v>
      </c>
      <c r="B129" s="114"/>
      <c r="C129" s="2" t="s">
        <v>9</v>
      </c>
      <c r="D129" s="2">
        <v>14975</v>
      </c>
      <c r="E129" s="2">
        <v>2116</v>
      </c>
      <c r="F129" s="2">
        <v>242</v>
      </c>
      <c r="G129" s="2">
        <v>21</v>
      </c>
      <c r="H129" s="2">
        <v>30</v>
      </c>
      <c r="I129" s="2">
        <v>60</v>
      </c>
      <c r="J129" s="2">
        <v>1</v>
      </c>
      <c r="K129" s="106">
        <f t="shared" si="2"/>
        <v>11460</v>
      </c>
      <c r="L129" s="2"/>
      <c r="M129" s="2" t="s">
        <v>38</v>
      </c>
      <c r="N129" s="2"/>
      <c r="O129" s="2"/>
      <c r="P129" s="2"/>
      <c r="Q129" s="130">
        <v>11460</v>
      </c>
      <c r="R129" s="130"/>
      <c r="S129" s="2"/>
      <c r="T129" s="2"/>
      <c r="U129" s="2"/>
      <c r="V129" s="140">
        <v>0</v>
      </c>
    </row>
    <row r="130" spans="1:22" s="3" customFormat="1" ht="24" customHeight="1" x14ac:dyDescent="0.45">
      <c r="A130" s="130">
        <v>121</v>
      </c>
      <c r="B130" s="2" t="s">
        <v>2358</v>
      </c>
      <c r="C130" s="2" t="s">
        <v>9</v>
      </c>
      <c r="D130" s="2"/>
      <c r="E130" s="2">
        <v>6047</v>
      </c>
      <c r="F130" s="2">
        <v>157</v>
      </c>
      <c r="G130" s="2">
        <v>9</v>
      </c>
      <c r="H130" s="2"/>
      <c r="I130" s="2">
        <v>95</v>
      </c>
      <c r="J130" s="2">
        <v>1</v>
      </c>
      <c r="K130" s="106">
        <f t="shared" si="2"/>
        <v>3695</v>
      </c>
      <c r="L130" s="2">
        <v>1</v>
      </c>
      <c r="M130" s="2" t="s">
        <v>40</v>
      </c>
      <c r="N130" s="2" t="s">
        <v>15</v>
      </c>
      <c r="O130" s="2" t="s">
        <v>12</v>
      </c>
      <c r="P130" s="2">
        <v>114</v>
      </c>
      <c r="Q130" s="130">
        <v>3581</v>
      </c>
      <c r="R130" s="130">
        <v>114</v>
      </c>
      <c r="S130" s="2"/>
      <c r="T130" s="2"/>
      <c r="U130" s="2">
        <v>20</v>
      </c>
      <c r="V130" s="140">
        <v>0</v>
      </c>
    </row>
    <row r="131" spans="1:22" s="3" customFormat="1" ht="24" customHeight="1" x14ac:dyDescent="0.45">
      <c r="A131" s="130">
        <v>122</v>
      </c>
      <c r="B131" s="2" t="s">
        <v>1673</v>
      </c>
      <c r="C131" s="2" t="s">
        <v>9</v>
      </c>
      <c r="D131" s="2">
        <v>54380</v>
      </c>
      <c r="E131" s="2">
        <v>5150</v>
      </c>
      <c r="F131" s="2">
        <v>134</v>
      </c>
      <c r="G131" s="2"/>
      <c r="H131" s="2">
        <v>1</v>
      </c>
      <c r="I131" s="2">
        <v>25</v>
      </c>
      <c r="J131" s="2">
        <v>2</v>
      </c>
      <c r="K131" s="106">
        <f t="shared" si="2"/>
        <v>125</v>
      </c>
      <c r="L131" s="2">
        <v>1</v>
      </c>
      <c r="M131" s="2" t="s">
        <v>41</v>
      </c>
      <c r="N131" s="2" t="s">
        <v>15</v>
      </c>
      <c r="O131" s="2" t="s">
        <v>42</v>
      </c>
      <c r="P131" s="2">
        <v>78</v>
      </c>
      <c r="Q131" s="130"/>
      <c r="R131" s="130">
        <v>125</v>
      </c>
      <c r="S131" s="2"/>
      <c r="T131" s="2"/>
      <c r="U131" s="2">
        <v>20</v>
      </c>
      <c r="V131" s="140">
        <v>0</v>
      </c>
    </row>
    <row r="132" spans="1:22" s="3" customFormat="1" ht="24" customHeight="1" x14ac:dyDescent="0.45">
      <c r="A132" s="130">
        <v>123</v>
      </c>
      <c r="B132" s="114"/>
      <c r="C132" s="2" t="s">
        <v>9</v>
      </c>
      <c r="D132" s="2">
        <v>54337</v>
      </c>
      <c r="E132" s="2">
        <v>5244</v>
      </c>
      <c r="F132" s="2">
        <v>347</v>
      </c>
      <c r="G132" s="2">
        <v>1</v>
      </c>
      <c r="H132" s="2">
        <v>13</v>
      </c>
      <c r="I132" s="2"/>
      <c r="J132" s="2">
        <v>1</v>
      </c>
      <c r="K132" s="106">
        <f t="shared" si="2"/>
        <v>1700</v>
      </c>
      <c r="L132" s="2"/>
      <c r="M132" s="2" t="s">
        <v>41</v>
      </c>
      <c r="N132" s="2"/>
      <c r="O132" s="2"/>
      <c r="P132" s="2"/>
      <c r="Q132" s="130">
        <v>1700</v>
      </c>
      <c r="R132" s="130"/>
      <c r="S132" s="2"/>
      <c r="T132" s="2"/>
      <c r="U132" s="2"/>
      <c r="V132" s="140">
        <v>0</v>
      </c>
    </row>
    <row r="133" spans="1:22" s="3" customFormat="1" ht="24" customHeight="1" x14ac:dyDescent="0.45">
      <c r="A133" s="130">
        <v>124</v>
      </c>
      <c r="B133" s="114"/>
      <c r="C133" s="2" t="s">
        <v>9</v>
      </c>
      <c r="D133" s="2">
        <v>35823</v>
      </c>
      <c r="E133" s="2">
        <v>1712</v>
      </c>
      <c r="F133" s="2">
        <v>148</v>
      </c>
      <c r="G133" s="2">
        <v>10</v>
      </c>
      <c r="H133" s="2"/>
      <c r="I133" s="2">
        <v>12</v>
      </c>
      <c r="J133" s="2">
        <v>1</v>
      </c>
      <c r="K133" s="106">
        <f t="shared" si="2"/>
        <v>4012</v>
      </c>
      <c r="L133" s="2"/>
      <c r="M133" s="2" t="s">
        <v>41</v>
      </c>
      <c r="N133" s="2"/>
      <c r="O133" s="2"/>
      <c r="P133" s="2"/>
      <c r="Q133" s="130">
        <v>4012</v>
      </c>
      <c r="R133" s="130"/>
      <c r="S133" s="2"/>
      <c r="T133" s="2"/>
      <c r="U133" s="2"/>
      <c r="V133" s="140">
        <v>0</v>
      </c>
    </row>
    <row r="134" spans="1:22" s="3" customFormat="1" ht="24" customHeight="1" x14ac:dyDescent="0.45">
      <c r="A134" s="130">
        <v>125</v>
      </c>
      <c r="B134" s="114"/>
      <c r="C134" s="2" t="s">
        <v>9</v>
      </c>
      <c r="D134" s="2">
        <v>42354</v>
      </c>
      <c r="E134" s="2">
        <v>4256</v>
      </c>
      <c r="F134" s="2">
        <v>17</v>
      </c>
      <c r="G134" s="2">
        <v>9</v>
      </c>
      <c r="H134" s="2"/>
      <c r="I134" s="2">
        <v>89</v>
      </c>
      <c r="J134" s="2">
        <v>1</v>
      </c>
      <c r="K134" s="106">
        <f t="shared" si="2"/>
        <v>3689</v>
      </c>
      <c r="L134" s="2"/>
      <c r="M134" s="2" t="s">
        <v>41</v>
      </c>
      <c r="N134" s="2"/>
      <c r="O134" s="2"/>
      <c r="P134" s="2"/>
      <c r="Q134" s="130">
        <v>3689</v>
      </c>
      <c r="R134" s="130"/>
      <c r="S134" s="2"/>
      <c r="T134" s="2"/>
      <c r="U134" s="2"/>
      <c r="V134" s="140">
        <v>0</v>
      </c>
    </row>
    <row r="135" spans="1:22" s="3" customFormat="1" ht="24" customHeight="1" x14ac:dyDescent="0.45">
      <c r="A135" s="130">
        <v>126</v>
      </c>
      <c r="B135" s="2" t="s">
        <v>1674</v>
      </c>
      <c r="C135" s="2" t="s">
        <v>9</v>
      </c>
      <c r="D135" s="2">
        <v>40722</v>
      </c>
      <c r="E135" s="2">
        <v>4241</v>
      </c>
      <c r="F135" s="2">
        <v>20</v>
      </c>
      <c r="G135" s="2"/>
      <c r="H135" s="2">
        <v>1</v>
      </c>
      <c r="I135" s="2">
        <v>4</v>
      </c>
      <c r="J135" s="2">
        <v>2</v>
      </c>
      <c r="K135" s="106">
        <f t="shared" si="2"/>
        <v>104</v>
      </c>
      <c r="L135" s="2">
        <v>1</v>
      </c>
      <c r="M135" s="2" t="s">
        <v>43</v>
      </c>
      <c r="N135" s="2" t="s">
        <v>15</v>
      </c>
      <c r="O135" s="2" t="s">
        <v>42</v>
      </c>
      <c r="P135" s="2">
        <v>126</v>
      </c>
      <c r="Q135" s="130"/>
      <c r="R135" s="130">
        <v>104</v>
      </c>
      <c r="S135" s="2"/>
      <c r="T135" s="2"/>
      <c r="U135" s="2">
        <v>30</v>
      </c>
      <c r="V135" s="140">
        <v>0</v>
      </c>
    </row>
    <row r="136" spans="1:22" s="3" customFormat="1" ht="24" customHeight="1" x14ac:dyDescent="0.45">
      <c r="A136" s="130">
        <v>127</v>
      </c>
      <c r="B136" s="114"/>
      <c r="C136" s="2" t="s">
        <v>9</v>
      </c>
      <c r="D136" s="2">
        <v>13608</v>
      </c>
      <c r="E136" s="2">
        <v>1460</v>
      </c>
      <c r="F136" s="2">
        <v>381</v>
      </c>
      <c r="G136" s="2">
        <v>6</v>
      </c>
      <c r="H136" s="2"/>
      <c r="I136" s="2"/>
      <c r="J136" s="2">
        <v>1</v>
      </c>
      <c r="K136" s="106">
        <f t="shared" si="2"/>
        <v>2400</v>
      </c>
      <c r="L136" s="2"/>
      <c r="M136" s="2" t="s">
        <v>43</v>
      </c>
      <c r="N136" s="2"/>
      <c r="O136" s="2"/>
      <c r="P136" s="2"/>
      <c r="Q136" s="130">
        <v>2400</v>
      </c>
      <c r="R136" s="130"/>
      <c r="S136" s="2"/>
      <c r="T136" s="2"/>
      <c r="U136" s="2"/>
      <c r="V136" s="140">
        <v>0</v>
      </c>
    </row>
    <row r="137" spans="1:22" s="3" customFormat="1" ht="24" customHeight="1" x14ac:dyDescent="0.45">
      <c r="A137" s="130">
        <v>128</v>
      </c>
      <c r="B137" s="114"/>
      <c r="C137" s="2" t="s">
        <v>9</v>
      </c>
      <c r="D137" s="2">
        <v>14866</v>
      </c>
      <c r="E137" s="2">
        <v>2011</v>
      </c>
      <c r="F137" s="2">
        <v>99</v>
      </c>
      <c r="G137" s="2">
        <v>14</v>
      </c>
      <c r="H137" s="2"/>
      <c r="I137" s="2">
        <v>12</v>
      </c>
      <c r="J137" s="2">
        <v>1</v>
      </c>
      <c r="K137" s="106">
        <f t="shared" si="2"/>
        <v>5612</v>
      </c>
      <c r="L137" s="2"/>
      <c r="M137" s="2" t="s">
        <v>43</v>
      </c>
      <c r="N137" s="2"/>
      <c r="O137" s="2"/>
      <c r="P137" s="2"/>
      <c r="Q137" s="130">
        <v>5612</v>
      </c>
      <c r="R137" s="130"/>
      <c r="S137" s="2"/>
      <c r="T137" s="2"/>
      <c r="U137" s="2"/>
      <c r="V137" s="140">
        <v>0</v>
      </c>
    </row>
    <row r="138" spans="1:22" s="3" customFormat="1" ht="24" customHeight="1" x14ac:dyDescent="0.45">
      <c r="A138" s="130">
        <v>129</v>
      </c>
      <c r="B138" s="2" t="s">
        <v>1675</v>
      </c>
      <c r="C138" s="2" t="s">
        <v>9</v>
      </c>
      <c r="D138" s="2">
        <v>5490</v>
      </c>
      <c r="E138" s="2">
        <v>522</v>
      </c>
      <c r="F138" s="2">
        <v>291</v>
      </c>
      <c r="G138" s="2"/>
      <c r="H138" s="2"/>
      <c r="I138" s="2">
        <v>99</v>
      </c>
      <c r="J138" s="2">
        <v>2</v>
      </c>
      <c r="K138" s="106">
        <f t="shared" si="2"/>
        <v>99</v>
      </c>
      <c r="L138" s="2">
        <v>1</v>
      </c>
      <c r="M138" s="2" t="s">
        <v>44</v>
      </c>
      <c r="N138" s="2" t="s">
        <v>15</v>
      </c>
      <c r="O138" s="2" t="s">
        <v>12</v>
      </c>
      <c r="P138" s="2">
        <v>222</v>
      </c>
      <c r="Q138" s="130"/>
      <c r="R138" s="130">
        <v>99</v>
      </c>
      <c r="S138" s="2"/>
      <c r="T138" s="2"/>
      <c r="U138" s="2">
        <v>10</v>
      </c>
      <c r="V138" s="140">
        <v>0</v>
      </c>
    </row>
    <row r="139" spans="1:22" s="3" customFormat="1" ht="24" customHeight="1" x14ac:dyDescent="0.45">
      <c r="A139" s="130">
        <v>130</v>
      </c>
      <c r="B139" s="114"/>
      <c r="C139" s="2" t="s">
        <v>9</v>
      </c>
      <c r="D139" s="2">
        <v>16537</v>
      </c>
      <c r="E139" s="2">
        <v>2591</v>
      </c>
      <c r="F139" s="2">
        <v>116</v>
      </c>
      <c r="G139" s="2">
        <v>5</v>
      </c>
      <c r="H139" s="2">
        <v>3</v>
      </c>
      <c r="I139" s="2">
        <v>16</v>
      </c>
      <c r="J139" s="2">
        <v>1</v>
      </c>
      <c r="K139" s="106">
        <f t="shared" si="2"/>
        <v>2316</v>
      </c>
      <c r="L139" s="2"/>
      <c r="M139" s="2" t="s">
        <v>44</v>
      </c>
      <c r="N139" s="2"/>
      <c r="O139" s="2"/>
      <c r="P139" s="2"/>
      <c r="Q139" s="130">
        <v>2316</v>
      </c>
      <c r="R139" s="130"/>
      <c r="S139" s="2"/>
      <c r="T139" s="2"/>
      <c r="U139" s="2"/>
      <c r="V139" s="140">
        <v>0</v>
      </c>
    </row>
    <row r="140" spans="1:22" s="3" customFormat="1" ht="24" customHeight="1" x14ac:dyDescent="0.45">
      <c r="A140" s="130">
        <v>131</v>
      </c>
      <c r="B140" s="2" t="s">
        <v>1668</v>
      </c>
      <c r="C140" s="2" t="s">
        <v>9</v>
      </c>
      <c r="D140" s="2">
        <v>7058</v>
      </c>
      <c r="E140" s="2">
        <v>566</v>
      </c>
      <c r="F140" s="2">
        <v>19</v>
      </c>
      <c r="G140" s="2"/>
      <c r="H140" s="2">
        <v>1</v>
      </c>
      <c r="I140" s="2">
        <v>32</v>
      </c>
      <c r="J140" s="2">
        <v>2</v>
      </c>
      <c r="K140" s="106">
        <f t="shared" si="2"/>
        <v>132</v>
      </c>
      <c r="L140" s="2">
        <v>1</v>
      </c>
      <c r="M140" s="2" t="s">
        <v>45</v>
      </c>
      <c r="N140" s="2" t="s">
        <v>15</v>
      </c>
      <c r="O140" s="2" t="s">
        <v>12</v>
      </c>
      <c r="P140" s="2">
        <v>108</v>
      </c>
      <c r="Q140" s="130"/>
      <c r="R140" s="130">
        <v>132</v>
      </c>
      <c r="S140" s="2"/>
      <c r="T140" s="2"/>
      <c r="U140" s="2">
        <v>20</v>
      </c>
      <c r="V140" s="140">
        <v>0</v>
      </c>
    </row>
    <row r="141" spans="1:22" s="3" customFormat="1" ht="24" customHeight="1" x14ac:dyDescent="0.45">
      <c r="A141" s="130">
        <v>132</v>
      </c>
      <c r="B141" s="114"/>
      <c r="C141" s="2" t="s">
        <v>9</v>
      </c>
      <c r="D141" s="2">
        <v>57311</v>
      </c>
      <c r="E141" s="2">
        <v>5384</v>
      </c>
      <c r="F141" s="2">
        <v>51</v>
      </c>
      <c r="G141" s="2"/>
      <c r="H141" s="2">
        <v>2</v>
      </c>
      <c r="I141" s="2">
        <v>37</v>
      </c>
      <c r="J141" s="2">
        <v>1</v>
      </c>
      <c r="K141" s="106">
        <f t="shared" si="2"/>
        <v>237</v>
      </c>
      <c r="L141" s="2"/>
      <c r="M141" s="2" t="s">
        <v>45</v>
      </c>
      <c r="N141" s="2"/>
      <c r="O141" s="2"/>
      <c r="P141" s="2"/>
      <c r="Q141" s="130">
        <v>237</v>
      </c>
      <c r="R141" s="130"/>
      <c r="S141" s="2"/>
      <c r="T141" s="2"/>
      <c r="U141" s="2"/>
      <c r="V141" s="140">
        <v>0</v>
      </c>
    </row>
    <row r="142" spans="1:22" s="3" customFormat="1" ht="24" customHeight="1" x14ac:dyDescent="0.45">
      <c r="A142" s="130">
        <v>133</v>
      </c>
      <c r="B142" s="114"/>
      <c r="C142" s="2" t="s">
        <v>9</v>
      </c>
      <c r="D142" s="2">
        <v>49808</v>
      </c>
      <c r="E142" s="2">
        <v>4758</v>
      </c>
      <c r="F142" s="2">
        <v>108</v>
      </c>
      <c r="G142" s="2">
        <v>4</v>
      </c>
      <c r="H142" s="2">
        <v>2</v>
      </c>
      <c r="I142" s="2">
        <v>33</v>
      </c>
      <c r="J142" s="2">
        <v>1</v>
      </c>
      <c r="K142" s="106">
        <f t="shared" si="2"/>
        <v>1833</v>
      </c>
      <c r="L142" s="2"/>
      <c r="M142" s="2" t="s">
        <v>45</v>
      </c>
      <c r="N142" s="2"/>
      <c r="O142" s="2"/>
      <c r="P142" s="2"/>
      <c r="Q142" s="130">
        <v>1833</v>
      </c>
      <c r="R142" s="130"/>
      <c r="S142" s="2"/>
      <c r="T142" s="2"/>
      <c r="U142" s="2"/>
      <c r="V142" s="140">
        <v>0</v>
      </c>
    </row>
    <row r="143" spans="1:22" s="3" customFormat="1" ht="24" customHeight="1" x14ac:dyDescent="0.45">
      <c r="A143" s="130">
        <v>134</v>
      </c>
      <c r="B143" s="114"/>
      <c r="C143" s="2" t="s">
        <v>9</v>
      </c>
      <c r="D143" s="2">
        <v>57309</v>
      </c>
      <c r="E143" s="2">
        <v>5380</v>
      </c>
      <c r="F143" s="2">
        <v>49</v>
      </c>
      <c r="G143" s="2"/>
      <c r="H143" s="2">
        <v>1</v>
      </c>
      <c r="I143" s="2">
        <v>58</v>
      </c>
      <c r="J143" s="2">
        <v>1</v>
      </c>
      <c r="K143" s="106">
        <f t="shared" si="2"/>
        <v>158</v>
      </c>
      <c r="L143" s="2"/>
      <c r="M143" s="2" t="s">
        <v>45</v>
      </c>
      <c r="N143" s="2"/>
      <c r="O143" s="2"/>
      <c r="P143" s="2"/>
      <c r="Q143" s="130">
        <v>158</v>
      </c>
      <c r="R143" s="130"/>
      <c r="S143" s="2"/>
      <c r="T143" s="2"/>
      <c r="U143" s="2"/>
      <c r="V143" s="140">
        <v>0</v>
      </c>
    </row>
    <row r="144" spans="1:22" s="3" customFormat="1" ht="24" customHeight="1" x14ac:dyDescent="0.45">
      <c r="A144" s="130">
        <v>135</v>
      </c>
      <c r="B144" s="114"/>
      <c r="C144" s="2" t="s">
        <v>9</v>
      </c>
      <c r="D144" s="2">
        <v>49809</v>
      </c>
      <c r="E144" s="2">
        <v>4759</v>
      </c>
      <c r="F144" s="2">
        <v>143</v>
      </c>
      <c r="G144" s="2">
        <v>2</v>
      </c>
      <c r="H144" s="2">
        <v>1</v>
      </c>
      <c r="I144" s="2">
        <v>2</v>
      </c>
      <c r="J144" s="2">
        <v>1</v>
      </c>
      <c r="K144" s="106">
        <f t="shared" si="2"/>
        <v>902</v>
      </c>
      <c r="L144" s="2"/>
      <c r="M144" s="2" t="s">
        <v>45</v>
      </c>
      <c r="N144" s="2"/>
      <c r="O144" s="2"/>
      <c r="P144" s="2"/>
      <c r="Q144" s="130">
        <v>902</v>
      </c>
      <c r="R144" s="130"/>
      <c r="S144" s="2"/>
      <c r="T144" s="2"/>
      <c r="U144" s="2"/>
      <c r="V144" s="140">
        <v>0</v>
      </c>
    </row>
    <row r="145" spans="1:22" s="3" customFormat="1" ht="24" customHeight="1" x14ac:dyDescent="0.45">
      <c r="A145" s="130">
        <v>136</v>
      </c>
      <c r="B145" s="114"/>
      <c r="C145" s="2" t="s">
        <v>9</v>
      </c>
      <c r="D145" s="2">
        <v>16687</v>
      </c>
      <c r="E145" s="2">
        <v>2557</v>
      </c>
      <c r="F145" s="2">
        <v>5</v>
      </c>
      <c r="G145" s="2">
        <v>7</v>
      </c>
      <c r="H145" s="2">
        <v>1</v>
      </c>
      <c r="I145" s="2">
        <v>16</v>
      </c>
      <c r="J145" s="2">
        <v>1</v>
      </c>
      <c r="K145" s="106">
        <f t="shared" si="2"/>
        <v>2916</v>
      </c>
      <c r="L145" s="2"/>
      <c r="M145" s="2" t="s">
        <v>45</v>
      </c>
      <c r="N145" s="2"/>
      <c r="O145" s="2"/>
      <c r="P145" s="2"/>
      <c r="Q145" s="130">
        <v>2916</v>
      </c>
      <c r="R145" s="130"/>
      <c r="S145" s="2"/>
      <c r="T145" s="2"/>
      <c r="U145" s="2"/>
      <c r="V145" s="140">
        <v>0</v>
      </c>
    </row>
    <row r="146" spans="1:22" s="3" customFormat="1" ht="24" customHeight="1" x14ac:dyDescent="0.45">
      <c r="A146" s="130">
        <v>137</v>
      </c>
      <c r="B146" s="114"/>
      <c r="C146" s="2" t="s">
        <v>9</v>
      </c>
      <c r="D146" s="2">
        <v>48141</v>
      </c>
      <c r="E146" s="2">
        <v>4620</v>
      </c>
      <c r="F146" s="2">
        <v>103</v>
      </c>
      <c r="G146" s="2">
        <v>6</v>
      </c>
      <c r="H146" s="2">
        <v>2</v>
      </c>
      <c r="I146" s="2">
        <v>54</v>
      </c>
      <c r="J146" s="2">
        <v>1</v>
      </c>
      <c r="K146" s="106">
        <f t="shared" si="2"/>
        <v>2654</v>
      </c>
      <c r="L146" s="2"/>
      <c r="M146" s="2" t="s">
        <v>45</v>
      </c>
      <c r="N146" s="2"/>
      <c r="O146" s="2"/>
      <c r="P146" s="2"/>
      <c r="Q146" s="130">
        <v>2654</v>
      </c>
      <c r="R146" s="130"/>
      <c r="S146" s="2"/>
      <c r="T146" s="2"/>
      <c r="U146" s="2"/>
      <c r="V146" s="140">
        <v>0</v>
      </c>
    </row>
    <row r="147" spans="1:22" s="3" customFormat="1" ht="24" customHeight="1" x14ac:dyDescent="0.45">
      <c r="A147" s="130">
        <v>138</v>
      </c>
      <c r="B147" s="114"/>
      <c r="C147" s="2" t="s">
        <v>9</v>
      </c>
      <c r="D147" s="2">
        <v>16865</v>
      </c>
      <c r="E147" s="2">
        <v>2805</v>
      </c>
      <c r="F147" s="2">
        <v>18</v>
      </c>
      <c r="G147" s="2">
        <v>6</v>
      </c>
      <c r="H147" s="2"/>
      <c r="I147" s="2"/>
      <c r="J147" s="2">
        <v>1</v>
      </c>
      <c r="K147" s="106">
        <f t="shared" si="2"/>
        <v>2400</v>
      </c>
      <c r="L147" s="2"/>
      <c r="M147" s="2" t="s">
        <v>45</v>
      </c>
      <c r="N147" s="2"/>
      <c r="O147" s="2"/>
      <c r="P147" s="2"/>
      <c r="Q147" s="130">
        <v>2400</v>
      </c>
      <c r="R147" s="130"/>
      <c r="S147" s="2"/>
      <c r="T147" s="2"/>
      <c r="U147" s="2"/>
      <c r="V147" s="140">
        <v>0</v>
      </c>
    </row>
    <row r="148" spans="1:22" s="3" customFormat="1" ht="24" customHeight="1" x14ac:dyDescent="0.45">
      <c r="A148" s="130">
        <v>139</v>
      </c>
      <c r="B148" s="114"/>
      <c r="C148" s="2" t="s">
        <v>9</v>
      </c>
      <c r="D148" s="2">
        <v>16527</v>
      </c>
      <c r="E148" s="2">
        <v>2582</v>
      </c>
      <c r="F148" s="2">
        <v>2</v>
      </c>
      <c r="G148" s="2">
        <v>4</v>
      </c>
      <c r="H148" s="2">
        <v>3</v>
      </c>
      <c r="I148" s="2">
        <v>28</v>
      </c>
      <c r="J148" s="2">
        <v>1</v>
      </c>
      <c r="K148" s="106">
        <f t="shared" si="2"/>
        <v>1928</v>
      </c>
      <c r="L148" s="2"/>
      <c r="M148" s="2" t="s">
        <v>45</v>
      </c>
      <c r="N148" s="2"/>
      <c r="O148" s="2"/>
      <c r="P148" s="2"/>
      <c r="Q148" s="130">
        <v>1928</v>
      </c>
      <c r="R148" s="130"/>
      <c r="S148" s="2"/>
      <c r="T148" s="2"/>
      <c r="U148" s="2"/>
      <c r="V148" s="140">
        <v>0</v>
      </c>
    </row>
    <row r="149" spans="1:22" s="3" customFormat="1" ht="24" customHeight="1" x14ac:dyDescent="0.45">
      <c r="A149" s="130">
        <v>140</v>
      </c>
      <c r="B149" s="2" t="s">
        <v>1669</v>
      </c>
      <c r="C149" s="2" t="s">
        <v>9</v>
      </c>
      <c r="D149" s="2">
        <v>56843</v>
      </c>
      <c r="E149" s="2">
        <v>5360</v>
      </c>
      <c r="F149" s="2">
        <v>78</v>
      </c>
      <c r="G149" s="2"/>
      <c r="H149" s="2">
        <v>1</v>
      </c>
      <c r="I149" s="2">
        <v>41</v>
      </c>
      <c r="J149" s="2">
        <v>2</v>
      </c>
      <c r="K149" s="106">
        <f t="shared" si="2"/>
        <v>141</v>
      </c>
      <c r="L149" s="2">
        <v>1</v>
      </c>
      <c r="M149" s="2" t="s">
        <v>46</v>
      </c>
      <c r="N149" s="2" t="s">
        <v>15</v>
      </c>
      <c r="O149" s="2" t="s">
        <v>47</v>
      </c>
      <c r="P149" s="2">
        <v>153</v>
      </c>
      <c r="Q149" s="130"/>
      <c r="R149" s="130">
        <v>141</v>
      </c>
      <c r="S149" s="2"/>
      <c r="T149" s="2"/>
      <c r="U149" s="2">
        <v>10</v>
      </c>
      <c r="V149" s="140">
        <v>0</v>
      </c>
    </row>
    <row r="150" spans="1:22" s="3" customFormat="1" ht="24" customHeight="1" x14ac:dyDescent="0.45">
      <c r="A150" s="130">
        <v>141</v>
      </c>
      <c r="B150" s="114"/>
      <c r="C150" s="2" t="s">
        <v>9</v>
      </c>
      <c r="D150" s="2">
        <v>16528</v>
      </c>
      <c r="E150" s="2">
        <v>3857</v>
      </c>
      <c r="F150" s="2">
        <v>3</v>
      </c>
      <c r="G150" s="2">
        <v>4</v>
      </c>
      <c r="H150" s="2">
        <v>2</v>
      </c>
      <c r="I150" s="2">
        <v>33</v>
      </c>
      <c r="J150" s="2">
        <v>1</v>
      </c>
      <c r="K150" s="106">
        <f t="shared" si="2"/>
        <v>1833</v>
      </c>
      <c r="L150" s="2"/>
      <c r="M150" s="2" t="s">
        <v>46</v>
      </c>
      <c r="N150" s="2"/>
      <c r="O150" s="2"/>
      <c r="P150" s="2"/>
      <c r="Q150" s="130">
        <v>1833</v>
      </c>
      <c r="R150" s="130"/>
      <c r="S150" s="2"/>
      <c r="T150" s="2"/>
      <c r="U150" s="2"/>
      <c r="V150" s="140">
        <v>0</v>
      </c>
    </row>
    <row r="151" spans="1:22" s="3" customFormat="1" ht="24" customHeight="1" x14ac:dyDescent="0.45">
      <c r="A151" s="130">
        <v>142</v>
      </c>
      <c r="B151" s="114"/>
      <c r="C151" s="2" t="s">
        <v>9</v>
      </c>
      <c r="D151" s="2">
        <v>14837</v>
      </c>
      <c r="E151" s="2">
        <v>1983</v>
      </c>
      <c r="F151" s="2">
        <v>63</v>
      </c>
      <c r="G151" s="2">
        <v>5</v>
      </c>
      <c r="H151" s="2"/>
      <c r="I151" s="2">
        <v>62</v>
      </c>
      <c r="J151" s="2">
        <v>1</v>
      </c>
      <c r="K151" s="106">
        <f t="shared" si="2"/>
        <v>2062</v>
      </c>
      <c r="L151" s="2"/>
      <c r="M151" s="2" t="s">
        <v>46</v>
      </c>
      <c r="N151" s="2"/>
      <c r="O151" s="2"/>
      <c r="P151" s="2"/>
      <c r="Q151" s="130">
        <v>2062</v>
      </c>
      <c r="R151" s="130"/>
      <c r="S151" s="2"/>
      <c r="T151" s="2"/>
      <c r="U151" s="2"/>
      <c r="V151" s="140">
        <v>0</v>
      </c>
    </row>
    <row r="152" spans="1:22" s="3" customFormat="1" ht="24" customHeight="1" x14ac:dyDescent="0.45">
      <c r="A152" s="130">
        <v>143</v>
      </c>
      <c r="B152" s="114"/>
      <c r="C152" s="2" t="s">
        <v>9</v>
      </c>
      <c r="D152" s="2">
        <v>16279</v>
      </c>
      <c r="E152" s="2">
        <v>2428</v>
      </c>
      <c r="F152" s="2">
        <v>51</v>
      </c>
      <c r="G152" s="2">
        <v>1</v>
      </c>
      <c r="H152" s="2"/>
      <c r="I152" s="2">
        <v>56</v>
      </c>
      <c r="J152" s="2">
        <v>1</v>
      </c>
      <c r="K152" s="106">
        <f t="shared" si="2"/>
        <v>456</v>
      </c>
      <c r="L152" s="2"/>
      <c r="M152" s="2" t="s">
        <v>46</v>
      </c>
      <c r="N152" s="2"/>
      <c r="O152" s="2"/>
      <c r="P152" s="2"/>
      <c r="Q152" s="130">
        <v>456</v>
      </c>
      <c r="R152" s="130"/>
      <c r="S152" s="2"/>
      <c r="T152" s="2"/>
      <c r="U152" s="2"/>
      <c r="V152" s="140">
        <v>0</v>
      </c>
    </row>
    <row r="153" spans="1:22" s="3" customFormat="1" ht="24" customHeight="1" x14ac:dyDescent="0.45">
      <c r="A153" s="130">
        <v>144</v>
      </c>
      <c r="B153" s="114"/>
      <c r="C153" s="2" t="s">
        <v>9</v>
      </c>
      <c r="D153" s="2">
        <v>52978</v>
      </c>
      <c r="E153" s="2">
        <v>4978</v>
      </c>
      <c r="F153" s="2">
        <v>159</v>
      </c>
      <c r="G153" s="2">
        <v>4</v>
      </c>
      <c r="H153" s="2">
        <v>1</v>
      </c>
      <c r="I153" s="2">
        <v>44</v>
      </c>
      <c r="J153" s="2">
        <v>1</v>
      </c>
      <c r="K153" s="106">
        <f t="shared" si="2"/>
        <v>1744</v>
      </c>
      <c r="L153" s="2"/>
      <c r="M153" s="2" t="s">
        <v>46</v>
      </c>
      <c r="N153" s="2"/>
      <c r="O153" s="2"/>
      <c r="P153" s="2"/>
      <c r="Q153" s="130">
        <v>1744</v>
      </c>
      <c r="R153" s="130"/>
      <c r="S153" s="2"/>
      <c r="T153" s="2"/>
      <c r="U153" s="2"/>
      <c r="V153" s="140">
        <v>0</v>
      </c>
    </row>
    <row r="154" spans="1:22" s="3" customFormat="1" ht="24" customHeight="1" x14ac:dyDescent="0.45">
      <c r="A154" s="130">
        <v>145</v>
      </c>
      <c r="B154" s="114"/>
      <c r="C154" s="2" t="s">
        <v>9</v>
      </c>
      <c r="D154" s="2">
        <v>7070</v>
      </c>
      <c r="E154" s="2">
        <v>578</v>
      </c>
      <c r="F154" s="2">
        <v>31</v>
      </c>
      <c r="G154" s="2"/>
      <c r="H154" s="2"/>
      <c r="I154" s="2">
        <v>96</v>
      </c>
      <c r="J154" s="2">
        <v>1</v>
      </c>
      <c r="K154" s="106">
        <f t="shared" si="2"/>
        <v>96</v>
      </c>
      <c r="L154" s="2"/>
      <c r="M154" s="2" t="s">
        <v>46</v>
      </c>
      <c r="N154" s="2"/>
      <c r="O154" s="2"/>
      <c r="P154" s="2"/>
      <c r="Q154" s="130">
        <v>96</v>
      </c>
      <c r="R154" s="130"/>
      <c r="S154" s="2"/>
      <c r="T154" s="2"/>
      <c r="U154" s="2"/>
      <c r="V154" s="140">
        <v>0</v>
      </c>
    </row>
    <row r="155" spans="1:22" s="3" customFormat="1" ht="24" customHeight="1" x14ac:dyDescent="0.45">
      <c r="A155" s="130">
        <v>146</v>
      </c>
      <c r="B155" s="114"/>
      <c r="C155" s="2" t="s">
        <v>9</v>
      </c>
      <c r="D155" s="2">
        <v>49810</v>
      </c>
      <c r="E155" s="2">
        <v>4760</v>
      </c>
      <c r="F155" s="2">
        <v>144</v>
      </c>
      <c r="G155" s="2">
        <v>2</v>
      </c>
      <c r="H155" s="2">
        <v>1</v>
      </c>
      <c r="I155" s="2">
        <v>1</v>
      </c>
      <c r="J155" s="2">
        <v>1</v>
      </c>
      <c r="K155" s="106">
        <f t="shared" si="2"/>
        <v>901</v>
      </c>
      <c r="L155" s="2"/>
      <c r="M155" s="2" t="s">
        <v>46</v>
      </c>
      <c r="N155" s="2"/>
      <c r="O155" s="2"/>
      <c r="P155" s="2"/>
      <c r="Q155" s="130">
        <v>901</v>
      </c>
      <c r="R155" s="130"/>
      <c r="S155" s="2"/>
      <c r="T155" s="2"/>
      <c r="U155" s="2"/>
      <c r="V155" s="140">
        <v>0</v>
      </c>
    </row>
    <row r="156" spans="1:22" s="3" customFormat="1" ht="24" customHeight="1" x14ac:dyDescent="0.45">
      <c r="A156" s="130">
        <v>147</v>
      </c>
      <c r="B156" s="114"/>
      <c r="C156" s="2" t="s">
        <v>9</v>
      </c>
      <c r="D156" s="2">
        <v>49811</v>
      </c>
      <c r="E156" s="2">
        <v>4761</v>
      </c>
      <c r="F156" s="2">
        <v>145</v>
      </c>
      <c r="G156" s="2">
        <v>7</v>
      </c>
      <c r="H156" s="2">
        <v>1</v>
      </c>
      <c r="I156" s="2">
        <v>17</v>
      </c>
      <c r="J156" s="2">
        <v>1</v>
      </c>
      <c r="K156" s="106">
        <f t="shared" si="2"/>
        <v>2917</v>
      </c>
      <c r="L156" s="2"/>
      <c r="M156" s="2" t="s">
        <v>46</v>
      </c>
      <c r="N156" s="2"/>
      <c r="O156" s="2"/>
      <c r="P156" s="2"/>
      <c r="Q156" s="130">
        <v>2917</v>
      </c>
      <c r="R156" s="130"/>
      <c r="S156" s="2"/>
      <c r="T156" s="2"/>
      <c r="U156" s="2"/>
      <c r="V156" s="140">
        <v>0</v>
      </c>
    </row>
    <row r="157" spans="1:22" s="3" customFormat="1" ht="24" customHeight="1" x14ac:dyDescent="0.45">
      <c r="A157" s="130">
        <v>148</v>
      </c>
      <c r="B157" s="114"/>
      <c r="C157" s="2" t="s">
        <v>13</v>
      </c>
      <c r="D157" s="2"/>
      <c r="E157" s="2"/>
      <c r="F157" s="2"/>
      <c r="G157" s="2">
        <v>1</v>
      </c>
      <c r="H157" s="2"/>
      <c r="I157" s="2">
        <v>40</v>
      </c>
      <c r="J157" s="2">
        <v>1</v>
      </c>
      <c r="K157" s="106">
        <f t="shared" si="2"/>
        <v>440</v>
      </c>
      <c r="L157" s="2"/>
      <c r="M157" s="2" t="s">
        <v>46</v>
      </c>
      <c r="N157" s="2"/>
      <c r="O157" s="2"/>
      <c r="P157" s="2"/>
      <c r="Q157" s="130">
        <v>440</v>
      </c>
      <c r="R157" s="130"/>
      <c r="S157" s="2"/>
      <c r="T157" s="2"/>
      <c r="U157" s="2"/>
      <c r="V157" s="140">
        <v>0.01</v>
      </c>
    </row>
    <row r="158" spans="1:22" s="3" customFormat="1" ht="24" customHeight="1" x14ac:dyDescent="0.45">
      <c r="A158" s="130">
        <v>149</v>
      </c>
      <c r="B158" s="114"/>
      <c r="C158" s="2" t="s">
        <v>13</v>
      </c>
      <c r="D158" s="2"/>
      <c r="E158" s="2"/>
      <c r="F158" s="2"/>
      <c r="G158" s="2"/>
      <c r="H158" s="2">
        <v>2</v>
      </c>
      <c r="I158" s="2">
        <v>50</v>
      </c>
      <c r="J158" s="2">
        <v>1</v>
      </c>
      <c r="K158" s="106">
        <f t="shared" si="2"/>
        <v>250</v>
      </c>
      <c r="L158" s="2"/>
      <c r="M158" s="2" t="s">
        <v>46</v>
      </c>
      <c r="N158" s="2"/>
      <c r="O158" s="2"/>
      <c r="P158" s="2"/>
      <c r="Q158" s="130">
        <v>250</v>
      </c>
      <c r="R158" s="130"/>
      <c r="S158" s="2"/>
      <c r="T158" s="2"/>
      <c r="U158" s="2"/>
      <c r="V158" s="140">
        <v>0.01</v>
      </c>
    </row>
    <row r="159" spans="1:22" s="3" customFormat="1" ht="24" customHeight="1" x14ac:dyDescent="0.45">
      <c r="A159" s="130">
        <v>150</v>
      </c>
      <c r="B159" s="114"/>
      <c r="C159" s="2" t="s">
        <v>13</v>
      </c>
      <c r="D159" s="2"/>
      <c r="E159" s="2"/>
      <c r="F159" s="2"/>
      <c r="G159" s="2">
        <v>1</v>
      </c>
      <c r="H159" s="2">
        <v>2</v>
      </c>
      <c r="I159" s="2"/>
      <c r="J159" s="2">
        <v>1</v>
      </c>
      <c r="K159" s="106">
        <f t="shared" si="2"/>
        <v>600</v>
      </c>
      <c r="L159" s="2"/>
      <c r="M159" s="2" t="s">
        <v>46</v>
      </c>
      <c r="N159" s="2"/>
      <c r="O159" s="2"/>
      <c r="P159" s="2"/>
      <c r="Q159" s="130">
        <v>600</v>
      </c>
      <c r="R159" s="130"/>
      <c r="S159" s="2"/>
      <c r="T159" s="2"/>
      <c r="U159" s="2"/>
      <c r="V159" s="140">
        <v>0.01</v>
      </c>
    </row>
    <row r="160" spans="1:22" s="3" customFormat="1" ht="24" customHeight="1" x14ac:dyDescent="0.45">
      <c r="A160" s="130">
        <v>151</v>
      </c>
      <c r="B160" s="2" t="s">
        <v>1670</v>
      </c>
      <c r="C160" s="2" t="s">
        <v>9</v>
      </c>
      <c r="D160" s="2">
        <v>7046</v>
      </c>
      <c r="E160" s="2">
        <v>554</v>
      </c>
      <c r="F160" s="2">
        <v>7</v>
      </c>
      <c r="G160" s="2"/>
      <c r="H160" s="2">
        <v>2</v>
      </c>
      <c r="I160" s="2">
        <v>5</v>
      </c>
      <c r="J160" s="2">
        <v>2</v>
      </c>
      <c r="K160" s="106">
        <f t="shared" si="2"/>
        <v>205</v>
      </c>
      <c r="L160" s="2">
        <v>1</v>
      </c>
      <c r="M160" s="2" t="s">
        <v>48</v>
      </c>
      <c r="N160" s="2" t="s">
        <v>15</v>
      </c>
      <c r="O160" s="2" t="s">
        <v>12</v>
      </c>
      <c r="P160" s="2">
        <v>90</v>
      </c>
      <c r="Q160" s="130"/>
      <c r="R160" s="130">
        <v>205</v>
      </c>
      <c r="S160" s="2"/>
      <c r="T160" s="2"/>
      <c r="U160" s="2">
        <v>20</v>
      </c>
      <c r="V160" s="140">
        <v>0</v>
      </c>
    </row>
    <row r="161" spans="1:22" s="3" customFormat="1" ht="24" customHeight="1" x14ac:dyDescent="0.45">
      <c r="A161" s="130">
        <v>152</v>
      </c>
      <c r="B161" s="114"/>
      <c r="C161" s="2" t="s">
        <v>9</v>
      </c>
      <c r="D161" s="2">
        <v>16843</v>
      </c>
      <c r="E161" s="2">
        <v>2785</v>
      </c>
      <c r="F161" s="2">
        <v>6</v>
      </c>
      <c r="G161" s="2">
        <v>12</v>
      </c>
      <c r="H161" s="2">
        <v>2</v>
      </c>
      <c r="I161" s="2">
        <v>64</v>
      </c>
      <c r="J161" s="2">
        <v>1</v>
      </c>
      <c r="K161" s="106">
        <f t="shared" si="2"/>
        <v>5064</v>
      </c>
      <c r="L161" s="2"/>
      <c r="M161" s="2" t="s">
        <v>48</v>
      </c>
      <c r="N161" s="2"/>
      <c r="O161" s="2"/>
      <c r="P161" s="2"/>
      <c r="Q161" s="130">
        <v>5064</v>
      </c>
      <c r="R161" s="130"/>
      <c r="S161" s="2"/>
      <c r="T161" s="2"/>
      <c r="U161" s="2"/>
      <c r="V161" s="140">
        <v>0</v>
      </c>
    </row>
    <row r="162" spans="1:22" s="3" customFormat="1" ht="24" customHeight="1" x14ac:dyDescent="0.45">
      <c r="A162" s="130">
        <v>153</v>
      </c>
      <c r="B162" s="114"/>
      <c r="C162" s="2" t="s">
        <v>9</v>
      </c>
      <c r="D162" s="2">
        <v>46469</v>
      </c>
      <c r="E162" s="2">
        <v>4572</v>
      </c>
      <c r="F162" s="2">
        <v>10</v>
      </c>
      <c r="G162" s="2">
        <v>3</v>
      </c>
      <c r="H162" s="2">
        <v>3</v>
      </c>
      <c r="I162" s="2">
        <v>92</v>
      </c>
      <c r="J162" s="2">
        <v>1</v>
      </c>
      <c r="K162" s="106">
        <f t="shared" si="2"/>
        <v>1592</v>
      </c>
      <c r="L162" s="2"/>
      <c r="M162" s="2" t="s">
        <v>48</v>
      </c>
      <c r="N162" s="2"/>
      <c r="O162" s="2"/>
      <c r="P162" s="2"/>
      <c r="Q162" s="130">
        <v>1592</v>
      </c>
      <c r="R162" s="130"/>
      <c r="S162" s="2"/>
      <c r="T162" s="2"/>
      <c r="U162" s="2"/>
      <c r="V162" s="140">
        <v>0</v>
      </c>
    </row>
    <row r="163" spans="1:22" s="3" customFormat="1" ht="24" customHeight="1" x14ac:dyDescent="0.45">
      <c r="A163" s="130">
        <v>154</v>
      </c>
      <c r="B163" s="114"/>
      <c r="C163" s="2" t="s">
        <v>9</v>
      </c>
      <c r="D163" s="2">
        <v>44779</v>
      </c>
      <c r="E163" s="2">
        <v>4480</v>
      </c>
      <c r="F163" s="2">
        <v>3</v>
      </c>
      <c r="G163" s="2"/>
      <c r="H163" s="2">
        <v>3</v>
      </c>
      <c r="I163" s="2">
        <v>3</v>
      </c>
      <c r="J163" s="2">
        <v>1</v>
      </c>
      <c r="K163" s="106">
        <f t="shared" si="2"/>
        <v>303</v>
      </c>
      <c r="L163" s="2"/>
      <c r="M163" s="2" t="s">
        <v>48</v>
      </c>
      <c r="N163" s="2"/>
      <c r="O163" s="2"/>
      <c r="P163" s="2"/>
      <c r="Q163" s="130">
        <v>303</v>
      </c>
      <c r="R163" s="130"/>
      <c r="S163" s="2"/>
      <c r="T163" s="2"/>
      <c r="U163" s="2"/>
      <c r="V163" s="140">
        <v>0</v>
      </c>
    </row>
    <row r="164" spans="1:22" s="3" customFormat="1" ht="24" customHeight="1" x14ac:dyDescent="0.45">
      <c r="A164" s="130">
        <v>155</v>
      </c>
      <c r="B164" s="114"/>
      <c r="C164" s="2" t="s">
        <v>9</v>
      </c>
      <c r="D164" s="2">
        <v>35288</v>
      </c>
      <c r="E164" s="2">
        <v>3972</v>
      </c>
      <c r="F164" s="2">
        <v>246</v>
      </c>
      <c r="G164" s="2"/>
      <c r="H164" s="2">
        <v>1</v>
      </c>
      <c r="I164" s="2">
        <v>60</v>
      </c>
      <c r="J164" s="2">
        <v>1</v>
      </c>
      <c r="K164" s="106">
        <f t="shared" si="2"/>
        <v>160</v>
      </c>
      <c r="L164" s="2"/>
      <c r="M164" s="2" t="s">
        <v>48</v>
      </c>
      <c r="N164" s="2"/>
      <c r="O164" s="2"/>
      <c r="P164" s="2"/>
      <c r="Q164" s="130">
        <v>160</v>
      </c>
      <c r="R164" s="130"/>
      <c r="S164" s="2"/>
      <c r="T164" s="2"/>
      <c r="U164" s="2"/>
      <c r="V164" s="140">
        <v>0</v>
      </c>
    </row>
    <row r="165" spans="1:22" s="3" customFormat="1" ht="24" customHeight="1" x14ac:dyDescent="0.45">
      <c r="A165" s="130">
        <v>156</v>
      </c>
      <c r="B165" s="114"/>
      <c r="C165" s="2" t="s">
        <v>9</v>
      </c>
      <c r="D165" s="2">
        <v>16558</v>
      </c>
      <c r="E165" s="2">
        <v>2610</v>
      </c>
      <c r="F165" s="2">
        <v>140</v>
      </c>
      <c r="G165" s="2"/>
      <c r="H165" s="2">
        <v>1</v>
      </c>
      <c r="I165" s="2">
        <v>71</v>
      </c>
      <c r="J165" s="2">
        <v>1</v>
      </c>
      <c r="K165" s="106">
        <f t="shared" si="2"/>
        <v>171</v>
      </c>
      <c r="L165" s="2"/>
      <c r="M165" s="2" t="s">
        <v>48</v>
      </c>
      <c r="N165" s="2"/>
      <c r="O165" s="2"/>
      <c r="P165" s="2"/>
      <c r="Q165" s="130">
        <v>171</v>
      </c>
      <c r="R165" s="130"/>
      <c r="S165" s="2"/>
      <c r="T165" s="2"/>
      <c r="U165" s="2"/>
      <c r="V165" s="140">
        <v>0</v>
      </c>
    </row>
    <row r="166" spans="1:22" s="3" customFormat="1" ht="24" customHeight="1" x14ac:dyDescent="0.45">
      <c r="A166" s="130">
        <v>157</v>
      </c>
      <c r="B166" s="2" t="s">
        <v>1676</v>
      </c>
      <c r="C166" s="2" t="s">
        <v>49</v>
      </c>
      <c r="D166" s="2"/>
      <c r="E166" s="2"/>
      <c r="F166" s="2"/>
      <c r="G166" s="2"/>
      <c r="H166" s="2"/>
      <c r="I166" s="2"/>
      <c r="J166" s="2">
        <v>2</v>
      </c>
      <c r="K166" s="106">
        <f t="shared" si="2"/>
        <v>0</v>
      </c>
      <c r="L166" s="2">
        <v>1</v>
      </c>
      <c r="M166" s="2" t="s">
        <v>50</v>
      </c>
      <c r="N166" s="2" t="s">
        <v>15</v>
      </c>
      <c r="O166" s="2" t="s">
        <v>12</v>
      </c>
      <c r="P166" s="2">
        <v>96</v>
      </c>
      <c r="Q166" s="130"/>
      <c r="R166" s="130"/>
      <c r="S166" s="2"/>
      <c r="T166" s="2"/>
      <c r="U166" s="2">
        <v>10</v>
      </c>
      <c r="V166" s="140">
        <v>0.02</v>
      </c>
    </row>
    <row r="167" spans="1:22" s="3" customFormat="1" ht="24" customHeight="1" x14ac:dyDescent="0.45">
      <c r="A167" s="130">
        <v>158</v>
      </c>
      <c r="B167" s="114"/>
      <c r="C167" s="2" t="s">
        <v>9</v>
      </c>
      <c r="D167" s="2">
        <v>58133</v>
      </c>
      <c r="E167" s="2">
        <v>5426</v>
      </c>
      <c r="F167" s="2">
        <v>179</v>
      </c>
      <c r="G167" s="2">
        <v>3</v>
      </c>
      <c r="H167" s="2">
        <v>2</v>
      </c>
      <c r="I167" s="2"/>
      <c r="J167" s="2">
        <v>1</v>
      </c>
      <c r="K167" s="106">
        <f t="shared" si="2"/>
        <v>1400</v>
      </c>
      <c r="L167" s="2"/>
      <c r="M167" s="2" t="s">
        <v>50</v>
      </c>
      <c r="N167" s="2"/>
      <c r="O167" s="2"/>
      <c r="P167" s="2"/>
      <c r="Q167" s="130">
        <v>1400</v>
      </c>
      <c r="R167" s="130"/>
      <c r="S167" s="2"/>
      <c r="T167" s="2"/>
      <c r="U167" s="2"/>
      <c r="V167" s="140">
        <v>0</v>
      </c>
    </row>
    <row r="168" spans="1:22" s="3" customFormat="1" ht="24" customHeight="1" x14ac:dyDescent="0.45">
      <c r="A168" s="130">
        <v>159</v>
      </c>
      <c r="B168" s="2" t="s">
        <v>1677</v>
      </c>
      <c r="C168" s="2" t="s">
        <v>49</v>
      </c>
      <c r="D168" s="2"/>
      <c r="E168" s="2"/>
      <c r="F168" s="2"/>
      <c r="G168" s="2"/>
      <c r="H168" s="2"/>
      <c r="I168" s="2"/>
      <c r="J168" s="2">
        <v>2</v>
      </c>
      <c r="K168" s="106">
        <f t="shared" si="2"/>
        <v>0</v>
      </c>
      <c r="L168" s="2">
        <v>1</v>
      </c>
      <c r="M168" s="2" t="s">
        <v>51</v>
      </c>
      <c r="N168" s="2" t="s">
        <v>15</v>
      </c>
      <c r="O168" s="2" t="s">
        <v>12</v>
      </c>
      <c r="P168" s="2">
        <v>135</v>
      </c>
      <c r="Q168" s="130"/>
      <c r="R168" s="130">
        <v>135</v>
      </c>
      <c r="S168" s="2"/>
      <c r="T168" s="2"/>
      <c r="U168" s="2">
        <v>20</v>
      </c>
      <c r="V168" s="140">
        <v>0.02</v>
      </c>
    </row>
    <row r="169" spans="1:22" s="3" customFormat="1" ht="24" customHeight="1" x14ac:dyDescent="0.45">
      <c r="A169" s="130">
        <v>160</v>
      </c>
      <c r="B169" s="114"/>
      <c r="C169" s="2" t="s">
        <v>9</v>
      </c>
      <c r="D169" s="2">
        <v>56277</v>
      </c>
      <c r="E169" s="2">
        <v>5319</v>
      </c>
      <c r="F169" s="2">
        <v>124</v>
      </c>
      <c r="G169" s="2"/>
      <c r="H169" s="2">
        <v>2</v>
      </c>
      <c r="I169" s="2">
        <v>76</v>
      </c>
      <c r="J169" s="2">
        <v>1</v>
      </c>
      <c r="K169" s="106">
        <f t="shared" si="2"/>
        <v>276</v>
      </c>
      <c r="L169" s="2"/>
      <c r="M169" s="2" t="s">
        <v>51</v>
      </c>
      <c r="N169" s="2"/>
      <c r="O169" s="2"/>
      <c r="P169" s="2"/>
      <c r="Q169" s="130">
        <v>276</v>
      </c>
      <c r="R169" s="130"/>
      <c r="S169" s="2"/>
      <c r="T169" s="2"/>
      <c r="U169" s="2"/>
      <c r="V169" s="140">
        <v>0</v>
      </c>
    </row>
    <row r="170" spans="1:22" s="3" customFormat="1" ht="24" customHeight="1" x14ac:dyDescent="0.45">
      <c r="A170" s="130">
        <v>161</v>
      </c>
      <c r="B170" s="114"/>
      <c r="C170" s="2" t="s">
        <v>9</v>
      </c>
      <c r="D170" s="2">
        <v>56278</v>
      </c>
      <c r="E170" s="2">
        <v>5829</v>
      </c>
      <c r="F170" s="2">
        <v>144</v>
      </c>
      <c r="G170" s="2">
        <v>3</v>
      </c>
      <c r="H170" s="2">
        <v>2</v>
      </c>
      <c r="I170" s="2">
        <v>94</v>
      </c>
      <c r="J170" s="2">
        <v>1</v>
      </c>
      <c r="K170" s="106">
        <f t="shared" ref="K170:K218" si="3">G170*400+H170*100+I170</f>
        <v>1494</v>
      </c>
      <c r="L170" s="2"/>
      <c r="M170" s="2" t="s">
        <v>51</v>
      </c>
      <c r="N170" s="2"/>
      <c r="O170" s="2"/>
      <c r="P170" s="2"/>
      <c r="Q170" s="130">
        <v>1494</v>
      </c>
      <c r="R170" s="130"/>
      <c r="S170" s="2"/>
      <c r="T170" s="2"/>
      <c r="U170" s="2"/>
      <c r="V170" s="140">
        <v>0</v>
      </c>
    </row>
    <row r="171" spans="1:22" s="3" customFormat="1" ht="24" customHeight="1" x14ac:dyDescent="0.45">
      <c r="A171" s="130">
        <v>162</v>
      </c>
      <c r="B171" s="114"/>
      <c r="C171" s="2" t="s">
        <v>39</v>
      </c>
      <c r="D171" s="2"/>
      <c r="E171" s="2"/>
      <c r="F171" s="2"/>
      <c r="G171" s="2">
        <v>7</v>
      </c>
      <c r="H171" s="2">
        <v>1</v>
      </c>
      <c r="I171" s="2">
        <v>54</v>
      </c>
      <c r="J171" s="2">
        <v>1</v>
      </c>
      <c r="K171" s="106">
        <f t="shared" si="3"/>
        <v>2954</v>
      </c>
      <c r="L171" s="2"/>
      <c r="M171" s="2" t="s">
        <v>51</v>
      </c>
      <c r="N171" s="2"/>
      <c r="O171" s="2"/>
      <c r="P171" s="2"/>
      <c r="Q171" s="130">
        <v>2954</v>
      </c>
      <c r="R171" s="130"/>
      <c r="S171" s="2"/>
      <c r="T171" s="2"/>
      <c r="U171" s="2"/>
      <c r="V171" s="140">
        <v>0.01</v>
      </c>
    </row>
    <row r="172" spans="1:22" s="3" customFormat="1" ht="24" customHeight="1" x14ac:dyDescent="0.45">
      <c r="A172" s="130">
        <v>163</v>
      </c>
      <c r="B172" s="114"/>
      <c r="C172" s="2" t="s">
        <v>9</v>
      </c>
      <c r="D172" s="2">
        <v>17041</v>
      </c>
      <c r="E172" s="2">
        <v>2970</v>
      </c>
      <c r="F172" s="2">
        <v>42</v>
      </c>
      <c r="G172" s="2">
        <v>16</v>
      </c>
      <c r="H172" s="2">
        <v>2</v>
      </c>
      <c r="I172" s="2">
        <v>99</v>
      </c>
      <c r="J172" s="2">
        <v>1</v>
      </c>
      <c r="K172" s="106">
        <f t="shared" si="3"/>
        <v>6699</v>
      </c>
      <c r="L172" s="2"/>
      <c r="M172" s="2" t="s">
        <v>51</v>
      </c>
      <c r="N172" s="2"/>
      <c r="O172" s="2"/>
      <c r="P172" s="2"/>
      <c r="Q172" s="130">
        <v>6699</v>
      </c>
      <c r="R172" s="130"/>
      <c r="S172" s="2"/>
      <c r="T172" s="2"/>
      <c r="U172" s="2"/>
      <c r="V172" s="140">
        <v>0</v>
      </c>
    </row>
    <row r="173" spans="1:22" s="3" customFormat="1" ht="24" customHeight="1" x14ac:dyDescent="0.45">
      <c r="A173" s="130">
        <v>164</v>
      </c>
      <c r="B173" s="114"/>
      <c r="C173" s="2" t="s">
        <v>9</v>
      </c>
      <c r="D173" s="2">
        <v>17006</v>
      </c>
      <c r="E173" s="2">
        <v>2938</v>
      </c>
      <c r="F173" s="2">
        <v>65</v>
      </c>
      <c r="G173" s="2">
        <v>3</v>
      </c>
      <c r="H173" s="2">
        <v>2</v>
      </c>
      <c r="I173" s="2">
        <v>94</v>
      </c>
      <c r="J173" s="2">
        <v>1</v>
      </c>
      <c r="K173" s="106">
        <f t="shared" si="3"/>
        <v>1494</v>
      </c>
      <c r="L173" s="2"/>
      <c r="M173" s="2" t="s">
        <v>51</v>
      </c>
      <c r="N173" s="2"/>
      <c r="O173" s="2"/>
      <c r="P173" s="2"/>
      <c r="Q173" s="130">
        <v>1494</v>
      </c>
      <c r="R173" s="130"/>
      <c r="S173" s="2"/>
      <c r="T173" s="2"/>
      <c r="U173" s="2"/>
      <c r="V173" s="140">
        <v>0</v>
      </c>
    </row>
    <row r="174" spans="1:22" s="3" customFormat="1" ht="24" customHeight="1" x14ac:dyDescent="0.45">
      <c r="A174" s="130">
        <v>165</v>
      </c>
      <c r="B174" s="114"/>
      <c r="C174" s="2" t="s">
        <v>9</v>
      </c>
      <c r="D174" s="2">
        <v>56276</v>
      </c>
      <c r="E174" s="2">
        <v>5318</v>
      </c>
      <c r="F174" s="2">
        <v>132</v>
      </c>
      <c r="G174" s="2">
        <v>5</v>
      </c>
      <c r="H174" s="2"/>
      <c r="I174" s="2"/>
      <c r="J174" s="2">
        <v>1</v>
      </c>
      <c r="K174" s="106">
        <f t="shared" si="3"/>
        <v>2000</v>
      </c>
      <c r="L174" s="2"/>
      <c r="M174" s="2" t="s">
        <v>51</v>
      </c>
      <c r="N174" s="2"/>
      <c r="O174" s="2"/>
      <c r="P174" s="2"/>
      <c r="Q174" s="130">
        <v>2000</v>
      </c>
      <c r="R174" s="130"/>
      <c r="S174" s="2"/>
      <c r="T174" s="2"/>
      <c r="U174" s="2"/>
      <c r="V174" s="140">
        <v>0</v>
      </c>
    </row>
    <row r="175" spans="1:22" s="3" customFormat="1" ht="24" customHeight="1" x14ac:dyDescent="0.45">
      <c r="A175" s="130">
        <v>166</v>
      </c>
      <c r="B175" s="65" t="s">
        <v>1678</v>
      </c>
      <c r="C175" s="2" t="s">
        <v>9</v>
      </c>
      <c r="D175" s="2">
        <v>62176</v>
      </c>
      <c r="E175" s="2">
        <v>6059</v>
      </c>
      <c r="F175" s="2">
        <v>405</v>
      </c>
      <c r="G175" s="2">
        <v>9</v>
      </c>
      <c r="H175" s="2">
        <v>1</v>
      </c>
      <c r="I175" s="2">
        <v>2</v>
      </c>
      <c r="J175" s="2">
        <v>1</v>
      </c>
      <c r="K175" s="106">
        <f t="shared" si="3"/>
        <v>3702</v>
      </c>
      <c r="L175" s="2"/>
      <c r="M175" s="2" t="s">
        <v>1679</v>
      </c>
      <c r="N175" s="2"/>
      <c r="O175" s="2"/>
      <c r="P175" s="2"/>
      <c r="Q175" s="130">
        <v>3702</v>
      </c>
      <c r="R175" s="130"/>
      <c r="S175" s="2"/>
      <c r="T175" s="2"/>
      <c r="U175" s="2"/>
      <c r="V175" s="140">
        <v>0</v>
      </c>
    </row>
    <row r="176" spans="1:22" s="3" customFormat="1" ht="24" customHeight="1" x14ac:dyDescent="0.45">
      <c r="A176" s="130">
        <v>167</v>
      </c>
      <c r="B176" s="65" t="s">
        <v>1680</v>
      </c>
      <c r="C176" s="2" t="s">
        <v>9</v>
      </c>
      <c r="D176" s="2">
        <v>40724</v>
      </c>
      <c r="E176" s="2">
        <v>4243</v>
      </c>
      <c r="F176" s="2">
        <v>22</v>
      </c>
      <c r="G176" s="2"/>
      <c r="H176" s="2"/>
      <c r="I176" s="2">
        <v>89</v>
      </c>
      <c r="J176" s="2">
        <v>2</v>
      </c>
      <c r="K176" s="106">
        <f t="shared" si="3"/>
        <v>89</v>
      </c>
      <c r="L176" s="2"/>
      <c r="M176" s="2" t="s">
        <v>53</v>
      </c>
      <c r="N176" s="2"/>
      <c r="O176" s="2"/>
      <c r="P176" s="2"/>
      <c r="Q176" s="130">
        <v>89</v>
      </c>
      <c r="R176" s="130"/>
      <c r="S176" s="2"/>
      <c r="T176" s="2"/>
      <c r="U176" s="2"/>
      <c r="V176" s="140">
        <v>0</v>
      </c>
    </row>
    <row r="177" spans="1:22" s="3" customFormat="1" ht="24" customHeight="1" x14ac:dyDescent="0.45">
      <c r="A177" s="130">
        <v>168</v>
      </c>
      <c r="B177" s="114"/>
      <c r="C177" s="2" t="s">
        <v>9</v>
      </c>
      <c r="D177" s="2">
        <v>14811</v>
      </c>
      <c r="E177" s="2">
        <v>1958</v>
      </c>
      <c r="F177" s="2">
        <v>10</v>
      </c>
      <c r="G177" s="2">
        <v>6</v>
      </c>
      <c r="H177" s="2">
        <v>1</v>
      </c>
      <c r="I177" s="2">
        <v>62</v>
      </c>
      <c r="J177" s="2">
        <v>1</v>
      </c>
      <c r="K177" s="106">
        <f t="shared" si="3"/>
        <v>2562</v>
      </c>
      <c r="L177" s="2"/>
      <c r="M177" s="2" t="s">
        <v>53</v>
      </c>
      <c r="N177" s="2"/>
      <c r="O177" s="2"/>
      <c r="P177" s="2"/>
      <c r="Q177" s="130">
        <v>2562</v>
      </c>
      <c r="R177" s="130"/>
      <c r="S177" s="2"/>
      <c r="T177" s="2"/>
      <c r="U177" s="2"/>
      <c r="V177" s="140">
        <v>0</v>
      </c>
    </row>
    <row r="178" spans="1:22" s="3" customFormat="1" ht="24" customHeight="1" x14ac:dyDescent="0.45">
      <c r="A178" s="130">
        <v>169</v>
      </c>
      <c r="B178" s="2" t="s">
        <v>1681</v>
      </c>
      <c r="C178" s="2" t="s">
        <v>9</v>
      </c>
      <c r="D178" s="2">
        <v>5509</v>
      </c>
      <c r="E178" s="2">
        <v>541</v>
      </c>
      <c r="F178" s="2">
        <v>317</v>
      </c>
      <c r="G178" s="2"/>
      <c r="H178" s="2">
        <v>1</v>
      </c>
      <c r="I178" s="2">
        <v>12</v>
      </c>
      <c r="J178" s="2">
        <v>2</v>
      </c>
      <c r="K178" s="106">
        <f t="shared" si="3"/>
        <v>112</v>
      </c>
      <c r="L178" s="2">
        <v>1</v>
      </c>
      <c r="M178" s="2" t="s">
        <v>54</v>
      </c>
      <c r="N178" s="2" t="s">
        <v>15</v>
      </c>
      <c r="O178" s="2" t="s">
        <v>12</v>
      </c>
      <c r="P178" s="2">
        <v>242</v>
      </c>
      <c r="Q178" s="130"/>
      <c r="R178" s="130">
        <v>112</v>
      </c>
      <c r="S178" s="2"/>
      <c r="T178" s="2"/>
      <c r="U178" s="2">
        <v>20</v>
      </c>
      <c r="V178" s="140">
        <v>0</v>
      </c>
    </row>
    <row r="179" spans="1:22" s="3" customFormat="1" ht="24" customHeight="1" x14ac:dyDescent="0.45">
      <c r="A179" s="130">
        <v>170</v>
      </c>
      <c r="B179" s="114"/>
      <c r="C179" s="2" t="s">
        <v>9</v>
      </c>
      <c r="D179" s="2">
        <v>7306</v>
      </c>
      <c r="E179" s="2">
        <v>821</v>
      </c>
      <c r="F179" s="2">
        <v>321</v>
      </c>
      <c r="G179" s="2">
        <v>2</v>
      </c>
      <c r="H179" s="2">
        <v>1</v>
      </c>
      <c r="I179" s="2">
        <v>17</v>
      </c>
      <c r="J179" s="2">
        <v>1</v>
      </c>
      <c r="K179" s="106">
        <f t="shared" si="3"/>
        <v>917</v>
      </c>
      <c r="L179" s="2"/>
      <c r="M179" s="2" t="s">
        <v>54</v>
      </c>
      <c r="N179" s="2"/>
      <c r="O179" s="2"/>
      <c r="P179" s="2"/>
      <c r="Q179" s="130">
        <v>917</v>
      </c>
      <c r="R179" s="130"/>
      <c r="S179" s="2"/>
      <c r="T179" s="2"/>
      <c r="U179" s="2"/>
      <c r="V179" s="140">
        <v>0</v>
      </c>
    </row>
    <row r="180" spans="1:22" s="3" customFormat="1" ht="24" customHeight="1" x14ac:dyDescent="0.45">
      <c r="A180" s="130">
        <v>171</v>
      </c>
      <c r="B180" s="114"/>
      <c r="C180" s="2" t="s">
        <v>39</v>
      </c>
      <c r="D180" s="2"/>
      <c r="E180" s="2"/>
      <c r="F180" s="2"/>
      <c r="G180" s="2">
        <v>46</v>
      </c>
      <c r="H180" s="2"/>
      <c r="I180" s="2">
        <v>84</v>
      </c>
      <c r="J180" s="2">
        <v>1</v>
      </c>
      <c r="K180" s="106">
        <f t="shared" si="3"/>
        <v>18484</v>
      </c>
      <c r="L180" s="2"/>
      <c r="M180" s="2" t="s">
        <v>54</v>
      </c>
      <c r="N180" s="2"/>
      <c r="O180" s="2"/>
      <c r="P180" s="2"/>
      <c r="Q180" s="130">
        <v>18484</v>
      </c>
      <c r="R180" s="130"/>
      <c r="S180" s="2"/>
      <c r="T180" s="2"/>
      <c r="U180" s="2"/>
      <c r="V180" s="140">
        <v>0.01</v>
      </c>
    </row>
    <row r="181" spans="1:22" s="3" customFormat="1" ht="24" customHeight="1" x14ac:dyDescent="0.45">
      <c r="A181" s="130">
        <v>172</v>
      </c>
      <c r="B181" s="65" t="s">
        <v>1682</v>
      </c>
      <c r="C181" s="2" t="s">
        <v>9</v>
      </c>
      <c r="D181" s="2">
        <v>16545</v>
      </c>
      <c r="E181" s="2"/>
      <c r="F181" s="2">
        <v>127</v>
      </c>
      <c r="G181" s="2">
        <v>13</v>
      </c>
      <c r="H181" s="2"/>
      <c r="I181" s="2">
        <v>32</v>
      </c>
      <c r="J181" s="2">
        <v>1</v>
      </c>
      <c r="K181" s="106">
        <f t="shared" si="3"/>
        <v>5232</v>
      </c>
      <c r="L181" s="2"/>
      <c r="M181" s="2" t="s">
        <v>54</v>
      </c>
      <c r="N181" s="2"/>
      <c r="O181" s="2"/>
      <c r="P181" s="2"/>
      <c r="Q181" s="130">
        <v>5232</v>
      </c>
      <c r="R181" s="130"/>
      <c r="S181" s="2"/>
      <c r="T181" s="2"/>
      <c r="U181" s="2"/>
      <c r="V181" s="140">
        <v>0</v>
      </c>
    </row>
    <row r="182" spans="1:22" s="3" customFormat="1" ht="24" customHeight="1" x14ac:dyDescent="0.45">
      <c r="A182" s="130">
        <v>173</v>
      </c>
      <c r="B182" s="114"/>
      <c r="C182" s="2" t="s">
        <v>9</v>
      </c>
      <c r="D182" s="2">
        <v>16913</v>
      </c>
      <c r="E182" s="2"/>
      <c r="F182" s="2">
        <v>453</v>
      </c>
      <c r="G182" s="2">
        <v>12</v>
      </c>
      <c r="H182" s="2">
        <v>2</v>
      </c>
      <c r="I182" s="2">
        <v>26</v>
      </c>
      <c r="J182" s="2">
        <v>1</v>
      </c>
      <c r="K182" s="106">
        <f t="shared" si="3"/>
        <v>5026</v>
      </c>
      <c r="L182" s="2"/>
      <c r="M182" s="2" t="s">
        <v>54</v>
      </c>
      <c r="N182" s="2"/>
      <c r="O182" s="2"/>
      <c r="P182" s="2"/>
      <c r="Q182" s="130">
        <v>5026</v>
      </c>
      <c r="R182" s="130"/>
      <c r="S182" s="2"/>
      <c r="T182" s="2"/>
      <c r="U182" s="2"/>
      <c r="V182" s="140">
        <v>0</v>
      </c>
    </row>
    <row r="183" spans="1:22" s="3" customFormat="1" ht="24" customHeight="1" x14ac:dyDescent="0.45">
      <c r="A183" s="130">
        <v>174</v>
      </c>
      <c r="B183" s="114"/>
      <c r="C183" s="2" t="s">
        <v>9</v>
      </c>
      <c r="D183" s="2">
        <v>13548</v>
      </c>
      <c r="E183" s="2"/>
      <c r="F183" s="2">
        <v>454</v>
      </c>
      <c r="G183" s="2">
        <v>1</v>
      </c>
      <c r="H183" s="2">
        <v>3</v>
      </c>
      <c r="I183" s="2">
        <v>60</v>
      </c>
      <c r="J183" s="2">
        <v>1</v>
      </c>
      <c r="K183" s="106">
        <f t="shared" si="3"/>
        <v>760</v>
      </c>
      <c r="L183" s="2"/>
      <c r="M183" s="2" t="s">
        <v>54</v>
      </c>
      <c r="N183" s="2"/>
      <c r="O183" s="2"/>
      <c r="P183" s="2"/>
      <c r="Q183" s="130">
        <v>760</v>
      </c>
      <c r="R183" s="130"/>
      <c r="S183" s="2"/>
      <c r="T183" s="2"/>
      <c r="U183" s="2"/>
      <c r="V183" s="140">
        <v>0</v>
      </c>
    </row>
    <row r="184" spans="1:22" s="3" customFormat="1" ht="24" customHeight="1" x14ac:dyDescent="0.45">
      <c r="A184" s="130">
        <v>175</v>
      </c>
      <c r="B184" s="65" t="s">
        <v>1683</v>
      </c>
      <c r="C184" s="2" t="s">
        <v>9</v>
      </c>
      <c r="D184" s="2">
        <v>50364</v>
      </c>
      <c r="E184" s="2">
        <v>4812</v>
      </c>
      <c r="F184" s="2">
        <v>156</v>
      </c>
      <c r="G184" s="2">
        <v>8</v>
      </c>
      <c r="H184" s="2">
        <v>1</v>
      </c>
      <c r="I184" s="2">
        <v>92</v>
      </c>
      <c r="J184" s="2">
        <v>2</v>
      </c>
      <c r="K184" s="106">
        <f t="shared" si="3"/>
        <v>3392</v>
      </c>
      <c r="L184" s="2">
        <v>1</v>
      </c>
      <c r="M184" s="2" t="s">
        <v>55</v>
      </c>
      <c r="N184" s="2" t="s">
        <v>15</v>
      </c>
      <c r="O184" s="2" t="s">
        <v>12</v>
      </c>
      <c r="P184" s="2">
        <v>114</v>
      </c>
      <c r="Q184" s="130">
        <v>3392</v>
      </c>
      <c r="R184" s="130"/>
      <c r="S184" s="2"/>
      <c r="T184" s="2"/>
      <c r="U184" s="2">
        <v>20</v>
      </c>
      <c r="V184" s="140">
        <v>0</v>
      </c>
    </row>
    <row r="185" spans="1:22" s="3" customFormat="1" ht="24" customHeight="1" x14ac:dyDescent="0.45">
      <c r="A185" s="130">
        <v>176</v>
      </c>
      <c r="B185" s="65" t="s">
        <v>1684</v>
      </c>
      <c r="C185" s="2" t="s">
        <v>9</v>
      </c>
      <c r="D185" s="2">
        <v>5486</v>
      </c>
      <c r="E185" s="2"/>
      <c r="F185" s="2">
        <v>285</v>
      </c>
      <c r="G185" s="2"/>
      <c r="H185" s="2">
        <v>1</v>
      </c>
      <c r="I185" s="2">
        <v>13</v>
      </c>
      <c r="J185" s="2">
        <v>2</v>
      </c>
      <c r="K185" s="106">
        <f t="shared" si="3"/>
        <v>113</v>
      </c>
      <c r="L185" s="2">
        <v>1</v>
      </c>
      <c r="M185" s="2" t="s">
        <v>56</v>
      </c>
      <c r="N185" s="2" t="s">
        <v>15</v>
      </c>
      <c r="O185" s="2" t="s">
        <v>12</v>
      </c>
      <c r="P185" s="2">
        <v>205</v>
      </c>
      <c r="Q185" s="130">
        <v>113</v>
      </c>
      <c r="R185" s="130"/>
      <c r="S185" s="2"/>
      <c r="T185" s="2"/>
      <c r="U185" s="2">
        <v>20</v>
      </c>
      <c r="V185" s="140">
        <v>0</v>
      </c>
    </row>
    <row r="186" spans="1:22" s="3" customFormat="1" ht="24" customHeight="1" x14ac:dyDescent="0.45">
      <c r="A186" s="130">
        <v>177</v>
      </c>
      <c r="B186" s="114"/>
      <c r="C186" s="2" t="s">
        <v>9</v>
      </c>
      <c r="D186" s="2">
        <v>7338</v>
      </c>
      <c r="E186" s="2">
        <v>853</v>
      </c>
      <c r="F186" s="2">
        <v>31</v>
      </c>
      <c r="G186" s="2"/>
      <c r="H186" s="2">
        <v>2</v>
      </c>
      <c r="I186" s="2">
        <v>76</v>
      </c>
      <c r="J186" s="2">
        <v>1</v>
      </c>
      <c r="K186" s="106">
        <f t="shared" si="3"/>
        <v>276</v>
      </c>
      <c r="L186" s="2"/>
      <c r="M186" s="2" t="s">
        <v>56</v>
      </c>
      <c r="N186" s="2"/>
      <c r="O186" s="2"/>
      <c r="P186" s="2"/>
      <c r="Q186" s="130">
        <v>276</v>
      </c>
      <c r="R186" s="130"/>
      <c r="S186" s="2"/>
      <c r="T186" s="2"/>
      <c r="U186" s="2"/>
      <c r="V186" s="140">
        <v>0</v>
      </c>
    </row>
    <row r="187" spans="1:22" s="3" customFormat="1" ht="24" customHeight="1" x14ac:dyDescent="0.45">
      <c r="A187" s="130">
        <v>178</v>
      </c>
      <c r="B187" s="114"/>
      <c r="C187" s="2" t="s">
        <v>9</v>
      </c>
      <c r="D187" s="2">
        <v>34723</v>
      </c>
      <c r="E187" s="2">
        <v>3922</v>
      </c>
      <c r="F187" s="2">
        <v>240</v>
      </c>
      <c r="G187" s="2">
        <v>1</v>
      </c>
      <c r="H187" s="2">
        <v>2</v>
      </c>
      <c r="I187" s="2">
        <v>63</v>
      </c>
      <c r="J187" s="2">
        <v>1</v>
      </c>
      <c r="K187" s="106">
        <f t="shared" si="3"/>
        <v>663</v>
      </c>
      <c r="L187" s="2"/>
      <c r="M187" s="2" t="s">
        <v>56</v>
      </c>
      <c r="N187" s="2"/>
      <c r="O187" s="2"/>
      <c r="P187" s="2"/>
      <c r="Q187" s="130">
        <v>663</v>
      </c>
      <c r="R187" s="130"/>
      <c r="S187" s="2"/>
      <c r="T187" s="2"/>
      <c r="U187" s="2"/>
      <c r="V187" s="140">
        <v>0</v>
      </c>
    </row>
    <row r="188" spans="1:22" s="3" customFormat="1" ht="24" customHeight="1" x14ac:dyDescent="0.45">
      <c r="A188" s="130">
        <v>179</v>
      </c>
      <c r="B188" s="114"/>
      <c r="C188" s="2" t="s">
        <v>9</v>
      </c>
      <c r="D188" s="2">
        <v>54525</v>
      </c>
      <c r="E188" s="2">
        <v>5242</v>
      </c>
      <c r="F188" s="2">
        <v>345</v>
      </c>
      <c r="G188" s="2">
        <v>1</v>
      </c>
      <c r="H188" s="2">
        <v>1</v>
      </c>
      <c r="I188" s="2">
        <v>84</v>
      </c>
      <c r="J188" s="2">
        <v>1</v>
      </c>
      <c r="K188" s="106">
        <f t="shared" si="3"/>
        <v>584</v>
      </c>
      <c r="L188" s="2"/>
      <c r="M188" s="2" t="s">
        <v>56</v>
      </c>
      <c r="N188" s="2"/>
      <c r="O188" s="2"/>
      <c r="P188" s="2"/>
      <c r="Q188" s="130">
        <v>584</v>
      </c>
      <c r="R188" s="130"/>
      <c r="S188" s="2"/>
      <c r="T188" s="2"/>
      <c r="U188" s="2"/>
      <c r="V188" s="140">
        <v>0</v>
      </c>
    </row>
    <row r="189" spans="1:22" s="3" customFormat="1" ht="24" customHeight="1" x14ac:dyDescent="0.45">
      <c r="A189" s="130">
        <v>180</v>
      </c>
      <c r="B189" s="114"/>
      <c r="C189" s="2" t="s">
        <v>9</v>
      </c>
      <c r="D189" s="2">
        <v>17045</v>
      </c>
      <c r="E189" s="2">
        <v>2772</v>
      </c>
      <c r="F189" s="2">
        <v>72</v>
      </c>
      <c r="G189" s="2">
        <v>25</v>
      </c>
      <c r="H189" s="2">
        <v>3</v>
      </c>
      <c r="I189" s="2">
        <v>66</v>
      </c>
      <c r="J189" s="2">
        <v>1</v>
      </c>
      <c r="K189" s="106">
        <f t="shared" si="3"/>
        <v>10366</v>
      </c>
      <c r="L189" s="2"/>
      <c r="M189" s="2" t="s">
        <v>56</v>
      </c>
      <c r="N189" s="2"/>
      <c r="O189" s="2"/>
      <c r="P189" s="2"/>
      <c r="Q189" s="130">
        <v>10366</v>
      </c>
      <c r="R189" s="130"/>
      <c r="S189" s="2"/>
      <c r="T189" s="2"/>
      <c r="U189" s="2"/>
      <c r="V189" s="140">
        <v>0</v>
      </c>
    </row>
    <row r="190" spans="1:22" s="3" customFormat="1" ht="24" customHeight="1" x14ac:dyDescent="0.45">
      <c r="A190" s="130">
        <v>181</v>
      </c>
      <c r="B190" s="65" t="s">
        <v>1685</v>
      </c>
      <c r="C190" s="2" t="s">
        <v>9</v>
      </c>
      <c r="D190" s="2">
        <v>5433</v>
      </c>
      <c r="E190" s="2">
        <v>466</v>
      </c>
      <c r="F190" s="2">
        <v>219</v>
      </c>
      <c r="G190" s="2"/>
      <c r="H190" s="2">
        <v>1</v>
      </c>
      <c r="I190" s="2">
        <v>7</v>
      </c>
      <c r="J190" s="2">
        <v>2</v>
      </c>
      <c r="K190" s="106">
        <f t="shared" si="3"/>
        <v>107</v>
      </c>
      <c r="L190" s="2">
        <v>1</v>
      </c>
      <c r="M190" s="2" t="s">
        <v>57</v>
      </c>
      <c r="N190" s="2" t="s">
        <v>15</v>
      </c>
      <c r="O190" s="2" t="s">
        <v>12</v>
      </c>
      <c r="P190" s="2">
        <v>90</v>
      </c>
      <c r="Q190" s="130"/>
      <c r="R190" s="130">
        <v>107</v>
      </c>
      <c r="S190" s="2"/>
      <c r="T190" s="2"/>
      <c r="U190" s="2">
        <v>20</v>
      </c>
      <c r="V190" s="140">
        <v>0</v>
      </c>
    </row>
    <row r="191" spans="1:22" s="3" customFormat="1" ht="24" customHeight="1" x14ac:dyDescent="0.45">
      <c r="A191" s="130">
        <v>182</v>
      </c>
      <c r="B191" s="114"/>
      <c r="C191" s="2" t="s">
        <v>9</v>
      </c>
      <c r="D191" s="2">
        <v>16944</v>
      </c>
      <c r="E191" s="2">
        <v>2877</v>
      </c>
      <c r="F191" s="2">
        <v>6</v>
      </c>
      <c r="G191" s="2">
        <v>19</v>
      </c>
      <c r="H191" s="2">
        <v>1</v>
      </c>
      <c r="I191" s="2">
        <v>39</v>
      </c>
      <c r="J191" s="2">
        <v>1</v>
      </c>
      <c r="K191" s="106">
        <f t="shared" si="3"/>
        <v>7739</v>
      </c>
      <c r="L191" s="2"/>
      <c r="M191" s="2" t="s">
        <v>57</v>
      </c>
      <c r="N191" s="2"/>
      <c r="O191" s="2"/>
      <c r="P191" s="2"/>
      <c r="Q191" s="130">
        <v>7739</v>
      </c>
      <c r="R191" s="130"/>
      <c r="S191" s="2"/>
      <c r="T191" s="2"/>
      <c r="U191" s="2"/>
      <c r="V191" s="140">
        <v>0</v>
      </c>
    </row>
    <row r="192" spans="1:22" s="44" customFormat="1" ht="24" customHeight="1" x14ac:dyDescent="0.45">
      <c r="A192" s="130">
        <v>183</v>
      </c>
      <c r="B192" s="114"/>
      <c r="C192" s="65" t="s">
        <v>13</v>
      </c>
      <c r="D192" s="65"/>
      <c r="E192" s="65"/>
      <c r="F192" s="65"/>
      <c r="G192" s="65">
        <v>11</v>
      </c>
      <c r="H192" s="65"/>
      <c r="I192" s="65"/>
      <c r="J192" s="65">
        <v>1</v>
      </c>
      <c r="K192" s="106">
        <f t="shared" si="3"/>
        <v>4400</v>
      </c>
      <c r="L192" s="65"/>
      <c r="M192" s="65" t="s">
        <v>57</v>
      </c>
      <c r="N192" s="65"/>
      <c r="O192" s="65"/>
      <c r="P192" s="65"/>
      <c r="Q192" s="130">
        <v>4400</v>
      </c>
      <c r="R192" s="130"/>
      <c r="S192" s="65"/>
      <c r="T192" s="65"/>
      <c r="U192" s="65"/>
      <c r="V192" s="140">
        <v>0.01</v>
      </c>
    </row>
    <row r="193" spans="1:22" s="3" customFormat="1" ht="24" customHeight="1" x14ac:dyDescent="0.45">
      <c r="A193" s="130">
        <v>184</v>
      </c>
      <c r="B193" s="65" t="s">
        <v>1686</v>
      </c>
      <c r="C193" s="2" t="s">
        <v>9</v>
      </c>
      <c r="D193" s="2">
        <v>7282</v>
      </c>
      <c r="E193" s="2">
        <v>796</v>
      </c>
      <c r="F193" s="2">
        <v>218</v>
      </c>
      <c r="G193" s="2"/>
      <c r="H193" s="2">
        <v>2</v>
      </c>
      <c r="I193" s="2">
        <v>7</v>
      </c>
      <c r="J193" s="2">
        <v>2</v>
      </c>
      <c r="K193" s="106">
        <f t="shared" si="3"/>
        <v>207</v>
      </c>
      <c r="L193" s="2">
        <v>1</v>
      </c>
      <c r="M193" s="2" t="s">
        <v>58</v>
      </c>
      <c r="N193" s="2" t="s">
        <v>15</v>
      </c>
      <c r="O193" s="2" t="s">
        <v>47</v>
      </c>
      <c r="P193" s="2">
        <v>162</v>
      </c>
      <c r="Q193" s="130"/>
      <c r="R193" s="130">
        <v>207</v>
      </c>
      <c r="S193" s="2"/>
      <c r="T193" s="2"/>
      <c r="U193" s="2">
        <v>10</v>
      </c>
      <c r="V193" s="140">
        <v>0</v>
      </c>
    </row>
    <row r="194" spans="1:22" s="3" customFormat="1" ht="24" customHeight="1" x14ac:dyDescent="0.45">
      <c r="A194" s="130">
        <v>185</v>
      </c>
      <c r="B194" s="114"/>
      <c r="C194" s="2" t="s">
        <v>59</v>
      </c>
      <c r="D194" s="2"/>
      <c r="E194" s="2"/>
      <c r="F194" s="2">
        <v>24</v>
      </c>
      <c r="G194" s="2">
        <v>16</v>
      </c>
      <c r="H194" s="2">
        <v>1</v>
      </c>
      <c r="I194" s="2">
        <v>87</v>
      </c>
      <c r="J194" s="2">
        <v>1</v>
      </c>
      <c r="K194" s="106">
        <f t="shared" si="3"/>
        <v>6587</v>
      </c>
      <c r="L194" s="2"/>
      <c r="M194" s="2" t="s">
        <v>58</v>
      </c>
      <c r="N194" s="2"/>
      <c r="O194" s="2"/>
      <c r="P194" s="2"/>
      <c r="Q194" s="130">
        <v>6587</v>
      </c>
      <c r="R194" s="130"/>
      <c r="S194" s="2"/>
      <c r="T194" s="2"/>
      <c r="U194" s="2"/>
      <c r="V194" s="140">
        <v>0.01</v>
      </c>
    </row>
    <row r="195" spans="1:22" s="3" customFormat="1" ht="24" customHeight="1" x14ac:dyDescent="0.45">
      <c r="A195" s="130">
        <v>186</v>
      </c>
      <c r="B195" s="114"/>
      <c r="C195" s="2" t="s">
        <v>60</v>
      </c>
      <c r="D195" s="2"/>
      <c r="E195" s="2"/>
      <c r="F195" s="2"/>
      <c r="G195" s="2"/>
      <c r="H195" s="2"/>
      <c r="I195" s="2"/>
      <c r="J195" s="2">
        <v>2</v>
      </c>
      <c r="K195" s="106">
        <f t="shared" si="3"/>
        <v>0</v>
      </c>
      <c r="L195" s="2">
        <v>1</v>
      </c>
      <c r="M195" s="2" t="s">
        <v>61</v>
      </c>
      <c r="N195" s="2" t="s">
        <v>15</v>
      </c>
      <c r="O195" s="2" t="s">
        <v>12</v>
      </c>
      <c r="P195" s="2">
        <v>198</v>
      </c>
      <c r="Q195" s="130"/>
      <c r="R195" s="130">
        <v>198</v>
      </c>
      <c r="S195" s="2"/>
      <c r="T195" s="2"/>
      <c r="U195" s="2">
        <v>20</v>
      </c>
      <c r="V195" s="140">
        <v>0.02</v>
      </c>
    </row>
    <row r="196" spans="1:22" s="3" customFormat="1" ht="24" customHeight="1" x14ac:dyDescent="0.45">
      <c r="A196" s="130">
        <v>187</v>
      </c>
      <c r="B196" s="65" t="s">
        <v>1687</v>
      </c>
      <c r="C196" s="2" t="s">
        <v>9</v>
      </c>
      <c r="D196" s="2">
        <v>5472</v>
      </c>
      <c r="E196" s="2">
        <v>504</v>
      </c>
      <c r="F196" s="2">
        <v>261</v>
      </c>
      <c r="G196" s="2"/>
      <c r="H196" s="2"/>
      <c r="I196" s="2">
        <v>72</v>
      </c>
      <c r="J196" s="2">
        <v>2</v>
      </c>
      <c r="K196" s="106">
        <f t="shared" si="3"/>
        <v>72</v>
      </c>
      <c r="L196" s="2">
        <v>1</v>
      </c>
      <c r="M196" s="2" t="s">
        <v>62</v>
      </c>
      <c r="N196" s="2" t="s">
        <v>15</v>
      </c>
      <c r="O196" s="2" t="s">
        <v>12</v>
      </c>
      <c r="P196" s="2">
        <v>168</v>
      </c>
      <c r="Q196" s="130"/>
      <c r="R196" s="130">
        <v>72</v>
      </c>
      <c r="S196" s="2"/>
      <c r="T196" s="2"/>
      <c r="U196" s="2">
        <v>10</v>
      </c>
      <c r="V196" s="140">
        <v>0</v>
      </c>
    </row>
    <row r="197" spans="1:22" s="3" customFormat="1" ht="24" customHeight="1" x14ac:dyDescent="0.45">
      <c r="A197" s="130">
        <v>188</v>
      </c>
      <c r="B197" s="114"/>
      <c r="C197" s="2" t="s">
        <v>9</v>
      </c>
      <c r="D197" s="2">
        <v>53994</v>
      </c>
      <c r="E197" s="2">
        <v>5138</v>
      </c>
      <c r="F197" s="2">
        <v>129</v>
      </c>
      <c r="G197" s="2">
        <v>4</v>
      </c>
      <c r="H197" s="2">
        <v>2</v>
      </c>
      <c r="I197" s="2">
        <v>1</v>
      </c>
      <c r="J197" s="2">
        <v>1</v>
      </c>
      <c r="K197" s="106">
        <f t="shared" si="3"/>
        <v>1801</v>
      </c>
      <c r="L197" s="2"/>
      <c r="M197" s="2" t="s">
        <v>62</v>
      </c>
      <c r="N197" s="2"/>
      <c r="O197" s="2"/>
      <c r="P197" s="2"/>
      <c r="Q197" s="130">
        <v>1801</v>
      </c>
      <c r="R197" s="130"/>
      <c r="S197" s="2"/>
      <c r="T197" s="2"/>
      <c r="U197" s="2"/>
      <c r="V197" s="140">
        <v>0</v>
      </c>
    </row>
    <row r="198" spans="1:22" s="3" customFormat="1" ht="24" customHeight="1" x14ac:dyDescent="0.45">
      <c r="A198" s="130">
        <v>189</v>
      </c>
      <c r="B198" s="65" t="s">
        <v>1688</v>
      </c>
      <c r="C198" s="2" t="s">
        <v>9</v>
      </c>
      <c r="D198" s="2">
        <v>7288</v>
      </c>
      <c r="E198" s="2"/>
      <c r="F198" s="2">
        <v>276</v>
      </c>
      <c r="G198" s="2"/>
      <c r="H198" s="2">
        <v>1</v>
      </c>
      <c r="I198" s="2">
        <v>54</v>
      </c>
      <c r="J198" s="2">
        <v>1</v>
      </c>
      <c r="K198" s="106">
        <f t="shared" si="3"/>
        <v>154</v>
      </c>
      <c r="L198" s="2"/>
      <c r="M198" s="2" t="s">
        <v>62</v>
      </c>
      <c r="N198" s="2"/>
      <c r="O198" s="2"/>
      <c r="P198" s="2"/>
      <c r="Q198" s="130">
        <v>154</v>
      </c>
      <c r="R198" s="130"/>
      <c r="S198" s="2"/>
      <c r="T198" s="2"/>
      <c r="U198" s="2"/>
      <c r="V198" s="140">
        <v>0</v>
      </c>
    </row>
    <row r="199" spans="1:22" s="3" customFormat="1" ht="24" customHeight="1" x14ac:dyDescent="0.45">
      <c r="A199" s="130">
        <v>190</v>
      </c>
      <c r="B199" s="114"/>
      <c r="C199" s="2" t="s">
        <v>9</v>
      </c>
      <c r="D199" s="2">
        <v>17025</v>
      </c>
      <c r="E199" s="2">
        <v>2954</v>
      </c>
      <c r="F199" s="2">
        <v>167</v>
      </c>
      <c r="G199" s="2">
        <v>11</v>
      </c>
      <c r="H199" s="2">
        <v>2</v>
      </c>
      <c r="I199" s="2">
        <v>70</v>
      </c>
      <c r="J199" s="2">
        <v>1</v>
      </c>
      <c r="K199" s="106">
        <f t="shared" si="3"/>
        <v>4670</v>
      </c>
      <c r="L199" s="2"/>
      <c r="M199" s="2" t="s">
        <v>62</v>
      </c>
      <c r="N199" s="2"/>
      <c r="O199" s="2"/>
      <c r="P199" s="2"/>
      <c r="Q199" s="130">
        <v>4670</v>
      </c>
      <c r="R199" s="130"/>
      <c r="S199" s="2"/>
      <c r="T199" s="2"/>
      <c r="U199" s="2"/>
      <c r="V199" s="140">
        <v>0</v>
      </c>
    </row>
    <row r="200" spans="1:22" s="3" customFormat="1" ht="24" customHeight="1" x14ac:dyDescent="0.45">
      <c r="A200" s="130">
        <v>191</v>
      </c>
      <c r="B200" s="114"/>
      <c r="C200" s="2" t="s">
        <v>9</v>
      </c>
      <c r="D200" s="2">
        <v>14735</v>
      </c>
      <c r="E200" s="2">
        <v>1881</v>
      </c>
      <c r="F200" s="2">
        <v>221</v>
      </c>
      <c r="G200" s="2">
        <v>8</v>
      </c>
      <c r="H200" s="2">
        <v>2</v>
      </c>
      <c r="I200" s="2">
        <v>68</v>
      </c>
      <c r="J200" s="2">
        <v>1</v>
      </c>
      <c r="K200" s="106">
        <f t="shared" si="3"/>
        <v>3468</v>
      </c>
      <c r="L200" s="2"/>
      <c r="M200" s="2" t="s">
        <v>62</v>
      </c>
      <c r="N200" s="2"/>
      <c r="O200" s="2"/>
      <c r="P200" s="2"/>
      <c r="Q200" s="130">
        <v>3468</v>
      </c>
      <c r="R200" s="130"/>
      <c r="S200" s="2"/>
      <c r="T200" s="2"/>
      <c r="U200" s="2"/>
      <c r="V200" s="140">
        <v>0</v>
      </c>
    </row>
    <row r="201" spans="1:22" s="44" customFormat="1" ht="24" customHeight="1" x14ac:dyDescent="0.45">
      <c r="A201" s="130">
        <v>192</v>
      </c>
      <c r="B201" s="114"/>
      <c r="C201" s="65" t="s">
        <v>13</v>
      </c>
      <c r="D201" s="65"/>
      <c r="E201" s="65"/>
      <c r="F201" s="65"/>
      <c r="G201" s="65">
        <v>4</v>
      </c>
      <c r="H201" s="65"/>
      <c r="I201" s="65"/>
      <c r="J201" s="65"/>
      <c r="K201" s="106">
        <f t="shared" si="3"/>
        <v>1600</v>
      </c>
      <c r="L201" s="65"/>
      <c r="M201" s="65" t="s">
        <v>62</v>
      </c>
      <c r="N201" s="65"/>
      <c r="O201" s="65"/>
      <c r="P201" s="65"/>
      <c r="Q201" s="130">
        <v>1600</v>
      </c>
      <c r="R201" s="130"/>
      <c r="S201" s="65"/>
      <c r="T201" s="65"/>
      <c r="U201" s="65"/>
      <c r="V201" s="140">
        <v>0.01</v>
      </c>
    </row>
    <row r="202" spans="1:22" s="3" customFormat="1" ht="24" customHeight="1" x14ac:dyDescent="0.45">
      <c r="A202" s="130">
        <v>193</v>
      </c>
      <c r="B202" s="65" t="s">
        <v>1689</v>
      </c>
      <c r="C202" s="2" t="s">
        <v>9</v>
      </c>
      <c r="D202" s="2">
        <v>14940</v>
      </c>
      <c r="E202" s="2">
        <v>2093</v>
      </c>
      <c r="F202" s="2">
        <v>201</v>
      </c>
      <c r="G202" s="2">
        <v>2</v>
      </c>
      <c r="H202" s="2">
        <v>1</v>
      </c>
      <c r="I202" s="2">
        <v>36</v>
      </c>
      <c r="J202" s="2">
        <v>2</v>
      </c>
      <c r="K202" s="106">
        <f t="shared" si="3"/>
        <v>936</v>
      </c>
      <c r="L202" s="2"/>
      <c r="M202" s="2" t="s">
        <v>63</v>
      </c>
      <c r="N202" s="2"/>
      <c r="O202" s="2"/>
      <c r="P202" s="2"/>
      <c r="Q202" s="130">
        <v>936</v>
      </c>
      <c r="R202" s="130"/>
      <c r="S202" s="2"/>
      <c r="T202" s="2"/>
      <c r="U202" s="2"/>
      <c r="V202" s="140">
        <v>0</v>
      </c>
    </row>
    <row r="203" spans="1:22" s="3" customFormat="1" ht="24" customHeight="1" x14ac:dyDescent="0.45">
      <c r="A203" s="130">
        <v>194</v>
      </c>
      <c r="B203" s="114"/>
      <c r="C203" s="2" t="s">
        <v>9</v>
      </c>
      <c r="D203" s="2">
        <v>14949</v>
      </c>
      <c r="E203" s="2">
        <v>2084</v>
      </c>
      <c r="F203" s="2">
        <v>192</v>
      </c>
      <c r="G203" s="2">
        <v>15</v>
      </c>
      <c r="H203" s="2">
        <v>2</v>
      </c>
      <c r="I203" s="2">
        <v>28</v>
      </c>
      <c r="J203" s="2">
        <v>1</v>
      </c>
      <c r="K203" s="106">
        <f t="shared" si="3"/>
        <v>6228</v>
      </c>
      <c r="L203" s="2"/>
      <c r="M203" s="2" t="s">
        <v>63</v>
      </c>
      <c r="N203" s="2"/>
      <c r="O203" s="2"/>
      <c r="P203" s="2"/>
      <c r="Q203" s="130">
        <v>6228</v>
      </c>
      <c r="R203" s="130"/>
      <c r="S203" s="2"/>
      <c r="T203" s="2"/>
      <c r="U203" s="2"/>
      <c r="V203" s="140">
        <v>0</v>
      </c>
    </row>
    <row r="204" spans="1:22" s="3" customFormat="1" ht="24" customHeight="1" x14ac:dyDescent="0.45">
      <c r="A204" s="130">
        <v>195</v>
      </c>
      <c r="B204" s="114"/>
      <c r="C204" s="2" t="s">
        <v>9</v>
      </c>
      <c r="D204" s="2">
        <v>14823</v>
      </c>
      <c r="E204" s="2">
        <v>1969</v>
      </c>
      <c r="F204" s="2">
        <v>33</v>
      </c>
      <c r="G204" s="2">
        <v>14</v>
      </c>
      <c r="H204" s="2">
        <v>1</v>
      </c>
      <c r="I204" s="2">
        <v>76</v>
      </c>
      <c r="J204" s="2">
        <v>1</v>
      </c>
      <c r="K204" s="106">
        <f t="shared" si="3"/>
        <v>5776</v>
      </c>
      <c r="L204" s="2"/>
      <c r="M204" s="2" t="s">
        <v>63</v>
      </c>
      <c r="N204" s="2"/>
      <c r="O204" s="2"/>
      <c r="P204" s="2"/>
      <c r="Q204" s="130">
        <v>5776</v>
      </c>
      <c r="R204" s="130"/>
      <c r="S204" s="2"/>
      <c r="T204" s="2"/>
      <c r="U204" s="2"/>
      <c r="V204" s="140">
        <v>0</v>
      </c>
    </row>
    <row r="205" spans="1:22" s="3" customFormat="1" ht="24" customHeight="1" x14ac:dyDescent="0.45">
      <c r="A205" s="130">
        <v>196</v>
      </c>
      <c r="B205" s="65" t="s">
        <v>1690</v>
      </c>
      <c r="C205" s="2" t="s">
        <v>64</v>
      </c>
      <c r="D205" s="2"/>
      <c r="E205" s="2"/>
      <c r="F205" s="2"/>
      <c r="G205" s="2"/>
      <c r="H205" s="2"/>
      <c r="I205" s="2"/>
      <c r="J205" s="2">
        <v>1</v>
      </c>
      <c r="K205" s="106">
        <f t="shared" si="3"/>
        <v>0</v>
      </c>
      <c r="L205" s="2">
        <v>1</v>
      </c>
      <c r="M205" s="2" t="s">
        <v>65</v>
      </c>
      <c r="N205" s="2" t="s">
        <v>15</v>
      </c>
      <c r="O205" s="2" t="s">
        <v>12</v>
      </c>
      <c r="P205" s="2">
        <v>96</v>
      </c>
      <c r="Q205" s="130"/>
      <c r="R205" s="130">
        <v>96</v>
      </c>
      <c r="S205" s="2"/>
      <c r="T205" s="2"/>
      <c r="U205" s="2">
        <v>20</v>
      </c>
      <c r="V205" s="140">
        <v>0.02</v>
      </c>
    </row>
    <row r="206" spans="1:22" s="3" customFormat="1" ht="24" customHeight="1" x14ac:dyDescent="0.45">
      <c r="A206" s="130">
        <v>197</v>
      </c>
      <c r="B206" s="114"/>
      <c r="C206" s="2" t="s">
        <v>9</v>
      </c>
      <c r="D206" s="2">
        <v>57199</v>
      </c>
      <c r="E206" s="2">
        <v>4385</v>
      </c>
      <c r="F206" s="2">
        <v>308</v>
      </c>
      <c r="G206" s="2"/>
      <c r="H206" s="2">
        <v>3</v>
      </c>
      <c r="I206" s="2">
        <v>56</v>
      </c>
      <c r="J206" s="2">
        <v>1</v>
      </c>
      <c r="K206" s="106">
        <f t="shared" si="3"/>
        <v>356</v>
      </c>
      <c r="L206" s="2"/>
      <c r="M206" s="2" t="s">
        <v>65</v>
      </c>
      <c r="N206" s="2"/>
      <c r="O206" s="2"/>
      <c r="P206" s="2"/>
      <c r="Q206" s="130">
        <v>356</v>
      </c>
      <c r="R206" s="130"/>
      <c r="S206" s="2"/>
      <c r="T206" s="2"/>
      <c r="U206" s="2"/>
      <c r="V206" s="140">
        <v>0</v>
      </c>
    </row>
    <row r="207" spans="1:22" s="3" customFormat="1" ht="24" customHeight="1" x14ac:dyDescent="0.45">
      <c r="A207" s="130">
        <v>198</v>
      </c>
      <c r="B207" s="114"/>
      <c r="C207" s="2" t="s">
        <v>9</v>
      </c>
      <c r="D207" s="2">
        <v>57201</v>
      </c>
      <c r="E207" s="2">
        <v>5387</v>
      </c>
      <c r="F207" s="2">
        <v>310</v>
      </c>
      <c r="G207" s="2"/>
      <c r="H207" s="2">
        <v>1</v>
      </c>
      <c r="I207" s="2">
        <v>6</v>
      </c>
      <c r="J207" s="2">
        <v>1</v>
      </c>
      <c r="K207" s="106">
        <f t="shared" si="3"/>
        <v>106</v>
      </c>
      <c r="L207" s="2"/>
      <c r="M207" s="2" t="s">
        <v>65</v>
      </c>
      <c r="N207" s="2"/>
      <c r="O207" s="2"/>
      <c r="P207" s="2"/>
      <c r="Q207" s="130">
        <v>106</v>
      </c>
      <c r="R207" s="130"/>
      <c r="S207" s="2"/>
      <c r="T207" s="2"/>
      <c r="U207" s="2"/>
      <c r="V207" s="140">
        <v>0</v>
      </c>
    </row>
    <row r="208" spans="1:22" s="3" customFormat="1" ht="24" customHeight="1" x14ac:dyDescent="0.45">
      <c r="A208" s="130">
        <v>199</v>
      </c>
      <c r="B208" s="114"/>
      <c r="C208" s="2" t="s">
        <v>9</v>
      </c>
      <c r="D208" s="2">
        <v>57200</v>
      </c>
      <c r="E208" s="2">
        <v>4386</v>
      </c>
      <c r="F208" s="2">
        <v>309</v>
      </c>
      <c r="G208" s="2"/>
      <c r="H208" s="2">
        <v>2</v>
      </c>
      <c r="I208" s="2">
        <v>39</v>
      </c>
      <c r="J208" s="2">
        <v>1</v>
      </c>
      <c r="K208" s="106">
        <f t="shared" si="3"/>
        <v>239</v>
      </c>
      <c r="L208" s="2"/>
      <c r="M208" s="2" t="s">
        <v>65</v>
      </c>
      <c r="N208" s="2"/>
      <c r="O208" s="2"/>
      <c r="P208" s="2"/>
      <c r="Q208" s="130">
        <v>239</v>
      </c>
      <c r="R208" s="130"/>
      <c r="S208" s="2"/>
      <c r="T208" s="2"/>
      <c r="U208" s="2"/>
      <c r="V208" s="140">
        <v>0</v>
      </c>
    </row>
    <row r="209" spans="1:22" s="3" customFormat="1" ht="24" customHeight="1" x14ac:dyDescent="0.45">
      <c r="A209" s="130">
        <v>200</v>
      </c>
      <c r="B209" s="114"/>
      <c r="C209" s="2" t="s">
        <v>9</v>
      </c>
      <c r="D209" s="2">
        <v>50093</v>
      </c>
      <c r="E209" s="2">
        <v>4775</v>
      </c>
      <c r="F209" s="2">
        <v>153</v>
      </c>
      <c r="G209" s="2">
        <v>9</v>
      </c>
      <c r="H209" s="2">
        <v>1</v>
      </c>
      <c r="I209" s="2">
        <v>1</v>
      </c>
      <c r="J209" s="2">
        <v>1</v>
      </c>
      <c r="K209" s="106">
        <f t="shared" si="3"/>
        <v>3701</v>
      </c>
      <c r="L209" s="2"/>
      <c r="M209" s="2" t="s">
        <v>65</v>
      </c>
      <c r="N209" s="2"/>
      <c r="O209" s="2"/>
      <c r="P209" s="2"/>
      <c r="Q209" s="130">
        <v>3701</v>
      </c>
      <c r="R209" s="130"/>
      <c r="S209" s="2"/>
      <c r="T209" s="2"/>
      <c r="U209" s="2"/>
      <c r="V209" s="140">
        <v>0</v>
      </c>
    </row>
    <row r="210" spans="1:22" s="3" customFormat="1" ht="24" customHeight="1" x14ac:dyDescent="0.45">
      <c r="A210" s="130">
        <v>201</v>
      </c>
      <c r="B210" s="65" t="s">
        <v>1691</v>
      </c>
      <c r="C210" s="2" t="s">
        <v>9</v>
      </c>
      <c r="D210" s="2">
        <v>31562</v>
      </c>
      <c r="E210" s="2">
        <v>3651</v>
      </c>
      <c r="F210" s="2">
        <v>49</v>
      </c>
      <c r="G210" s="2">
        <v>5</v>
      </c>
      <c r="H210" s="2"/>
      <c r="I210" s="2"/>
      <c r="J210" s="2">
        <v>1</v>
      </c>
      <c r="K210" s="106">
        <f t="shared" si="3"/>
        <v>2000</v>
      </c>
      <c r="L210" s="2"/>
      <c r="M210" s="2" t="s">
        <v>65</v>
      </c>
      <c r="N210" s="2"/>
      <c r="O210" s="2"/>
      <c r="P210" s="2"/>
      <c r="Q210" s="130">
        <v>2000</v>
      </c>
      <c r="R210" s="130"/>
      <c r="S210" s="2"/>
      <c r="T210" s="2"/>
      <c r="U210" s="2"/>
      <c r="V210" s="140">
        <v>0</v>
      </c>
    </row>
    <row r="211" spans="1:22" s="3" customFormat="1" ht="24" customHeight="1" x14ac:dyDescent="0.45">
      <c r="A211" s="130">
        <v>202</v>
      </c>
      <c r="B211" s="65" t="s">
        <v>1692</v>
      </c>
      <c r="C211" s="2" t="s">
        <v>66</v>
      </c>
      <c r="D211" s="2"/>
      <c r="E211" s="2"/>
      <c r="F211" s="2"/>
      <c r="G211" s="2"/>
      <c r="H211" s="2"/>
      <c r="I211" s="2"/>
      <c r="J211" s="2">
        <v>2</v>
      </c>
      <c r="K211" s="106">
        <f t="shared" si="3"/>
        <v>0</v>
      </c>
      <c r="L211" s="2">
        <v>1</v>
      </c>
      <c r="M211" s="2" t="s">
        <v>67</v>
      </c>
      <c r="N211" s="2" t="s">
        <v>15</v>
      </c>
      <c r="O211" s="2" t="s">
        <v>12</v>
      </c>
      <c r="P211" s="2">
        <v>152</v>
      </c>
      <c r="Q211" s="130"/>
      <c r="R211" s="130">
        <v>152</v>
      </c>
      <c r="S211" s="2"/>
      <c r="T211" s="2"/>
      <c r="U211" s="2">
        <v>30</v>
      </c>
      <c r="V211" s="140">
        <v>0.02</v>
      </c>
    </row>
    <row r="212" spans="1:22" s="3" customFormat="1" ht="24" customHeight="1" x14ac:dyDescent="0.45">
      <c r="A212" s="130">
        <v>203</v>
      </c>
      <c r="B212" s="114"/>
      <c r="C212" s="2" t="s">
        <v>9</v>
      </c>
      <c r="D212" s="2">
        <v>50095</v>
      </c>
      <c r="E212" s="2">
        <v>4766</v>
      </c>
      <c r="F212" s="2">
        <v>112</v>
      </c>
      <c r="G212" s="2">
        <v>2</v>
      </c>
      <c r="H212" s="2">
        <v>2</v>
      </c>
      <c r="I212" s="2">
        <v>4</v>
      </c>
      <c r="J212" s="2">
        <v>1</v>
      </c>
      <c r="K212" s="106">
        <f t="shared" si="3"/>
        <v>1004</v>
      </c>
      <c r="L212" s="2"/>
      <c r="M212" s="2" t="s">
        <v>67</v>
      </c>
      <c r="N212" s="2"/>
      <c r="O212" s="2"/>
      <c r="P212" s="2"/>
      <c r="Q212" s="130">
        <v>1004</v>
      </c>
      <c r="R212" s="130"/>
      <c r="S212" s="2"/>
      <c r="T212" s="2"/>
      <c r="U212" s="2"/>
      <c r="V212" s="140">
        <v>0</v>
      </c>
    </row>
    <row r="213" spans="1:22" s="3" customFormat="1" ht="24" customHeight="1" x14ac:dyDescent="0.45">
      <c r="A213" s="130">
        <v>204</v>
      </c>
      <c r="B213" s="114"/>
      <c r="C213" s="2" t="s">
        <v>9</v>
      </c>
      <c r="D213" s="2">
        <v>50094</v>
      </c>
      <c r="E213" s="2">
        <v>4765</v>
      </c>
      <c r="F213" s="2">
        <v>111</v>
      </c>
      <c r="G213" s="2">
        <v>5</v>
      </c>
      <c r="H213" s="2">
        <v>2</v>
      </c>
      <c r="I213" s="2">
        <v>9</v>
      </c>
      <c r="J213" s="2">
        <v>1</v>
      </c>
      <c r="K213" s="106">
        <f t="shared" si="3"/>
        <v>2209</v>
      </c>
      <c r="L213" s="2"/>
      <c r="M213" s="2" t="s">
        <v>67</v>
      </c>
      <c r="N213" s="2"/>
      <c r="O213" s="2"/>
      <c r="P213" s="2"/>
      <c r="Q213" s="130">
        <v>2209</v>
      </c>
      <c r="R213" s="130"/>
      <c r="S213" s="2"/>
      <c r="T213" s="2"/>
      <c r="U213" s="2"/>
      <c r="V213" s="140">
        <v>0</v>
      </c>
    </row>
    <row r="214" spans="1:22" s="3" customFormat="1" ht="24" customHeight="1" x14ac:dyDescent="0.45">
      <c r="A214" s="130">
        <v>205</v>
      </c>
      <c r="B214" s="114"/>
      <c r="C214" s="2" t="s">
        <v>9</v>
      </c>
      <c r="D214" s="2">
        <v>14808</v>
      </c>
      <c r="E214" s="2">
        <v>1755</v>
      </c>
      <c r="F214" s="2">
        <v>7</v>
      </c>
      <c r="G214" s="2">
        <v>9</v>
      </c>
      <c r="H214" s="2"/>
      <c r="I214" s="2">
        <v>94</v>
      </c>
      <c r="J214" s="2">
        <v>1</v>
      </c>
      <c r="K214" s="106">
        <f t="shared" si="3"/>
        <v>3694</v>
      </c>
      <c r="L214" s="2"/>
      <c r="M214" s="2" t="s">
        <v>67</v>
      </c>
      <c r="N214" s="2"/>
      <c r="O214" s="2"/>
      <c r="P214" s="2"/>
      <c r="Q214" s="130">
        <v>3694</v>
      </c>
      <c r="R214" s="130"/>
      <c r="S214" s="2"/>
      <c r="T214" s="2"/>
      <c r="U214" s="2"/>
      <c r="V214" s="140">
        <v>0</v>
      </c>
    </row>
    <row r="215" spans="1:22" s="3" customFormat="1" ht="24" customHeight="1" x14ac:dyDescent="0.45">
      <c r="A215" s="130">
        <v>206</v>
      </c>
      <c r="B215" s="114"/>
      <c r="C215" s="2" t="s">
        <v>13</v>
      </c>
      <c r="D215" s="2"/>
      <c r="E215" s="2"/>
      <c r="F215" s="2"/>
      <c r="G215" s="2">
        <v>29</v>
      </c>
      <c r="H215" s="2"/>
      <c r="I215" s="2"/>
      <c r="J215" s="2">
        <v>1</v>
      </c>
      <c r="K215" s="106">
        <f t="shared" si="3"/>
        <v>11600</v>
      </c>
      <c r="L215" s="2"/>
      <c r="M215" s="2" t="s">
        <v>67</v>
      </c>
      <c r="N215" s="2"/>
      <c r="O215" s="2"/>
      <c r="P215" s="2"/>
      <c r="Q215" s="130">
        <v>11600</v>
      </c>
      <c r="R215" s="130"/>
      <c r="S215" s="2"/>
      <c r="T215" s="2"/>
      <c r="U215" s="2"/>
      <c r="V215" s="140">
        <v>0.01</v>
      </c>
    </row>
    <row r="216" spans="1:22" s="3" customFormat="1" ht="24" customHeight="1" x14ac:dyDescent="0.45">
      <c r="A216" s="130">
        <v>207</v>
      </c>
      <c r="B216" s="114"/>
      <c r="C216" s="2" t="s">
        <v>9</v>
      </c>
      <c r="D216" s="2">
        <v>55349</v>
      </c>
      <c r="E216" s="2">
        <v>5317</v>
      </c>
      <c r="F216" s="2">
        <v>502</v>
      </c>
      <c r="G216" s="2">
        <v>8</v>
      </c>
      <c r="H216" s="2"/>
      <c r="I216" s="2"/>
      <c r="J216" s="2">
        <v>1</v>
      </c>
      <c r="K216" s="106">
        <f t="shared" si="3"/>
        <v>3200</v>
      </c>
      <c r="L216" s="2"/>
      <c r="M216" s="2" t="s">
        <v>67</v>
      </c>
      <c r="N216" s="2"/>
      <c r="O216" s="2"/>
      <c r="P216" s="2"/>
      <c r="Q216" s="130">
        <v>3200</v>
      </c>
      <c r="R216" s="130"/>
      <c r="S216" s="2"/>
      <c r="T216" s="2"/>
      <c r="U216" s="2"/>
      <c r="V216" s="140">
        <v>0</v>
      </c>
    </row>
    <row r="217" spans="1:22" s="3" customFormat="1" ht="24" customHeight="1" x14ac:dyDescent="0.45">
      <c r="A217" s="130">
        <v>208</v>
      </c>
      <c r="B217" s="114"/>
      <c r="C217" s="2" t="s">
        <v>9</v>
      </c>
      <c r="D217" s="2">
        <v>14697</v>
      </c>
      <c r="E217" s="2">
        <v>1702</v>
      </c>
      <c r="F217" s="2">
        <v>138</v>
      </c>
      <c r="G217" s="2">
        <v>2</v>
      </c>
      <c r="H217" s="2">
        <v>1</v>
      </c>
      <c r="I217" s="2">
        <v>87</v>
      </c>
      <c r="J217" s="2">
        <v>1</v>
      </c>
      <c r="K217" s="106">
        <f t="shared" si="3"/>
        <v>987</v>
      </c>
      <c r="L217" s="2"/>
      <c r="M217" s="2" t="s">
        <v>67</v>
      </c>
      <c r="N217" s="2"/>
      <c r="O217" s="2"/>
      <c r="P217" s="2"/>
      <c r="Q217" s="130">
        <v>987</v>
      </c>
      <c r="R217" s="130"/>
      <c r="S217" s="2"/>
      <c r="T217" s="2"/>
      <c r="U217" s="2"/>
      <c r="V217" s="140">
        <v>0</v>
      </c>
    </row>
    <row r="218" spans="1:22" s="3" customFormat="1" ht="24" customHeight="1" x14ac:dyDescent="0.45">
      <c r="A218" s="130">
        <v>209</v>
      </c>
      <c r="B218" s="65" t="s">
        <v>1693</v>
      </c>
      <c r="C218" s="2" t="s">
        <v>9</v>
      </c>
      <c r="D218" s="2"/>
      <c r="E218" s="2"/>
      <c r="F218" s="2"/>
      <c r="G218" s="2"/>
      <c r="H218" s="2">
        <v>1</v>
      </c>
      <c r="I218" s="2">
        <v>20</v>
      </c>
      <c r="J218" s="2">
        <v>2</v>
      </c>
      <c r="K218" s="106">
        <f t="shared" si="3"/>
        <v>120</v>
      </c>
      <c r="L218" s="2">
        <v>1</v>
      </c>
      <c r="M218" s="2" t="s">
        <v>68</v>
      </c>
      <c r="N218" s="2" t="s">
        <v>15</v>
      </c>
      <c r="O218" s="2" t="s">
        <v>12</v>
      </c>
      <c r="P218" s="2">
        <v>224</v>
      </c>
      <c r="Q218" s="130"/>
      <c r="R218" s="130">
        <v>120</v>
      </c>
      <c r="S218" s="2"/>
      <c r="T218" s="2"/>
      <c r="U218" s="2">
        <v>30</v>
      </c>
      <c r="V218" s="140">
        <v>0</v>
      </c>
    </row>
    <row r="219" spans="1:22" s="3" customFormat="1" ht="24" customHeight="1" x14ac:dyDescent="0.45">
      <c r="A219" s="130">
        <v>210</v>
      </c>
      <c r="B219" s="114"/>
      <c r="C219" s="2" t="s">
        <v>13</v>
      </c>
      <c r="D219" s="2"/>
      <c r="E219" s="2"/>
      <c r="F219" s="2"/>
      <c r="G219" s="2">
        <v>28</v>
      </c>
      <c r="H219" s="2"/>
      <c r="I219" s="2">
        <v>80</v>
      </c>
      <c r="J219" s="2">
        <v>1</v>
      </c>
      <c r="K219" s="106">
        <f t="shared" ref="K219:K268" si="4">G219*400+H219*100+I219</f>
        <v>11280</v>
      </c>
      <c r="L219" s="2"/>
      <c r="M219" s="2" t="s">
        <v>68</v>
      </c>
      <c r="N219" s="2"/>
      <c r="O219" s="2"/>
      <c r="P219" s="2"/>
      <c r="Q219" s="130">
        <v>11280</v>
      </c>
      <c r="R219" s="130"/>
      <c r="S219" s="2"/>
      <c r="T219" s="2"/>
      <c r="U219" s="2"/>
      <c r="V219" s="140">
        <v>0.01</v>
      </c>
    </row>
    <row r="220" spans="1:22" s="3" customFormat="1" ht="24" customHeight="1" x14ac:dyDescent="0.45">
      <c r="A220" s="130">
        <v>211</v>
      </c>
      <c r="B220" s="65" t="s">
        <v>1694</v>
      </c>
      <c r="C220" s="2" t="s">
        <v>9</v>
      </c>
      <c r="D220" s="2">
        <v>59034</v>
      </c>
      <c r="E220" s="2">
        <v>5579</v>
      </c>
      <c r="F220" s="2">
        <v>306</v>
      </c>
      <c r="G220" s="2"/>
      <c r="H220" s="2">
        <v>1</v>
      </c>
      <c r="I220" s="2">
        <v>37</v>
      </c>
      <c r="J220" s="2">
        <v>2</v>
      </c>
      <c r="K220" s="106">
        <f t="shared" si="4"/>
        <v>137</v>
      </c>
      <c r="L220" s="2">
        <v>1</v>
      </c>
      <c r="M220" s="2" t="s">
        <v>69</v>
      </c>
      <c r="N220" s="2" t="s">
        <v>15</v>
      </c>
      <c r="O220" s="2" t="s">
        <v>12</v>
      </c>
      <c r="P220" s="2">
        <v>116</v>
      </c>
      <c r="Q220" s="130"/>
      <c r="R220" s="130">
        <v>137</v>
      </c>
      <c r="S220" s="2"/>
      <c r="T220" s="2"/>
      <c r="U220" s="2">
        <v>20</v>
      </c>
      <c r="V220" s="140">
        <v>0</v>
      </c>
    </row>
    <row r="221" spans="1:22" s="3" customFormat="1" ht="24" customHeight="1" x14ac:dyDescent="0.45">
      <c r="A221" s="130">
        <v>212</v>
      </c>
      <c r="B221" s="114"/>
      <c r="C221" s="2" t="s">
        <v>9</v>
      </c>
      <c r="D221" s="2">
        <v>33784</v>
      </c>
      <c r="E221" s="2">
        <v>3834</v>
      </c>
      <c r="F221" s="2">
        <v>116</v>
      </c>
      <c r="G221" s="2">
        <v>4</v>
      </c>
      <c r="H221" s="2"/>
      <c r="I221" s="2">
        <v>90</v>
      </c>
      <c r="J221" s="2">
        <v>1</v>
      </c>
      <c r="K221" s="106">
        <f t="shared" si="4"/>
        <v>1690</v>
      </c>
      <c r="L221" s="2"/>
      <c r="M221" s="2" t="s">
        <v>69</v>
      </c>
      <c r="N221" s="2"/>
      <c r="O221" s="2"/>
      <c r="P221" s="2"/>
      <c r="Q221" s="130">
        <v>1690</v>
      </c>
      <c r="R221" s="130"/>
      <c r="S221" s="2"/>
      <c r="T221" s="2"/>
      <c r="U221" s="2"/>
      <c r="V221" s="140">
        <v>0</v>
      </c>
    </row>
    <row r="222" spans="1:22" s="3" customFormat="1" ht="24" customHeight="1" x14ac:dyDescent="0.45">
      <c r="A222" s="130">
        <v>213</v>
      </c>
      <c r="B222" s="65" t="s">
        <v>1695</v>
      </c>
      <c r="C222" s="2" t="s">
        <v>9</v>
      </c>
      <c r="D222" s="2">
        <v>5422</v>
      </c>
      <c r="E222" s="2"/>
      <c r="F222" s="2">
        <v>198</v>
      </c>
      <c r="G222" s="2"/>
      <c r="H222" s="2">
        <v>1</v>
      </c>
      <c r="I222" s="2">
        <v>57</v>
      </c>
      <c r="J222" s="2">
        <v>2</v>
      </c>
      <c r="K222" s="106">
        <f t="shared" si="4"/>
        <v>157</v>
      </c>
      <c r="L222" s="2">
        <v>1</v>
      </c>
      <c r="M222" s="2" t="s">
        <v>70</v>
      </c>
      <c r="N222" s="2" t="s">
        <v>15</v>
      </c>
      <c r="O222" s="2" t="s">
        <v>42</v>
      </c>
      <c r="P222" s="2">
        <v>72</v>
      </c>
      <c r="Q222" s="130"/>
      <c r="R222" s="130">
        <v>157</v>
      </c>
      <c r="S222" s="2"/>
      <c r="T222" s="2"/>
      <c r="U222" s="2">
        <v>20</v>
      </c>
      <c r="V222" s="140">
        <v>0</v>
      </c>
    </row>
    <row r="223" spans="1:22" s="3" customFormat="1" ht="24" customHeight="1" x14ac:dyDescent="0.45">
      <c r="A223" s="130">
        <v>214</v>
      </c>
      <c r="B223" s="114"/>
      <c r="C223" s="2" t="s">
        <v>9</v>
      </c>
      <c r="D223" s="2">
        <v>17083</v>
      </c>
      <c r="E223" s="2">
        <v>3011</v>
      </c>
      <c r="F223" s="2">
        <v>212</v>
      </c>
      <c r="G223" s="2">
        <v>26</v>
      </c>
      <c r="H223" s="2">
        <v>1</v>
      </c>
      <c r="I223" s="2">
        <v>53</v>
      </c>
      <c r="J223" s="2">
        <v>1</v>
      </c>
      <c r="K223" s="106">
        <f t="shared" si="4"/>
        <v>10553</v>
      </c>
      <c r="L223" s="2"/>
      <c r="M223" s="2" t="s">
        <v>70</v>
      </c>
      <c r="N223" s="2"/>
      <c r="O223" s="2"/>
      <c r="P223" s="2"/>
      <c r="Q223" s="130">
        <v>10553</v>
      </c>
      <c r="R223" s="130"/>
      <c r="S223" s="2"/>
      <c r="T223" s="2"/>
      <c r="U223" s="2"/>
      <c r="V223" s="140">
        <v>0</v>
      </c>
    </row>
    <row r="224" spans="1:22" s="3" customFormat="1" ht="24" customHeight="1" x14ac:dyDescent="0.45">
      <c r="A224" s="130">
        <v>215</v>
      </c>
      <c r="B224" s="65" t="s">
        <v>1696</v>
      </c>
      <c r="C224" s="2" t="s">
        <v>9</v>
      </c>
      <c r="D224" s="2">
        <v>44382</v>
      </c>
      <c r="E224" s="2">
        <v>4359</v>
      </c>
      <c r="F224" s="2">
        <v>30</v>
      </c>
      <c r="G224" s="2"/>
      <c r="H224" s="2">
        <v>1</v>
      </c>
      <c r="I224" s="2">
        <v>68</v>
      </c>
      <c r="J224" s="2">
        <v>2</v>
      </c>
      <c r="K224" s="106">
        <f t="shared" si="4"/>
        <v>168</v>
      </c>
      <c r="L224" s="2">
        <v>1</v>
      </c>
      <c r="M224" s="2" t="s">
        <v>71</v>
      </c>
      <c r="N224" s="2" t="s">
        <v>15</v>
      </c>
      <c r="O224" s="2" t="s">
        <v>12</v>
      </c>
      <c r="P224" s="2">
        <v>126</v>
      </c>
      <c r="Q224" s="130"/>
      <c r="R224" s="130">
        <v>168</v>
      </c>
      <c r="S224" s="2"/>
      <c r="T224" s="2"/>
      <c r="U224" s="2">
        <v>30</v>
      </c>
      <c r="V224" s="140">
        <v>0</v>
      </c>
    </row>
    <row r="225" spans="1:22" s="3" customFormat="1" ht="24" customHeight="1" x14ac:dyDescent="0.45">
      <c r="A225" s="130">
        <v>216</v>
      </c>
      <c r="B225" s="114"/>
      <c r="C225" s="2" t="s">
        <v>9</v>
      </c>
      <c r="D225" s="2">
        <v>13564</v>
      </c>
      <c r="E225" s="2">
        <v>1597</v>
      </c>
      <c r="F225" s="2">
        <v>474</v>
      </c>
      <c r="G225" s="2">
        <v>9</v>
      </c>
      <c r="H225" s="2">
        <v>2</v>
      </c>
      <c r="I225" s="2">
        <v>67</v>
      </c>
      <c r="J225" s="2">
        <v>1</v>
      </c>
      <c r="K225" s="106">
        <f t="shared" si="4"/>
        <v>3867</v>
      </c>
      <c r="L225" s="2"/>
      <c r="M225" s="2" t="s">
        <v>71</v>
      </c>
      <c r="N225" s="2"/>
      <c r="O225" s="2"/>
      <c r="P225" s="2"/>
      <c r="Q225" s="130">
        <v>3867</v>
      </c>
      <c r="R225" s="130"/>
      <c r="S225" s="2"/>
      <c r="T225" s="2"/>
      <c r="U225" s="2"/>
      <c r="V225" s="140">
        <v>0</v>
      </c>
    </row>
    <row r="226" spans="1:22" s="3" customFormat="1" ht="24" customHeight="1" x14ac:dyDescent="0.45">
      <c r="A226" s="130">
        <v>217</v>
      </c>
      <c r="B226" s="114"/>
      <c r="C226" s="2" t="s">
        <v>9</v>
      </c>
      <c r="D226" s="2">
        <v>14826</v>
      </c>
      <c r="E226" s="2">
        <v>1953</v>
      </c>
      <c r="F226" s="2">
        <v>5</v>
      </c>
      <c r="G226" s="2">
        <v>13</v>
      </c>
      <c r="H226" s="2"/>
      <c r="I226" s="2">
        <v>25</v>
      </c>
      <c r="J226" s="2">
        <v>1</v>
      </c>
      <c r="K226" s="106">
        <f t="shared" si="4"/>
        <v>5225</v>
      </c>
      <c r="L226" s="2"/>
      <c r="M226" s="2" t="s">
        <v>71</v>
      </c>
      <c r="N226" s="2"/>
      <c r="O226" s="2"/>
      <c r="P226" s="2"/>
      <c r="Q226" s="130">
        <v>5225</v>
      </c>
      <c r="R226" s="130"/>
      <c r="S226" s="2"/>
      <c r="T226" s="2"/>
      <c r="U226" s="2"/>
      <c r="V226" s="140">
        <v>0</v>
      </c>
    </row>
    <row r="227" spans="1:22" s="3" customFormat="1" ht="24" customHeight="1" x14ac:dyDescent="0.45">
      <c r="A227" s="130">
        <v>218</v>
      </c>
      <c r="B227" s="65" t="s">
        <v>1697</v>
      </c>
      <c r="C227" s="2" t="s">
        <v>9</v>
      </c>
      <c r="D227" s="2">
        <v>5488</v>
      </c>
      <c r="E227" s="2">
        <v>520</v>
      </c>
      <c r="F227" s="2">
        <v>288</v>
      </c>
      <c r="G227" s="2"/>
      <c r="H227" s="2"/>
      <c r="I227" s="2">
        <v>89</v>
      </c>
      <c r="J227" s="2">
        <v>2</v>
      </c>
      <c r="K227" s="106">
        <f t="shared" si="4"/>
        <v>89</v>
      </c>
      <c r="L227" s="2">
        <v>1</v>
      </c>
      <c r="M227" s="2" t="s">
        <v>72</v>
      </c>
      <c r="N227" s="2" t="s">
        <v>15</v>
      </c>
      <c r="O227" s="2" t="s">
        <v>12</v>
      </c>
      <c r="P227" s="2">
        <v>168</v>
      </c>
      <c r="Q227" s="130"/>
      <c r="R227" s="130">
        <v>89</v>
      </c>
      <c r="S227" s="2"/>
      <c r="T227" s="2"/>
      <c r="U227" s="2">
        <v>15</v>
      </c>
      <c r="V227" s="140">
        <v>0</v>
      </c>
    </row>
    <row r="228" spans="1:22" s="3" customFormat="1" ht="24" customHeight="1" x14ac:dyDescent="0.45">
      <c r="A228" s="130">
        <v>219</v>
      </c>
      <c r="B228" s="114"/>
      <c r="C228" s="2" t="s">
        <v>9</v>
      </c>
      <c r="D228" s="2">
        <v>46870</v>
      </c>
      <c r="E228" s="2">
        <v>4493</v>
      </c>
      <c r="F228" s="2">
        <v>333</v>
      </c>
      <c r="G228" s="2">
        <v>3</v>
      </c>
      <c r="H228" s="2">
        <v>3</v>
      </c>
      <c r="I228" s="2">
        <v>30</v>
      </c>
      <c r="J228" s="2">
        <v>1</v>
      </c>
      <c r="K228" s="106">
        <f t="shared" si="4"/>
        <v>1530</v>
      </c>
      <c r="L228" s="2"/>
      <c r="M228" s="2" t="s">
        <v>72</v>
      </c>
      <c r="N228" s="2"/>
      <c r="O228" s="2"/>
      <c r="P228" s="2"/>
      <c r="Q228" s="130">
        <v>1530</v>
      </c>
      <c r="R228" s="130"/>
      <c r="S228" s="2"/>
      <c r="T228" s="2"/>
      <c r="U228" s="2"/>
      <c r="V228" s="140">
        <v>0</v>
      </c>
    </row>
    <row r="229" spans="1:22" s="3" customFormat="1" ht="24" customHeight="1" x14ac:dyDescent="0.45">
      <c r="A229" s="130">
        <v>220</v>
      </c>
      <c r="B229" s="114"/>
      <c r="C229" s="2" t="s">
        <v>9</v>
      </c>
      <c r="D229" s="2">
        <v>14612</v>
      </c>
      <c r="E229" s="2">
        <v>1772</v>
      </c>
      <c r="F229" s="2">
        <v>34</v>
      </c>
      <c r="G229" s="2">
        <v>21</v>
      </c>
      <c r="H229" s="2">
        <v>2</v>
      </c>
      <c r="I229" s="2">
        <v>3</v>
      </c>
      <c r="J229" s="2">
        <v>1</v>
      </c>
      <c r="K229" s="106">
        <f t="shared" si="4"/>
        <v>8603</v>
      </c>
      <c r="L229" s="2"/>
      <c r="M229" s="2" t="s">
        <v>72</v>
      </c>
      <c r="N229" s="2"/>
      <c r="O229" s="2"/>
      <c r="P229" s="2"/>
      <c r="Q229" s="130">
        <v>8603</v>
      </c>
      <c r="R229" s="130"/>
      <c r="S229" s="2"/>
      <c r="T229" s="2"/>
      <c r="U229" s="2"/>
      <c r="V229" s="140">
        <v>0</v>
      </c>
    </row>
    <row r="230" spans="1:22" s="3" customFormat="1" ht="24" customHeight="1" x14ac:dyDescent="0.45">
      <c r="A230" s="130">
        <v>221</v>
      </c>
      <c r="B230" s="114"/>
      <c r="C230" s="2" t="s">
        <v>9</v>
      </c>
      <c r="D230" s="2">
        <v>13560</v>
      </c>
      <c r="E230" s="2"/>
      <c r="F230" s="2">
        <v>470</v>
      </c>
      <c r="G230" s="2">
        <v>5</v>
      </c>
      <c r="H230" s="2">
        <v>3</v>
      </c>
      <c r="I230" s="2">
        <v>69</v>
      </c>
      <c r="J230" s="2">
        <v>1</v>
      </c>
      <c r="K230" s="106">
        <f t="shared" si="4"/>
        <v>2369</v>
      </c>
      <c r="L230" s="2"/>
      <c r="M230" s="2" t="s">
        <v>72</v>
      </c>
      <c r="N230" s="2"/>
      <c r="O230" s="2"/>
      <c r="P230" s="2"/>
      <c r="Q230" s="130">
        <v>2369</v>
      </c>
      <c r="R230" s="130"/>
      <c r="S230" s="2"/>
      <c r="T230" s="2"/>
      <c r="U230" s="2"/>
      <c r="V230" s="140">
        <v>0</v>
      </c>
    </row>
    <row r="231" spans="1:22" s="3" customFormat="1" ht="24" customHeight="1" x14ac:dyDescent="0.45">
      <c r="A231" s="130">
        <v>222</v>
      </c>
      <c r="B231" s="114"/>
      <c r="C231" s="2" t="s">
        <v>9</v>
      </c>
      <c r="D231" s="2">
        <v>13559</v>
      </c>
      <c r="E231" s="2">
        <v>1592</v>
      </c>
      <c r="F231" s="2">
        <v>469</v>
      </c>
      <c r="G231" s="2">
        <v>4</v>
      </c>
      <c r="H231" s="2">
        <v>3</v>
      </c>
      <c r="I231" s="2">
        <v>61</v>
      </c>
      <c r="J231" s="2">
        <v>1</v>
      </c>
      <c r="K231" s="106">
        <f t="shared" si="4"/>
        <v>1961</v>
      </c>
      <c r="L231" s="2"/>
      <c r="M231" s="2" t="s">
        <v>72</v>
      </c>
      <c r="N231" s="2"/>
      <c r="O231" s="2"/>
      <c r="P231" s="2"/>
      <c r="Q231" s="130">
        <v>1961</v>
      </c>
      <c r="R231" s="130"/>
      <c r="S231" s="2"/>
      <c r="T231" s="2"/>
      <c r="U231" s="2"/>
      <c r="V231" s="140">
        <v>0</v>
      </c>
    </row>
    <row r="232" spans="1:22" s="3" customFormat="1" ht="24" customHeight="1" x14ac:dyDescent="0.45">
      <c r="A232" s="130">
        <v>223</v>
      </c>
      <c r="B232" s="114"/>
      <c r="C232" s="2" t="s">
        <v>9</v>
      </c>
      <c r="D232" s="2">
        <v>3656</v>
      </c>
      <c r="E232" s="2">
        <v>243</v>
      </c>
      <c r="F232" s="2">
        <v>28</v>
      </c>
      <c r="G232" s="2"/>
      <c r="H232" s="2"/>
      <c r="I232" s="2">
        <v>86</v>
      </c>
      <c r="J232" s="2">
        <v>1</v>
      </c>
      <c r="K232" s="106">
        <f t="shared" si="4"/>
        <v>86</v>
      </c>
      <c r="L232" s="2"/>
      <c r="M232" s="2" t="s">
        <v>72</v>
      </c>
      <c r="N232" s="2"/>
      <c r="O232" s="2"/>
      <c r="P232" s="2"/>
      <c r="Q232" s="130">
        <v>86</v>
      </c>
      <c r="R232" s="130"/>
      <c r="S232" s="2"/>
      <c r="T232" s="2"/>
      <c r="U232" s="2"/>
      <c r="V232" s="140">
        <v>0</v>
      </c>
    </row>
    <row r="233" spans="1:22" s="3" customFormat="1" ht="24" customHeight="1" x14ac:dyDescent="0.45">
      <c r="A233" s="130">
        <v>224</v>
      </c>
      <c r="B233" s="114"/>
      <c r="C233" s="2" t="s">
        <v>9</v>
      </c>
      <c r="D233" s="2">
        <v>52641</v>
      </c>
      <c r="E233" s="2">
        <v>4962</v>
      </c>
      <c r="F233" s="2">
        <v>139</v>
      </c>
      <c r="G233" s="2">
        <v>1</v>
      </c>
      <c r="H233" s="2">
        <v>1</v>
      </c>
      <c r="I233" s="2">
        <v>18</v>
      </c>
      <c r="J233" s="2">
        <v>1</v>
      </c>
      <c r="K233" s="106">
        <f t="shared" si="4"/>
        <v>518</v>
      </c>
      <c r="L233" s="2"/>
      <c r="M233" s="2" t="s">
        <v>72</v>
      </c>
      <c r="N233" s="2"/>
      <c r="O233" s="2"/>
      <c r="P233" s="2"/>
      <c r="Q233" s="130">
        <v>518</v>
      </c>
      <c r="R233" s="130"/>
      <c r="S233" s="2"/>
      <c r="T233" s="2"/>
      <c r="U233" s="2"/>
      <c r="V233" s="140">
        <v>0</v>
      </c>
    </row>
    <row r="234" spans="1:22" s="3" customFormat="1" ht="24" customHeight="1" x14ac:dyDescent="0.45">
      <c r="A234" s="130">
        <v>225</v>
      </c>
      <c r="B234" s="65" t="s">
        <v>1698</v>
      </c>
      <c r="C234" s="2" t="s">
        <v>9</v>
      </c>
      <c r="D234" s="2">
        <v>5489</v>
      </c>
      <c r="E234" s="2">
        <v>521</v>
      </c>
      <c r="F234" s="2">
        <v>289</v>
      </c>
      <c r="G234" s="2"/>
      <c r="H234" s="2"/>
      <c r="I234" s="2">
        <v>85</v>
      </c>
      <c r="J234" s="2">
        <v>2</v>
      </c>
      <c r="K234" s="106">
        <f t="shared" si="4"/>
        <v>85</v>
      </c>
      <c r="L234" s="2">
        <v>1</v>
      </c>
      <c r="M234" s="2" t="s">
        <v>73</v>
      </c>
      <c r="N234" s="2" t="s">
        <v>15</v>
      </c>
      <c r="O234" s="2" t="s">
        <v>12</v>
      </c>
      <c r="P234" s="2">
        <v>90</v>
      </c>
      <c r="Q234" s="130"/>
      <c r="R234" s="130">
        <v>85</v>
      </c>
      <c r="S234" s="2"/>
      <c r="T234" s="2"/>
      <c r="U234" s="2">
        <v>21</v>
      </c>
      <c r="V234" s="140">
        <v>0</v>
      </c>
    </row>
    <row r="235" spans="1:22" s="3" customFormat="1" ht="24" customHeight="1" x14ac:dyDescent="0.45">
      <c r="A235" s="130">
        <v>226</v>
      </c>
      <c r="B235" s="114"/>
      <c r="C235" s="2" t="s">
        <v>9</v>
      </c>
      <c r="D235" s="2">
        <v>39876</v>
      </c>
      <c r="E235" s="2">
        <v>5152</v>
      </c>
      <c r="F235" s="2">
        <v>143</v>
      </c>
      <c r="G235" s="2">
        <v>36</v>
      </c>
      <c r="H235" s="2">
        <v>1</v>
      </c>
      <c r="I235" s="2">
        <v>28</v>
      </c>
      <c r="J235" s="2">
        <v>1</v>
      </c>
      <c r="K235" s="106">
        <f t="shared" si="4"/>
        <v>14528</v>
      </c>
      <c r="L235" s="2"/>
      <c r="M235" s="2" t="s">
        <v>73</v>
      </c>
      <c r="N235" s="2"/>
      <c r="O235" s="2"/>
      <c r="P235" s="2"/>
      <c r="Q235" s="130">
        <v>14528</v>
      </c>
      <c r="R235" s="130"/>
      <c r="S235" s="2"/>
      <c r="T235" s="2"/>
      <c r="U235" s="2"/>
      <c r="V235" s="140">
        <v>0</v>
      </c>
    </row>
    <row r="236" spans="1:22" s="3" customFormat="1" ht="24" customHeight="1" x14ac:dyDescent="0.45">
      <c r="A236" s="130">
        <v>227</v>
      </c>
      <c r="B236" s="65" t="s">
        <v>1699</v>
      </c>
      <c r="C236" s="2" t="s">
        <v>9</v>
      </c>
      <c r="D236" s="2">
        <v>52278</v>
      </c>
      <c r="E236" s="2">
        <v>4836</v>
      </c>
      <c r="F236" s="2">
        <v>330</v>
      </c>
      <c r="G236" s="2">
        <v>6</v>
      </c>
      <c r="H236" s="2"/>
      <c r="I236" s="2"/>
      <c r="J236" s="2">
        <v>1</v>
      </c>
      <c r="K236" s="106">
        <f t="shared" si="4"/>
        <v>2400</v>
      </c>
      <c r="L236" s="2"/>
      <c r="M236" s="2" t="s">
        <v>74</v>
      </c>
      <c r="N236" s="2"/>
      <c r="O236" s="2"/>
      <c r="P236" s="2"/>
      <c r="Q236" s="130">
        <v>2400</v>
      </c>
      <c r="R236" s="130"/>
      <c r="S236" s="2"/>
      <c r="T236" s="2"/>
      <c r="U236" s="2"/>
      <c r="V236" s="140">
        <v>0</v>
      </c>
    </row>
    <row r="237" spans="1:22" s="3" customFormat="1" ht="24" customHeight="1" x14ac:dyDescent="0.45">
      <c r="A237" s="130">
        <v>228</v>
      </c>
      <c r="B237" s="65" t="s">
        <v>1700</v>
      </c>
      <c r="C237" s="2" t="s">
        <v>9</v>
      </c>
      <c r="D237" s="2">
        <v>5467</v>
      </c>
      <c r="E237" s="2"/>
      <c r="F237" s="2">
        <v>255</v>
      </c>
      <c r="G237" s="2"/>
      <c r="H237" s="2">
        <v>1</v>
      </c>
      <c r="I237" s="2">
        <v>2</v>
      </c>
      <c r="J237" s="2">
        <v>2</v>
      </c>
      <c r="K237" s="106">
        <f t="shared" si="4"/>
        <v>102</v>
      </c>
      <c r="L237" s="2">
        <v>1</v>
      </c>
      <c r="M237" s="2" t="s">
        <v>75</v>
      </c>
      <c r="N237" s="2" t="s">
        <v>15</v>
      </c>
      <c r="O237" s="2" t="s">
        <v>42</v>
      </c>
      <c r="P237" s="2">
        <v>90</v>
      </c>
      <c r="Q237" s="130"/>
      <c r="R237" s="130">
        <v>102</v>
      </c>
      <c r="S237" s="2"/>
      <c r="T237" s="2"/>
      <c r="U237" s="2">
        <v>20</v>
      </c>
      <c r="V237" s="140">
        <v>0</v>
      </c>
    </row>
    <row r="238" spans="1:22" s="3" customFormat="1" ht="24" customHeight="1" x14ac:dyDescent="0.45">
      <c r="A238" s="130">
        <v>229</v>
      </c>
      <c r="B238" s="114"/>
      <c r="C238" s="2" t="s">
        <v>76</v>
      </c>
      <c r="D238" s="2"/>
      <c r="E238" s="2"/>
      <c r="F238" s="2"/>
      <c r="G238" s="2"/>
      <c r="H238" s="2"/>
      <c r="I238" s="2"/>
      <c r="J238" s="2">
        <v>2</v>
      </c>
      <c r="K238" s="106">
        <f t="shared" si="4"/>
        <v>0</v>
      </c>
      <c r="L238" s="2">
        <v>1</v>
      </c>
      <c r="M238" s="2" t="s">
        <v>77</v>
      </c>
      <c r="N238" s="2" t="s">
        <v>15</v>
      </c>
      <c r="O238" s="2" t="s">
        <v>42</v>
      </c>
      <c r="P238" s="2">
        <v>90</v>
      </c>
      <c r="Q238" s="130"/>
      <c r="R238" s="130"/>
      <c r="S238" s="2"/>
      <c r="T238" s="2"/>
      <c r="U238" s="2">
        <v>10</v>
      </c>
      <c r="V238" s="140">
        <v>0.01</v>
      </c>
    </row>
    <row r="239" spans="1:22" s="3" customFormat="1" ht="24" customHeight="1" x14ac:dyDescent="0.45">
      <c r="A239" s="130">
        <v>230</v>
      </c>
      <c r="B239" s="114"/>
      <c r="C239" s="2" t="s">
        <v>76</v>
      </c>
      <c r="D239" s="2"/>
      <c r="E239" s="2"/>
      <c r="F239" s="2"/>
      <c r="G239" s="2"/>
      <c r="H239" s="2"/>
      <c r="I239" s="2"/>
      <c r="J239" s="2">
        <v>2</v>
      </c>
      <c r="K239" s="106">
        <f t="shared" si="4"/>
        <v>0</v>
      </c>
      <c r="L239" s="2">
        <v>1</v>
      </c>
      <c r="M239" s="2" t="s">
        <v>78</v>
      </c>
      <c r="N239" s="2" t="s">
        <v>15</v>
      </c>
      <c r="O239" s="2" t="s">
        <v>47</v>
      </c>
      <c r="P239" s="2">
        <v>72</v>
      </c>
      <c r="Q239" s="130"/>
      <c r="R239" s="130"/>
      <c r="S239" s="2"/>
      <c r="T239" s="2"/>
      <c r="U239" s="2">
        <v>10</v>
      </c>
      <c r="V239" s="140">
        <v>0.01</v>
      </c>
    </row>
    <row r="240" spans="1:22" s="3" customFormat="1" ht="24" customHeight="1" x14ac:dyDescent="0.45">
      <c r="A240" s="130">
        <v>231</v>
      </c>
      <c r="B240" s="65" t="s">
        <v>1701</v>
      </c>
      <c r="C240" s="2" t="s">
        <v>9</v>
      </c>
      <c r="D240" s="2">
        <v>44884</v>
      </c>
      <c r="E240" s="2">
        <v>4487</v>
      </c>
      <c r="F240" s="2">
        <v>40</v>
      </c>
      <c r="G240" s="2"/>
      <c r="H240" s="2"/>
      <c r="I240" s="2">
        <v>51</v>
      </c>
      <c r="J240" s="2">
        <v>2</v>
      </c>
      <c r="K240" s="106">
        <f t="shared" si="4"/>
        <v>51</v>
      </c>
      <c r="L240" s="2">
        <v>1</v>
      </c>
      <c r="M240" s="2" t="s">
        <v>79</v>
      </c>
      <c r="N240" s="2" t="s">
        <v>15</v>
      </c>
      <c r="O240" s="2" t="s">
        <v>12</v>
      </c>
      <c r="P240" s="2">
        <v>98</v>
      </c>
      <c r="Q240" s="130"/>
      <c r="R240" s="130">
        <v>51</v>
      </c>
      <c r="S240" s="2"/>
      <c r="T240" s="2"/>
      <c r="U240" s="2">
        <v>20</v>
      </c>
      <c r="V240" s="140">
        <v>0</v>
      </c>
    </row>
    <row r="241" spans="1:22" s="3" customFormat="1" ht="24" customHeight="1" x14ac:dyDescent="0.45">
      <c r="A241" s="130">
        <v>232</v>
      </c>
      <c r="B241" s="114"/>
      <c r="C241" s="2" t="s">
        <v>9</v>
      </c>
      <c r="D241" s="2">
        <v>46871</v>
      </c>
      <c r="E241" s="2">
        <v>4494</v>
      </c>
      <c r="F241" s="2">
        <v>334</v>
      </c>
      <c r="G241" s="2">
        <v>3</v>
      </c>
      <c r="H241" s="2">
        <v>3</v>
      </c>
      <c r="I241" s="2">
        <v>30</v>
      </c>
      <c r="J241" s="2">
        <v>1</v>
      </c>
      <c r="K241" s="106">
        <f t="shared" si="4"/>
        <v>1530</v>
      </c>
      <c r="L241" s="2"/>
      <c r="M241" s="2" t="s">
        <v>79</v>
      </c>
      <c r="N241" s="2"/>
      <c r="O241" s="2"/>
      <c r="P241" s="2"/>
      <c r="Q241" s="130">
        <v>1530</v>
      </c>
      <c r="R241" s="130"/>
      <c r="S241" s="2"/>
      <c r="T241" s="2"/>
      <c r="U241" s="2"/>
      <c r="V241" s="140">
        <v>0</v>
      </c>
    </row>
    <row r="242" spans="1:22" s="3" customFormat="1" ht="24" customHeight="1" x14ac:dyDescent="0.45">
      <c r="A242" s="130">
        <v>233</v>
      </c>
      <c r="B242" s="114"/>
      <c r="C242" s="2" t="s">
        <v>13</v>
      </c>
      <c r="D242" s="2"/>
      <c r="E242" s="2"/>
      <c r="F242" s="2"/>
      <c r="G242" s="2">
        <v>27</v>
      </c>
      <c r="H242" s="2"/>
      <c r="I242" s="2"/>
      <c r="J242" s="2">
        <v>1</v>
      </c>
      <c r="K242" s="106">
        <f t="shared" si="4"/>
        <v>10800</v>
      </c>
      <c r="L242" s="2"/>
      <c r="M242" s="2" t="s">
        <v>79</v>
      </c>
      <c r="N242" s="2"/>
      <c r="O242" s="2"/>
      <c r="P242" s="2"/>
      <c r="Q242" s="130">
        <v>10800</v>
      </c>
      <c r="R242" s="130"/>
      <c r="S242" s="2"/>
      <c r="T242" s="2"/>
      <c r="U242" s="2"/>
      <c r="V242" s="140">
        <v>0.01</v>
      </c>
    </row>
    <row r="243" spans="1:22" s="3" customFormat="1" ht="24" customHeight="1" x14ac:dyDescent="0.45">
      <c r="A243" s="130">
        <v>234</v>
      </c>
      <c r="B243" s="66" t="s">
        <v>1702</v>
      </c>
      <c r="C243" s="2" t="s">
        <v>9</v>
      </c>
      <c r="D243" s="2">
        <v>44883</v>
      </c>
      <c r="E243" s="2">
        <v>44883</v>
      </c>
      <c r="F243" s="2">
        <v>39</v>
      </c>
      <c r="G243" s="2"/>
      <c r="H243" s="2"/>
      <c r="I243" s="2">
        <v>59</v>
      </c>
      <c r="J243" s="2">
        <v>2</v>
      </c>
      <c r="K243" s="106">
        <f t="shared" si="4"/>
        <v>59</v>
      </c>
      <c r="L243" s="2">
        <v>1</v>
      </c>
      <c r="M243" s="2" t="s">
        <v>80</v>
      </c>
      <c r="N243" s="2" t="s">
        <v>15</v>
      </c>
      <c r="O243" s="2" t="s">
        <v>12</v>
      </c>
      <c r="P243" s="2">
        <v>183</v>
      </c>
      <c r="Q243" s="130"/>
      <c r="R243" s="130">
        <v>59</v>
      </c>
      <c r="S243" s="2"/>
      <c r="T243" s="2"/>
      <c r="U243" s="2">
        <v>30</v>
      </c>
      <c r="V243" s="140">
        <v>0</v>
      </c>
    </row>
    <row r="244" spans="1:22" s="3" customFormat="1" ht="24" customHeight="1" x14ac:dyDescent="0.45">
      <c r="A244" s="130">
        <v>235</v>
      </c>
      <c r="B244" s="114"/>
      <c r="C244" s="2" t="s">
        <v>13</v>
      </c>
      <c r="D244" s="2"/>
      <c r="E244" s="2"/>
      <c r="F244" s="2"/>
      <c r="G244" s="2">
        <v>15</v>
      </c>
      <c r="H244" s="2"/>
      <c r="I244" s="2"/>
      <c r="J244" s="2">
        <v>1</v>
      </c>
      <c r="K244" s="106">
        <f t="shared" si="4"/>
        <v>6000</v>
      </c>
      <c r="L244" s="2"/>
      <c r="M244" s="2" t="s">
        <v>80</v>
      </c>
      <c r="N244" s="2"/>
      <c r="O244" s="2"/>
      <c r="P244" s="2"/>
      <c r="Q244" s="130">
        <v>6000</v>
      </c>
      <c r="R244" s="130"/>
      <c r="S244" s="2"/>
      <c r="T244" s="2"/>
      <c r="U244" s="2"/>
      <c r="V244" s="140">
        <v>0.01</v>
      </c>
    </row>
    <row r="245" spans="1:22" s="3" customFormat="1" ht="24" customHeight="1" x14ac:dyDescent="0.45">
      <c r="A245" s="130">
        <v>236</v>
      </c>
      <c r="B245" s="114"/>
      <c r="C245" s="2" t="s">
        <v>9</v>
      </c>
      <c r="D245" s="2">
        <v>46869</v>
      </c>
      <c r="E245" s="2">
        <v>4492</v>
      </c>
      <c r="F245" s="2">
        <v>332</v>
      </c>
      <c r="G245" s="2">
        <v>3</v>
      </c>
      <c r="H245" s="2">
        <v>3</v>
      </c>
      <c r="I245" s="2">
        <v>30</v>
      </c>
      <c r="J245" s="2">
        <v>1</v>
      </c>
      <c r="K245" s="106">
        <f t="shared" si="4"/>
        <v>1530</v>
      </c>
      <c r="L245" s="2"/>
      <c r="M245" s="2" t="s">
        <v>80</v>
      </c>
      <c r="N245" s="2"/>
      <c r="O245" s="2"/>
      <c r="P245" s="2"/>
      <c r="Q245" s="130">
        <v>1530</v>
      </c>
      <c r="R245" s="130"/>
      <c r="S245" s="2"/>
      <c r="T245" s="2"/>
      <c r="U245" s="2"/>
      <c r="V245" s="140">
        <v>0</v>
      </c>
    </row>
    <row r="246" spans="1:22" s="3" customFormat="1" ht="24" customHeight="1" x14ac:dyDescent="0.45">
      <c r="A246" s="130">
        <v>237</v>
      </c>
      <c r="B246" s="114"/>
      <c r="C246" s="2" t="s">
        <v>9</v>
      </c>
      <c r="D246" s="2">
        <v>17078</v>
      </c>
      <c r="E246" s="2">
        <v>3006</v>
      </c>
      <c r="F246" s="2">
        <v>33</v>
      </c>
      <c r="G246" s="2">
        <v>8</v>
      </c>
      <c r="H246" s="2">
        <v>3</v>
      </c>
      <c r="I246" s="2">
        <v>53</v>
      </c>
      <c r="J246" s="2">
        <v>1</v>
      </c>
      <c r="K246" s="106">
        <f t="shared" si="4"/>
        <v>3553</v>
      </c>
      <c r="L246" s="2"/>
      <c r="M246" s="2" t="s">
        <v>80</v>
      </c>
      <c r="N246" s="2"/>
      <c r="O246" s="2"/>
      <c r="P246" s="2"/>
      <c r="Q246" s="130">
        <v>3553</v>
      </c>
      <c r="R246" s="130"/>
      <c r="S246" s="2"/>
      <c r="T246" s="2"/>
      <c r="U246" s="2"/>
      <c r="V246" s="140">
        <v>0</v>
      </c>
    </row>
    <row r="247" spans="1:22" s="3" customFormat="1" ht="24" customHeight="1" x14ac:dyDescent="0.45">
      <c r="A247" s="130">
        <v>238</v>
      </c>
      <c r="B247" s="114"/>
      <c r="C247" s="2" t="s">
        <v>9</v>
      </c>
      <c r="D247" s="2">
        <v>46874</v>
      </c>
      <c r="E247" s="2">
        <v>4497</v>
      </c>
      <c r="F247" s="2">
        <v>337</v>
      </c>
      <c r="G247" s="2">
        <v>3</v>
      </c>
      <c r="H247" s="2">
        <v>3</v>
      </c>
      <c r="I247" s="2">
        <v>30</v>
      </c>
      <c r="J247" s="2">
        <v>1</v>
      </c>
      <c r="K247" s="106">
        <f t="shared" si="4"/>
        <v>1530</v>
      </c>
      <c r="L247" s="2"/>
      <c r="M247" s="2" t="s">
        <v>80</v>
      </c>
      <c r="N247" s="2"/>
      <c r="O247" s="2"/>
      <c r="P247" s="2"/>
      <c r="Q247" s="130">
        <v>1530</v>
      </c>
      <c r="R247" s="130"/>
      <c r="S247" s="2"/>
      <c r="T247" s="2"/>
      <c r="U247" s="2"/>
      <c r="V247" s="140">
        <v>0</v>
      </c>
    </row>
    <row r="248" spans="1:22" s="3" customFormat="1" ht="24" customHeight="1" x14ac:dyDescent="0.45">
      <c r="A248" s="130">
        <v>239</v>
      </c>
      <c r="B248" s="114"/>
      <c r="C248" s="2" t="s">
        <v>59</v>
      </c>
      <c r="D248" s="2"/>
      <c r="E248" s="2"/>
      <c r="F248" s="2"/>
      <c r="G248" s="2">
        <v>12</v>
      </c>
      <c r="H248" s="2">
        <v>2</v>
      </c>
      <c r="I248" s="2">
        <v>5</v>
      </c>
      <c r="J248" s="2">
        <v>1</v>
      </c>
      <c r="K248" s="106">
        <f t="shared" si="4"/>
        <v>5005</v>
      </c>
      <c r="L248" s="2"/>
      <c r="M248" s="2" t="s">
        <v>80</v>
      </c>
      <c r="N248" s="2"/>
      <c r="O248" s="2"/>
      <c r="P248" s="2"/>
      <c r="Q248" s="130">
        <v>5005</v>
      </c>
      <c r="R248" s="130"/>
      <c r="S248" s="2"/>
      <c r="T248" s="2"/>
      <c r="U248" s="2"/>
      <c r="V248" s="140">
        <v>0.01</v>
      </c>
    </row>
    <row r="249" spans="1:22" s="3" customFormat="1" ht="24" customHeight="1" x14ac:dyDescent="0.45">
      <c r="A249" s="130">
        <v>240</v>
      </c>
      <c r="B249" s="114"/>
      <c r="C249" s="2" t="s">
        <v>32</v>
      </c>
      <c r="D249" s="2">
        <v>1853</v>
      </c>
      <c r="E249" s="2">
        <v>1853</v>
      </c>
      <c r="F249" s="2"/>
      <c r="G249" s="2">
        <v>11</v>
      </c>
      <c r="H249" s="2">
        <v>2</v>
      </c>
      <c r="I249" s="2">
        <v>67</v>
      </c>
      <c r="J249" s="2">
        <v>1</v>
      </c>
      <c r="K249" s="106">
        <f t="shared" si="4"/>
        <v>4667</v>
      </c>
      <c r="L249" s="2"/>
      <c r="M249" s="2" t="s">
        <v>80</v>
      </c>
      <c r="N249" s="2"/>
      <c r="O249" s="2"/>
      <c r="P249" s="2"/>
      <c r="Q249" s="130">
        <v>4667</v>
      </c>
      <c r="R249" s="130"/>
      <c r="S249" s="2"/>
      <c r="T249" s="2"/>
      <c r="U249" s="2"/>
      <c r="V249" s="140">
        <v>0.01</v>
      </c>
    </row>
    <row r="250" spans="1:22" s="3" customFormat="1" ht="24" customHeight="1" x14ac:dyDescent="0.45">
      <c r="A250" s="130">
        <v>241</v>
      </c>
      <c r="B250" s="65" t="s">
        <v>1703</v>
      </c>
      <c r="C250" s="2" t="s">
        <v>9</v>
      </c>
      <c r="D250" s="2">
        <v>44384</v>
      </c>
      <c r="E250" s="2">
        <v>4361</v>
      </c>
      <c r="F250" s="2">
        <v>32</v>
      </c>
      <c r="G250" s="2"/>
      <c r="H250" s="2"/>
      <c r="I250" s="2">
        <v>64</v>
      </c>
      <c r="J250" s="2">
        <v>2</v>
      </c>
      <c r="K250" s="106">
        <f t="shared" si="4"/>
        <v>64</v>
      </c>
      <c r="L250" s="2">
        <v>1</v>
      </c>
      <c r="M250" s="2" t="s">
        <v>81</v>
      </c>
      <c r="N250" s="2" t="s">
        <v>15</v>
      </c>
      <c r="O250" s="2" t="s">
        <v>12</v>
      </c>
      <c r="P250" s="2">
        <v>134</v>
      </c>
      <c r="Q250" s="130"/>
      <c r="R250" s="130">
        <v>64</v>
      </c>
      <c r="S250" s="2"/>
      <c r="T250" s="2"/>
      <c r="U250" s="2">
        <v>30</v>
      </c>
      <c r="V250" s="140">
        <v>0</v>
      </c>
    </row>
    <row r="251" spans="1:22" s="3" customFormat="1" ht="24" customHeight="1" x14ac:dyDescent="0.45">
      <c r="A251" s="130">
        <v>242</v>
      </c>
      <c r="B251" s="114"/>
      <c r="C251" s="2" t="s">
        <v>9</v>
      </c>
      <c r="D251" s="2">
        <v>53146</v>
      </c>
      <c r="E251" s="2">
        <v>8987</v>
      </c>
      <c r="F251" s="2">
        <v>121</v>
      </c>
      <c r="G251" s="2">
        <v>9</v>
      </c>
      <c r="H251" s="2"/>
      <c r="I251" s="2">
        <v>12</v>
      </c>
      <c r="J251" s="2">
        <v>1</v>
      </c>
      <c r="K251" s="106">
        <f t="shared" si="4"/>
        <v>3612</v>
      </c>
      <c r="L251" s="2"/>
      <c r="M251" s="2" t="s">
        <v>81</v>
      </c>
      <c r="N251" s="2"/>
      <c r="O251" s="2"/>
      <c r="P251" s="2"/>
      <c r="Q251" s="130">
        <v>3612</v>
      </c>
      <c r="R251" s="130"/>
      <c r="S251" s="2"/>
      <c r="T251" s="2"/>
      <c r="U251" s="2"/>
      <c r="V251" s="140">
        <v>0</v>
      </c>
    </row>
    <row r="252" spans="1:22" s="3" customFormat="1" ht="24" customHeight="1" x14ac:dyDescent="0.45">
      <c r="A252" s="130">
        <v>243</v>
      </c>
      <c r="B252" s="114"/>
      <c r="C252" s="2" t="s">
        <v>32</v>
      </c>
      <c r="D252" s="2">
        <v>3364</v>
      </c>
      <c r="E252" s="2">
        <v>3364</v>
      </c>
      <c r="F252" s="2">
        <v>136</v>
      </c>
      <c r="G252" s="2">
        <v>1</v>
      </c>
      <c r="H252" s="2">
        <v>2</v>
      </c>
      <c r="I252" s="2">
        <v>3</v>
      </c>
      <c r="J252" s="2">
        <v>1</v>
      </c>
      <c r="K252" s="106">
        <f t="shared" si="4"/>
        <v>603</v>
      </c>
      <c r="L252" s="2"/>
      <c r="M252" s="2" t="s">
        <v>81</v>
      </c>
      <c r="N252" s="2"/>
      <c r="O252" s="2"/>
      <c r="P252" s="2"/>
      <c r="Q252" s="130">
        <v>603</v>
      </c>
      <c r="R252" s="130"/>
      <c r="S252" s="2"/>
      <c r="T252" s="2"/>
      <c r="U252" s="2"/>
      <c r="V252" s="140">
        <v>0.01</v>
      </c>
    </row>
    <row r="253" spans="1:22" s="3" customFormat="1" ht="24" customHeight="1" x14ac:dyDescent="0.45">
      <c r="A253" s="130">
        <v>244</v>
      </c>
      <c r="B253" s="114"/>
      <c r="C253" s="2" t="s">
        <v>13</v>
      </c>
      <c r="D253" s="2"/>
      <c r="E253" s="2"/>
      <c r="F253" s="2"/>
      <c r="G253" s="2">
        <v>10</v>
      </c>
      <c r="H253" s="2"/>
      <c r="I253" s="2"/>
      <c r="J253" s="2">
        <v>1</v>
      </c>
      <c r="K253" s="106">
        <f t="shared" si="4"/>
        <v>4000</v>
      </c>
      <c r="L253" s="2"/>
      <c r="M253" s="2" t="s">
        <v>81</v>
      </c>
      <c r="N253" s="2"/>
      <c r="O253" s="2"/>
      <c r="P253" s="2"/>
      <c r="Q253" s="130">
        <v>4000</v>
      </c>
      <c r="R253" s="130"/>
      <c r="S253" s="2"/>
      <c r="T253" s="2"/>
      <c r="U253" s="2"/>
      <c r="V253" s="140">
        <v>0.01</v>
      </c>
    </row>
    <row r="254" spans="1:22" s="3" customFormat="1" ht="24" customHeight="1" x14ac:dyDescent="0.45">
      <c r="A254" s="130">
        <v>245</v>
      </c>
      <c r="B254" s="65" t="s">
        <v>1704</v>
      </c>
      <c r="C254" s="2" t="s">
        <v>39</v>
      </c>
      <c r="D254" s="2"/>
      <c r="E254" s="2"/>
      <c r="F254" s="2"/>
      <c r="G254" s="2"/>
      <c r="H254" s="2">
        <v>1</v>
      </c>
      <c r="I254" s="2">
        <v>20</v>
      </c>
      <c r="J254" s="2">
        <v>2</v>
      </c>
      <c r="K254" s="106">
        <f t="shared" si="4"/>
        <v>120</v>
      </c>
      <c r="L254" s="2">
        <v>1</v>
      </c>
      <c r="M254" s="2" t="s">
        <v>82</v>
      </c>
      <c r="N254" s="2" t="s">
        <v>15</v>
      </c>
      <c r="O254" s="2" t="s">
        <v>12</v>
      </c>
      <c r="P254" s="2">
        <v>98</v>
      </c>
      <c r="Q254" s="130"/>
      <c r="R254" s="130">
        <v>120</v>
      </c>
      <c r="S254" s="2"/>
      <c r="T254" s="2"/>
      <c r="U254" s="2">
        <v>30</v>
      </c>
      <c r="V254" s="140">
        <v>0.02</v>
      </c>
    </row>
    <row r="255" spans="1:22" s="3" customFormat="1" ht="24" customHeight="1" x14ac:dyDescent="0.45">
      <c r="A255" s="130">
        <v>246</v>
      </c>
      <c r="B255" s="114"/>
      <c r="C255" s="2" t="s">
        <v>9</v>
      </c>
      <c r="D255" s="2">
        <v>17566</v>
      </c>
      <c r="E255" s="2">
        <v>1599</v>
      </c>
      <c r="F255" s="2">
        <v>476</v>
      </c>
      <c r="G255" s="2">
        <v>5</v>
      </c>
      <c r="H255" s="2">
        <v>1</v>
      </c>
      <c r="I255" s="2">
        <v>48</v>
      </c>
      <c r="J255" s="2">
        <v>1</v>
      </c>
      <c r="K255" s="106">
        <f t="shared" si="4"/>
        <v>2148</v>
      </c>
      <c r="L255" s="2"/>
      <c r="M255" s="2" t="s">
        <v>82</v>
      </c>
      <c r="N255" s="2"/>
      <c r="O255" s="2"/>
      <c r="P255" s="2"/>
      <c r="Q255" s="130">
        <v>2148</v>
      </c>
      <c r="R255" s="130"/>
      <c r="S255" s="2"/>
      <c r="T255" s="2"/>
      <c r="U255" s="2"/>
      <c r="V255" s="140">
        <v>0</v>
      </c>
    </row>
    <row r="256" spans="1:22" s="3" customFormat="1" ht="24" customHeight="1" x14ac:dyDescent="0.45">
      <c r="A256" s="130">
        <v>247</v>
      </c>
      <c r="B256" s="114"/>
      <c r="C256" s="2" t="s">
        <v>13</v>
      </c>
      <c r="D256" s="2"/>
      <c r="E256" s="2"/>
      <c r="F256" s="2"/>
      <c r="G256" s="2">
        <v>10</v>
      </c>
      <c r="H256" s="2"/>
      <c r="I256" s="2"/>
      <c r="J256" s="2">
        <v>1</v>
      </c>
      <c r="K256" s="106">
        <f t="shared" si="4"/>
        <v>4000</v>
      </c>
      <c r="L256" s="2"/>
      <c r="M256" s="2" t="s">
        <v>82</v>
      </c>
      <c r="N256" s="2"/>
      <c r="O256" s="2"/>
      <c r="P256" s="2"/>
      <c r="Q256" s="130">
        <v>4000</v>
      </c>
      <c r="R256" s="130"/>
      <c r="S256" s="2"/>
      <c r="T256" s="2"/>
      <c r="U256" s="2"/>
      <c r="V256" s="140">
        <v>0.01</v>
      </c>
    </row>
    <row r="257" spans="1:22" s="3" customFormat="1" ht="24" customHeight="1" x14ac:dyDescent="0.45">
      <c r="A257" s="130">
        <v>248</v>
      </c>
      <c r="B257" s="65" t="s">
        <v>1705</v>
      </c>
      <c r="C257" s="2" t="s">
        <v>9</v>
      </c>
      <c r="D257" s="2">
        <v>45502</v>
      </c>
      <c r="E257" s="2">
        <v>4557</v>
      </c>
      <c r="F257" s="2">
        <v>43</v>
      </c>
      <c r="G257" s="2"/>
      <c r="H257" s="2"/>
      <c r="I257" s="2">
        <v>54</v>
      </c>
      <c r="J257" s="2">
        <v>2</v>
      </c>
      <c r="K257" s="106">
        <f t="shared" si="4"/>
        <v>54</v>
      </c>
      <c r="L257" s="2">
        <v>1</v>
      </c>
      <c r="M257" s="2" t="s">
        <v>83</v>
      </c>
      <c r="N257" s="2" t="s">
        <v>15</v>
      </c>
      <c r="O257" s="2" t="s">
        <v>12</v>
      </c>
      <c r="P257" s="2">
        <v>102</v>
      </c>
      <c r="Q257" s="130"/>
      <c r="R257" s="130">
        <v>54</v>
      </c>
      <c r="S257" s="2"/>
      <c r="T257" s="2"/>
      <c r="U257" s="2">
        <v>30</v>
      </c>
      <c r="V257" s="140">
        <v>0</v>
      </c>
    </row>
    <row r="258" spans="1:22" s="3" customFormat="1" ht="24" customHeight="1" x14ac:dyDescent="0.45">
      <c r="A258" s="130">
        <v>249</v>
      </c>
      <c r="B258" s="114"/>
      <c r="C258" s="2" t="s">
        <v>9</v>
      </c>
      <c r="D258" s="2">
        <v>58604</v>
      </c>
      <c r="E258" s="2">
        <v>5680</v>
      </c>
      <c r="F258" s="2">
        <v>147</v>
      </c>
      <c r="G258" s="2">
        <v>5</v>
      </c>
      <c r="H258" s="2"/>
      <c r="I258" s="2">
        <v>97</v>
      </c>
      <c r="J258" s="2">
        <v>1</v>
      </c>
      <c r="K258" s="106">
        <f t="shared" si="4"/>
        <v>2097</v>
      </c>
      <c r="L258" s="2"/>
      <c r="M258" s="2" t="s">
        <v>83</v>
      </c>
      <c r="N258" s="2"/>
      <c r="O258" s="2"/>
      <c r="P258" s="2"/>
      <c r="Q258" s="130">
        <v>2097</v>
      </c>
      <c r="R258" s="130"/>
      <c r="S258" s="2"/>
      <c r="T258" s="2"/>
      <c r="U258" s="2"/>
      <c r="V258" s="140">
        <v>0</v>
      </c>
    </row>
    <row r="259" spans="1:22" s="3" customFormat="1" ht="24" customHeight="1" x14ac:dyDescent="0.45">
      <c r="A259" s="130">
        <v>250</v>
      </c>
      <c r="B259" s="114"/>
      <c r="C259" s="2" t="s">
        <v>9</v>
      </c>
      <c r="D259" s="2">
        <v>50365</v>
      </c>
      <c r="E259" s="2">
        <v>5813</v>
      </c>
      <c r="F259" s="2">
        <v>157</v>
      </c>
      <c r="G259" s="2">
        <v>5</v>
      </c>
      <c r="H259" s="2">
        <v>1</v>
      </c>
      <c r="I259" s="2">
        <v>67</v>
      </c>
      <c r="J259" s="2">
        <v>1</v>
      </c>
      <c r="K259" s="106">
        <f t="shared" si="4"/>
        <v>2167</v>
      </c>
      <c r="L259" s="2"/>
      <c r="M259" s="2" t="s">
        <v>83</v>
      </c>
      <c r="N259" s="2"/>
      <c r="O259" s="2"/>
      <c r="P259" s="2"/>
      <c r="Q259" s="130">
        <v>2167</v>
      </c>
      <c r="R259" s="130"/>
      <c r="S259" s="2"/>
      <c r="T259" s="2"/>
      <c r="U259" s="2"/>
      <c r="V259" s="140">
        <v>0</v>
      </c>
    </row>
    <row r="260" spans="1:22" s="3" customFormat="1" ht="24" customHeight="1" x14ac:dyDescent="0.45">
      <c r="A260" s="130">
        <v>251</v>
      </c>
      <c r="B260" s="114"/>
      <c r="C260" s="2" t="s">
        <v>9</v>
      </c>
      <c r="D260" s="2">
        <v>48603</v>
      </c>
      <c r="E260" s="2">
        <v>4679</v>
      </c>
      <c r="F260" s="2">
        <v>146</v>
      </c>
      <c r="G260" s="2">
        <v>5</v>
      </c>
      <c r="H260" s="2">
        <v>3</v>
      </c>
      <c r="I260" s="2">
        <v>61</v>
      </c>
      <c r="J260" s="2">
        <v>1</v>
      </c>
      <c r="K260" s="106">
        <f t="shared" si="4"/>
        <v>2361</v>
      </c>
      <c r="L260" s="2"/>
      <c r="M260" s="2" t="s">
        <v>83</v>
      </c>
      <c r="N260" s="2"/>
      <c r="O260" s="2"/>
      <c r="P260" s="2"/>
      <c r="Q260" s="130">
        <v>2361</v>
      </c>
      <c r="R260" s="130"/>
      <c r="S260" s="2"/>
      <c r="T260" s="2"/>
      <c r="U260" s="2"/>
      <c r="V260" s="140">
        <v>0</v>
      </c>
    </row>
    <row r="261" spans="1:22" s="3" customFormat="1" ht="24" customHeight="1" x14ac:dyDescent="0.45">
      <c r="A261" s="130">
        <v>252</v>
      </c>
      <c r="B261" s="65" t="s">
        <v>1641</v>
      </c>
      <c r="C261" s="2" t="s">
        <v>9</v>
      </c>
      <c r="D261" s="2">
        <v>50629</v>
      </c>
      <c r="E261" s="2">
        <v>4871</v>
      </c>
      <c r="F261" s="2">
        <v>57</v>
      </c>
      <c r="G261" s="2"/>
      <c r="H261" s="2"/>
      <c r="I261" s="2">
        <v>62</v>
      </c>
      <c r="J261" s="2">
        <v>2</v>
      </c>
      <c r="K261" s="106">
        <f t="shared" si="4"/>
        <v>62</v>
      </c>
      <c r="L261" s="2">
        <v>1</v>
      </c>
      <c r="M261" s="2" t="s">
        <v>84</v>
      </c>
      <c r="N261" s="2" t="s">
        <v>15</v>
      </c>
      <c r="O261" s="2" t="s">
        <v>12</v>
      </c>
      <c r="P261" s="2">
        <v>134</v>
      </c>
      <c r="Q261" s="130"/>
      <c r="R261" s="130">
        <v>62</v>
      </c>
      <c r="S261" s="2"/>
      <c r="T261" s="2"/>
      <c r="U261" s="2">
        <v>20</v>
      </c>
      <c r="V261" s="140">
        <v>0</v>
      </c>
    </row>
    <row r="262" spans="1:22" s="3" customFormat="1" ht="24" customHeight="1" x14ac:dyDescent="0.45">
      <c r="A262" s="130">
        <v>253</v>
      </c>
      <c r="B262" s="114"/>
      <c r="C262" s="2" t="s">
        <v>9</v>
      </c>
      <c r="D262" s="2">
        <v>13547</v>
      </c>
      <c r="E262" s="2"/>
      <c r="F262" s="2">
        <v>451</v>
      </c>
      <c r="G262" s="2">
        <v>1</v>
      </c>
      <c r="H262" s="2">
        <v>2</v>
      </c>
      <c r="I262" s="2"/>
      <c r="J262" s="2">
        <v>1</v>
      </c>
      <c r="K262" s="106">
        <f t="shared" si="4"/>
        <v>600</v>
      </c>
      <c r="L262" s="2"/>
      <c r="M262" s="2" t="s">
        <v>84</v>
      </c>
      <c r="N262" s="2"/>
      <c r="O262" s="2"/>
      <c r="P262" s="2"/>
      <c r="Q262" s="130">
        <v>600</v>
      </c>
      <c r="R262" s="130"/>
      <c r="S262" s="2"/>
      <c r="T262" s="2"/>
      <c r="U262" s="2"/>
      <c r="V262" s="140">
        <v>0</v>
      </c>
    </row>
    <row r="263" spans="1:22" s="3" customFormat="1" ht="24" customHeight="1" x14ac:dyDescent="0.45">
      <c r="A263" s="130">
        <v>254</v>
      </c>
      <c r="B263" s="114"/>
      <c r="C263" s="2" t="s">
        <v>9</v>
      </c>
      <c r="D263" s="2">
        <v>12546</v>
      </c>
      <c r="E263" s="2"/>
      <c r="F263" s="2">
        <v>450</v>
      </c>
      <c r="G263" s="2">
        <v>1</v>
      </c>
      <c r="H263" s="2">
        <v>3</v>
      </c>
      <c r="I263" s="2">
        <v>50</v>
      </c>
      <c r="J263" s="2">
        <v>1</v>
      </c>
      <c r="K263" s="106">
        <f t="shared" si="4"/>
        <v>750</v>
      </c>
      <c r="L263" s="2"/>
      <c r="M263" s="2" t="s">
        <v>84</v>
      </c>
      <c r="N263" s="2"/>
      <c r="O263" s="2"/>
      <c r="P263" s="2"/>
      <c r="Q263" s="130">
        <v>750</v>
      </c>
      <c r="R263" s="130"/>
      <c r="S263" s="2"/>
      <c r="T263" s="2"/>
      <c r="U263" s="2"/>
      <c r="V263" s="140">
        <v>0</v>
      </c>
    </row>
    <row r="264" spans="1:22" s="3" customFormat="1" ht="24" customHeight="1" x14ac:dyDescent="0.45">
      <c r="A264" s="130">
        <v>255</v>
      </c>
      <c r="B264" s="114"/>
      <c r="C264" s="2" t="s">
        <v>9</v>
      </c>
      <c r="D264" s="2">
        <v>17058</v>
      </c>
      <c r="E264" s="2">
        <v>2987</v>
      </c>
      <c r="F264" s="2">
        <v>205</v>
      </c>
      <c r="G264" s="2">
        <v>14</v>
      </c>
      <c r="H264" s="2">
        <v>1</v>
      </c>
      <c r="I264" s="2">
        <v>24</v>
      </c>
      <c r="J264" s="2">
        <v>1</v>
      </c>
      <c r="K264" s="106">
        <f t="shared" si="4"/>
        <v>5724</v>
      </c>
      <c r="L264" s="2"/>
      <c r="M264" s="2" t="s">
        <v>84</v>
      </c>
      <c r="N264" s="2"/>
      <c r="O264" s="2"/>
      <c r="P264" s="2"/>
      <c r="Q264" s="130">
        <v>5724</v>
      </c>
      <c r="R264" s="130"/>
      <c r="S264" s="2"/>
      <c r="T264" s="2"/>
      <c r="U264" s="2"/>
      <c r="V264" s="140">
        <v>0</v>
      </c>
    </row>
    <row r="265" spans="1:22" s="3" customFormat="1" ht="24" customHeight="1" x14ac:dyDescent="0.45">
      <c r="A265" s="130">
        <v>256</v>
      </c>
      <c r="B265" s="114"/>
      <c r="C265" s="2" t="s">
        <v>9</v>
      </c>
      <c r="D265" s="2">
        <v>36575</v>
      </c>
      <c r="E265" s="2">
        <v>2627</v>
      </c>
      <c r="F265" s="2">
        <v>163</v>
      </c>
      <c r="G265" s="2">
        <v>8</v>
      </c>
      <c r="H265" s="2">
        <v>2</v>
      </c>
      <c r="I265" s="2">
        <v>54</v>
      </c>
      <c r="J265" s="2">
        <v>1</v>
      </c>
      <c r="K265" s="106">
        <f t="shared" si="4"/>
        <v>3454</v>
      </c>
      <c r="L265" s="2"/>
      <c r="M265" s="2" t="s">
        <v>84</v>
      </c>
      <c r="N265" s="2"/>
      <c r="O265" s="2"/>
      <c r="P265" s="2"/>
      <c r="Q265" s="130">
        <v>3454</v>
      </c>
      <c r="R265" s="130"/>
      <c r="S265" s="2"/>
      <c r="T265" s="2"/>
      <c r="U265" s="2"/>
      <c r="V265" s="140">
        <v>0</v>
      </c>
    </row>
    <row r="266" spans="1:22" s="3" customFormat="1" ht="24" customHeight="1" x14ac:dyDescent="0.45">
      <c r="A266" s="130">
        <v>257</v>
      </c>
      <c r="B266" s="114"/>
      <c r="C266" s="2" t="s">
        <v>9</v>
      </c>
      <c r="D266" s="2">
        <v>16908</v>
      </c>
      <c r="E266" s="2">
        <v>3386</v>
      </c>
      <c r="F266" s="2">
        <v>449</v>
      </c>
      <c r="G266" s="2">
        <v>7</v>
      </c>
      <c r="H266" s="2">
        <v>2</v>
      </c>
      <c r="I266" s="2">
        <v>34</v>
      </c>
      <c r="J266" s="2">
        <v>1</v>
      </c>
      <c r="K266" s="106">
        <f t="shared" si="4"/>
        <v>3034</v>
      </c>
      <c r="L266" s="2"/>
      <c r="M266" s="2" t="s">
        <v>84</v>
      </c>
      <c r="N266" s="2"/>
      <c r="O266" s="2"/>
      <c r="P266" s="2"/>
      <c r="Q266" s="130">
        <v>3034</v>
      </c>
      <c r="R266" s="130"/>
      <c r="S266" s="2"/>
      <c r="T266" s="2"/>
      <c r="U266" s="2"/>
      <c r="V266" s="140">
        <v>0</v>
      </c>
    </row>
    <row r="267" spans="1:22" s="3" customFormat="1" ht="24" customHeight="1" x14ac:dyDescent="0.45">
      <c r="A267" s="130">
        <v>258</v>
      </c>
      <c r="B267" s="114"/>
      <c r="C267" s="2" t="s">
        <v>9</v>
      </c>
      <c r="D267" s="2">
        <v>16909</v>
      </c>
      <c r="E267" s="2">
        <v>2843</v>
      </c>
      <c r="F267" s="2">
        <v>452</v>
      </c>
      <c r="G267" s="2">
        <v>7</v>
      </c>
      <c r="H267" s="2">
        <v>3</v>
      </c>
      <c r="I267" s="2">
        <v>7</v>
      </c>
      <c r="J267" s="2">
        <v>1</v>
      </c>
      <c r="K267" s="106">
        <f t="shared" si="4"/>
        <v>3107</v>
      </c>
      <c r="L267" s="2"/>
      <c r="M267" s="2" t="s">
        <v>84</v>
      </c>
      <c r="N267" s="2"/>
      <c r="O267" s="2"/>
      <c r="P267" s="2"/>
      <c r="Q267" s="130">
        <v>3107</v>
      </c>
      <c r="R267" s="130"/>
      <c r="S267" s="2"/>
      <c r="T267" s="2"/>
      <c r="U267" s="2"/>
      <c r="V267" s="140">
        <v>0</v>
      </c>
    </row>
    <row r="268" spans="1:22" s="3" customFormat="1" ht="24" customHeight="1" x14ac:dyDescent="0.45">
      <c r="A268" s="130">
        <v>259</v>
      </c>
      <c r="B268" s="114"/>
      <c r="C268" s="2" t="s">
        <v>9</v>
      </c>
      <c r="D268" s="2">
        <v>29689</v>
      </c>
      <c r="E268" s="2">
        <v>3631</v>
      </c>
      <c r="F268" s="2">
        <v>280</v>
      </c>
      <c r="G268" s="2"/>
      <c r="H268" s="2">
        <v>1</v>
      </c>
      <c r="I268" s="2">
        <v>24</v>
      </c>
      <c r="J268" s="2">
        <v>1</v>
      </c>
      <c r="K268" s="106">
        <f t="shared" si="4"/>
        <v>124</v>
      </c>
      <c r="L268" s="2"/>
      <c r="M268" s="2" t="s">
        <v>84</v>
      </c>
      <c r="N268" s="2"/>
      <c r="O268" s="2"/>
      <c r="P268" s="2"/>
      <c r="Q268" s="130">
        <v>124</v>
      </c>
      <c r="R268" s="130"/>
      <c r="S268" s="2"/>
      <c r="T268" s="2"/>
      <c r="U268" s="2"/>
      <c r="V268" s="140">
        <v>0</v>
      </c>
    </row>
    <row r="269" spans="1:22" s="3" customFormat="1" ht="24" customHeight="1" x14ac:dyDescent="0.45">
      <c r="A269" s="130">
        <v>260</v>
      </c>
      <c r="B269" s="65" t="s">
        <v>1640</v>
      </c>
      <c r="C269" s="2" t="s">
        <v>9</v>
      </c>
      <c r="D269" s="2">
        <v>5483</v>
      </c>
      <c r="E269" s="2"/>
      <c r="F269" s="2">
        <v>282</v>
      </c>
      <c r="G269" s="2"/>
      <c r="H269" s="2"/>
      <c r="I269" s="2">
        <v>83</v>
      </c>
      <c r="J269" s="2">
        <v>2</v>
      </c>
      <c r="K269" s="106">
        <f t="shared" ref="K269:K324" si="5">G269*400+H269*100+I269</f>
        <v>83</v>
      </c>
      <c r="L269" s="2">
        <v>1</v>
      </c>
      <c r="M269" s="2" t="s">
        <v>85</v>
      </c>
      <c r="N269" s="2" t="s">
        <v>15</v>
      </c>
      <c r="O269" s="2" t="s">
        <v>12</v>
      </c>
      <c r="P269" s="2">
        <v>233</v>
      </c>
      <c r="Q269" s="130"/>
      <c r="R269" s="130">
        <v>83</v>
      </c>
      <c r="S269" s="2"/>
      <c r="T269" s="2"/>
      <c r="U269" s="2">
        <v>15</v>
      </c>
      <c r="V269" s="140">
        <v>0</v>
      </c>
    </row>
    <row r="270" spans="1:22" s="3" customFormat="1" ht="24" customHeight="1" x14ac:dyDescent="0.45">
      <c r="A270" s="130">
        <v>261</v>
      </c>
      <c r="B270" s="114"/>
      <c r="C270" s="2" t="s">
        <v>9</v>
      </c>
      <c r="D270" s="2">
        <v>13576</v>
      </c>
      <c r="E270" s="2">
        <v>1607</v>
      </c>
      <c r="F270" s="2">
        <v>490</v>
      </c>
      <c r="G270" s="2">
        <v>6</v>
      </c>
      <c r="H270" s="2">
        <v>2</v>
      </c>
      <c r="I270" s="2">
        <v>54</v>
      </c>
      <c r="J270" s="2">
        <v>1</v>
      </c>
      <c r="K270" s="106">
        <f t="shared" si="5"/>
        <v>2654</v>
      </c>
      <c r="L270" s="2"/>
      <c r="M270" s="2" t="s">
        <v>85</v>
      </c>
      <c r="N270" s="2"/>
      <c r="O270" s="2"/>
      <c r="P270" s="2"/>
      <c r="Q270" s="130">
        <v>2654</v>
      </c>
      <c r="R270" s="130"/>
      <c r="S270" s="2"/>
      <c r="T270" s="2"/>
      <c r="U270" s="2"/>
      <c r="V270" s="140">
        <v>0</v>
      </c>
    </row>
    <row r="271" spans="1:22" s="3" customFormat="1" ht="24" customHeight="1" x14ac:dyDescent="0.45">
      <c r="A271" s="130">
        <v>262</v>
      </c>
      <c r="B271" s="114"/>
      <c r="C271" s="2" t="s">
        <v>9</v>
      </c>
      <c r="D271" s="2">
        <v>59569</v>
      </c>
      <c r="E271" s="2">
        <v>5635</v>
      </c>
      <c r="F271" s="2">
        <v>515</v>
      </c>
      <c r="G271" s="2">
        <v>5</v>
      </c>
      <c r="H271" s="2"/>
      <c r="I271" s="2"/>
      <c r="J271" s="2">
        <v>1</v>
      </c>
      <c r="K271" s="106">
        <f t="shared" si="5"/>
        <v>2000</v>
      </c>
      <c r="L271" s="2"/>
      <c r="M271" s="2" t="s">
        <v>85</v>
      </c>
      <c r="N271" s="2"/>
      <c r="O271" s="2"/>
      <c r="P271" s="2"/>
      <c r="Q271" s="130">
        <v>2000</v>
      </c>
      <c r="R271" s="130"/>
      <c r="S271" s="2"/>
      <c r="T271" s="2"/>
      <c r="U271" s="2"/>
      <c r="V271" s="140">
        <v>0</v>
      </c>
    </row>
    <row r="272" spans="1:22" s="3" customFormat="1" ht="24" customHeight="1" x14ac:dyDescent="0.45">
      <c r="A272" s="130">
        <v>263</v>
      </c>
      <c r="B272" s="114"/>
      <c r="C272" s="2" t="s">
        <v>9</v>
      </c>
      <c r="D272" s="2">
        <v>17060</v>
      </c>
      <c r="E272" s="2">
        <v>2988</v>
      </c>
      <c r="F272" s="2">
        <v>208</v>
      </c>
      <c r="G272" s="2">
        <v>8</v>
      </c>
      <c r="H272" s="2">
        <v>2</v>
      </c>
      <c r="I272" s="2">
        <v>91</v>
      </c>
      <c r="J272" s="2">
        <v>1</v>
      </c>
      <c r="K272" s="106">
        <f t="shared" si="5"/>
        <v>3491</v>
      </c>
      <c r="L272" s="2"/>
      <c r="M272" s="2" t="s">
        <v>85</v>
      </c>
      <c r="N272" s="2"/>
      <c r="O272" s="2"/>
      <c r="P272" s="2"/>
      <c r="Q272" s="130">
        <v>3491</v>
      </c>
      <c r="R272" s="130"/>
      <c r="S272" s="2"/>
      <c r="T272" s="2"/>
      <c r="U272" s="2"/>
      <c r="V272" s="140">
        <v>0</v>
      </c>
    </row>
    <row r="273" spans="1:22" s="3" customFormat="1" ht="24" customHeight="1" x14ac:dyDescent="0.45">
      <c r="A273" s="130">
        <v>264</v>
      </c>
      <c r="B273" s="114"/>
      <c r="C273" s="2" t="s">
        <v>9</v>
      </c>
      <c r="D273" s="2">
        <v>16612</v>
      </c>
      <c r="E273" s="2"/>
      <c r="F273" s="2">
        <v>10</v>
      </c>
      <c r="G273" s="2">
        <v>1</v>
      </c>
      <c r="H273" s="2">
        <v>1</v>
      </c>
      <c r="I273" s="2">
        <v>59</v>
      </c>
      <c r="J273" s="2">
        <v>1</v>
      </c>
      <c r="K273" s="106">
        <f t="shared" si="5"/>
        <v>559</v>
      </c>
      <c r="L273" s="2"/>
      <c r="M273" s="2" t="s">
        <v>85</v>
      </c>
      <c r="N273" s="2"/>
      <c r="O273" s="2"/>
      <c r="P273" s="2"/>
      <c r="Q273" s="130">
        <v>559</v>
      </c>
      <c r="R273" s="130"/>
      <c r="S273" s="2"/>
      <c r="T273" s="2"/>
      <c r="U273" s="2"/>
      <c r="V273" s="140">
        <v>0</v>
      </c>
    </row>
    <row r="274" spans="1:22" s="3" customFormat="1" ht="24" customHeight="1" x14ac:dyDescent="0.45">
      <c r="A274" s="130">
        <v>265</v>
      </c>
      <c r="B274" s="114"/>
      <c r="C274" s="2" t="s">
        <v>9</v>
      </c>
      <c r="D274" s="2">
        <v>7320</v>
      </c>
      <c r="E274" s="2"/>
      <c r="F274" s="2">
        <v>13</v>
      </c>
      <c r="G274" s="2"/>
      <c r="H274" s="2">
        <v>1</v>
      </c>
      <c r="I274" s="2">
        <v>28</v>
      </c>
      <c r="J274" s="2">
        <v>1</v>
      </c>
      <c r="K274" s="106">
        <f t="shared" si="5"/>
        <v>128</v>
      </c>
      <c r="L274" s="2"/>
      <c r="M274" s="2" t="s">
        <v>85</v>
      </c>
      <c r="N274" s="2"/>
      <c r="O274" s="2"/>
      <c r="P274" s="2"/>
      <c r="Q274" s="130">
        <v>128</v>
      </c>
      <c r="R274" s="130"/>
      <c r="S274" s="2"/>
      <c r="T274" s="2"/>
      <c r="U274" s="2"/>
      <c r="V274" s="140">
        <v>0</v>
      </c>
    </row>
    <row r="275" spans="1:22" s="3" customFormat="1" ht="24" customHeight="1" x14ac:dyDescent="0.45">
      <c r="A275" s="130">
        <v>266</v>
      </c>
      <c r="B275" s="114"/>
      <c r="C275" s="2" t="s">
        <v>9</v>
      </c>
      <c r="D275" s="2">
        <v>5366</v>
      </c>
      <c r="E275" s="2"/>
      <c r="F275" s="2">
        <v>133</v>
      </c>
      <c r="G275" s="2"/>
      <c r="H275" s="2">
        <v>1</v>
      </c>
      <c r="I275" s="2">
        <v>12</v>
      </c>
      <c r="J275" s="2">
        <v>1</v>
      </c>
      <c r="K275" s="106">
        <f t="shared" si="5"/>
        <v>112</v>
      </c>
      <c r="L275" s="2"/>
      <c r="M275" s="2" t="s">
        <v>85</v>
      </c>
      <c r="N275" s="2"/>
      <c r="O275" s="2"/>
      <c r="P275" s="2"/>
      <c r="Q275" s="130">
        <v>112</v>
      </c>
      <c r="R275" s="130"/>
      <c r="S275" s="2"/>
      <c r="T275" s="2"/>
      <c r="U275" s="2"/>
      <c r="V275" s="140">
        <v>0</v>
      </c>
    </row>
    <row r="276" spans="1:22" s="3" customFormat="1" ht="24" customHeight="1" x14ac:dyDescent="0.45">
      <c r="A276" s="130">
        <v>267</v>
      </c>
      <c r="B276" s="114"/>
      <c r="C276" s="2" t="s">
        <v>9</v>
      </c>
      <c r="D276" s="2">
        <v>5484</v>
      </c>
      <c r="E276" s="2"/>
      <c r="F276" s="2">
        <v>283</v>
      </c>
      <c r="G276" s="2"/>
      <c r="H276" s="2"/>
      <c r="I276" s="2">
        <v>14</v>
      </c>
      <c r="J276" s="2">
        <v>1</v>
      </c>
      <c r="K276" s="106">
        <f t="shared" si="5"/>
        <v>14</v>
      </c>
      <c r="L276" s="2"/>
      <c r="M276" s="2" t="s">
        <v>85</v>
      </c>
      <c r="N276" s="2"/>
      <c r="O276" s="2"/>
      <c r="P276" s="2"/>
      <c r="Q276" s="130">
        <v>14</v>
      </c>
      <c r="R276" s="130"/>
      <c r="S276" s="2"/>
      <c r="T276" s="2"/>
      <c r="U276" s="2"/>
      <c r="V276" s="140">
        <v>0</v>
      </c>
    </row>
    <row r="277" spans="1:22" s="3" customFormat="1" ht="24" customHeight="1" x14ac:dyDescent="0.45">
      <c r="A277" s="130">
        <v>268</v>
      </c>
      <c r="B277" s="114"/>
      <c r="C277" s="2" t="s">
        <v>9</v>
      </c>
      <c r="D277" s="2">
        <v>7324</v>
      </c>
      <c r="E277" s="2"/>
      <c r="F277" s="2">
        <v>17</v>
      </c>
      <c r="G277" s="2"/>
      <c r="H277" s="2">
        <v>2</v>
      </c>
      <c r="I277" s="2">
        <v>6</v>
      </c>
      <c r="J277" s="2">
        <v>1</v>
      </c>
      <c r="K277" s="106">
        <f t="shared" si="5"/>
        <v>206</v>
      </c>
      <c r="L277" s="2"/>
      <c r="M277" s="2" t="s">
        <v>85</v>
      </c>
      <c r="N277" s="2"/>
      <c r="O277" s="2"/>
      <c r="P277" s="2"/>
      <c r="Q277" s="130">
        <v>206</v>
      </c>
      <c r="R277" s="130"/>
      <c r="S277" s="2"/>
      <c r="T277" s="2"/>
      <c r="U277" s="2"/>
      <c r="V277" s="140">
        <v>0</v>
      </c>
    </row>
    <row r="278" spans="1:22" s="3" customFormat="1" ht="24" customHeight="1" x14ac:dyDescent="0.45">
      <c r="A278" s="130">
        <v>269</v>
      </c>
      <c r="B278" s="114"/>
      <c r="C278" s="2" t="s">
        <v>13</v>
      </c>
      <c r="D278" s="2"/>
      <c r="E278" s="2"/>
      <c r="F278" s="2"/>
      <c r="G278" s="2">
        <v>2</v>
      </c>
      <c r="H278" s="2"/>
      <c r="I278" s="2"/>
      <c r="J278" s="2">
        <v>1</v>
      </c>
      <c r="K278" s="106">
        <f t="shared" si="5"/>
        <v>800</v>
      </c>
      <c r="L278" s="2"/>
      <c r="M278" s="2" t="s">
        <v>85</v>
      </c>
      <c r="N278" s="2"/>
      <c r="O278" s="2"/>
      <c r="P278" s="2"/>
      <c r="Q278" s="130">
        <v>800</v>
      </c>
      <c r="R278" s="130"/>
      <c r="S278" s="2"/>
      <c r="T278" s="2"/>
      <c r="U278" s="2"/>
      <c r="V278" s="140">
        <v>0.01</v>
      </c>
    </row>
    <row r="279" spans="1:22" s="3" customFormat="1" ht="24" customHeight="1" x14ac:dyDescent="0.45">
      <c r="A279" s="130">
        <v>270</v>
      </c>
      <c r="B279" s="65" t="s">
        <v>1645</v>
      </c>
      <c r="C279" s="2" t="s">
        <v>9</v>
      </c>
      <c r="D279" s="2">
        <v>5482</v>
      </c>
      <c r="E279" s="2">
        <v>514</v>
      </c>
      <c r="F279" s="2">
        <v>281</v>
      </c>
      <c r="G279" s="2"/>
      <c r="H279" s="2">
        <v>1</v>
      </c>
      <c r="I279" s="2">
        <v>23</v>
      </c>
      <c r="J279" s="2">
        <v>2</v>
      </c>
      <c r="K279" s="106">
        <f t="shared" si="5"/>
        <v>123</v>
      </c>
      <c r="L279" s="2">
        <v>1</v>
      </c>
      <c r="M279" s="2" t="s">
        <v>86</v>
      </c>
      <c r="N279" s="2" t="s">
        <v>15</v>
      </c>
      <c r="O279" s="2" t="s">
        <v>12</v>
      </c>
      <c r="P279" s="2">
        <v>174</v>
      </c>
      <c r="Q279" s="130"/>
      <c r="R279" s="130">
        <v>123</v>
      </c>
      <c r="S279" s="2"/>
      <c r="T279" s="2"/>
      <c r="U279" s="2">
        <v>20</v>
      </c>
      <c r="V279" s="140">
        <v>0</v>
      </c>
    </row>
    <row r="280" spans="1:22" s="3" customFormat="1" ht="24" customHeight="1" x14ac:dyDescent="0.45">
      <c r="A280" s="130">
        <v>271</v>
      </c>
      <c r="B280" s="114"/>
      <c r="C280" s="2" t="s">
        <v>32</v>
      </c>
      <c r="D280" s="2">
        <v>3161</v>
      </c>
      <c r="E280" s="2">
        <v>3161</v>
      </c>
      <c r="F280" s="2">
        <v>43</v>
      </c>
      <c r="G280" s="2">
        <v>10</v>
      </c>
      <c r="H280" s="2">
        <v>2</v>
      </c>
      <c r="I280" s="2">
        <v>44</v>
      </c>
      <c r="J280" s="2">
        <v>1</v>
      </c>
      <c r="K280" s="106">
        <f t="shared" si="5"/>
        <v>4244</v>
      </c>
      <c r="L280" s="2"/>
      <c r="M280" s="2" t="s">
        <v>86</v>
      </c>
      <c r="N280" s="2"/>
      <c r="O280" s="2"/>
      <c r="P280" s="2"/>
      <c r="Q280" s="130">
        <v>4244</v>
      </c>
      <c r="R280" s="130"/>
      <c r="S280" s="2"/>
      <c r="T280" s="2"/>
      <c r="U280" s="2"/>
      <c r="V280" s="140">
        <v>0.01</v>
      </c>
    </row>
    <row r="281" spans="1:22" s="3" customFormat="1" ht="24" customHeight="1" x14ac:dyDescent="0.45">
      <c r="A281" s="130">
        <v>272</v>
      </c>
      <c r="B281" s="114"/>
      <c r="C281" s="2" t="s">
        <v>9</v>
      </c>
      <c r="D281" s="2">
        <v>16949</v>
      </c>
      <c r="E281" s="2">
        <v>2882</v>
      </c>
      <c r="F281" s="2">
        <v>58</v>
      </c>
      <c r="G281" s="2">
        <v>3</v>
      </c>
      <c r="H281" s="2">
        <v>3</v>
      </c>
      <c r="I281" s="2">
        <v>94</v>
      </c>
      <c r="J281" s="2">
        <v>1</v>
      </c>
      <c r="K281" s="106">
        <f t="shared" si="5"/>
        <v>1594</v>
      </c>
      <c r="L281" s="2"/>
      <c r="M281" s="2" t="s">
        <v>86</v>
      </c>
      <c r="N281" s="2"/>
      <c r="O281" s="2"/>
      <c r="P281" s="2"/>
      <c r="Q281" s="130">
        <v>1594</v>
      </c>
      <c r="R281" s="130"/>
      <c r="S281" s="2"/>
      <c r="T281" s="2"/>
      <c r="U281" s="2"/>
      <c r="V281" s="140">
        <v>0</v>
      </c>
    </row>
    <row r="282" spans="1:22" s="3" customFormat="1" ht="24" customHeight="1" x14ac:dyDescent="0.45">
      <c r="A282" s="130">
        <v>273</v>
      </c>
      <c r="B282" s="114"/>
      <c r="C282" s="2" t="s">
        <v>9</v>
      </c>
      <c r="D282" s="2">
        <v>53998</v>
      </c>
      <c r="E282" s="2">
        <v>5142</v>
      </c>
      <c r="F282" s="2">
        <v>27</v>
      </c>
      <c r="G282" s="2">
        <v>1</v>
      </c>
      <c r="H282" s="2"/>
      <c r="I282" s="2">
        <v>96</v>
      </c>
      <c r="J282" s="2">
        <v>1</v>
      </c>
      <c r="K282" s="106">
        <f t="shared" si="5"/>
        <v>496</v>
      </c>
      <c r="L282" s="2"/>
      <c r="M282" s="2" t="s">
        <v>86</v>
      </c>
      <c r="N282" s="2"/>
      <c r="O282" s="2"/>
      <c r="P282" s="2"/>
      <c r="Q282" s="130">
        <v>496</v>
      </c>
      <c r="R282" s="130"/>
      <c r="S282" s="2"/>
      <c r="T282" s="2"/>
      <c r="U282" s="2"/>
      <c r="V282" s="140">
        <v>0</v>
      </c>
    </row>
    <row r="283" spans="1:22" s="3" customFormat="1" ht="24" customHeight="1" x14ac:dyDescent="0.45">
      <c r="A283" s="130">
        <v>274</v>
      </c>
      <c r="B283" s="114"/>
      <c r="C283" s="2" t="s">
        <v>13</v>
      </c>
      <c r="D283" s="2"/>
      <c r="E283" s="2"/>
      <c r="F283" s="2"/>
      <c r="G283" s="2">
        <v>3</v>
      </c>
      <c r="H283" s="2"/>
      <c r="I283" s="2"/>
      <c r="J283" s="2">
        <v>1</v>
      </c>
      <c r="K283" s="106">
        <f t="shared" si="5"/>
        <v>1200</v>
      </c>
      <c r="L283" s="2"/>
      <c r="M283" s="2" t="s">
        <v>86</v>
      </c>
      <c r="N283" s="2"/>
      <c r="O283" s="2"/>
      <c r="P283" s="2"/>
      <c r="Q283" s="130">
        <v>1200</v>
      </c>
      <c r="R283" s="130"/>
      <c r="S283" s="2"/>
      <c r="T283" s="2"/>
      <c r="U283" s="2"/>
      <c r="V283" s="140">
        <v>0.01</v>
      </c>
    </row>
    <row r="284" spans="1:22" s="3" customFormat="1" ht="24" customHeight="1" x14ac:dyDescent="0.45">
      <c r="A284" s="130">
        <v>275</v>
      </c>
      <c r="B284" s="114"/>
      <c r="C284" s="2" t="s">
        <v>9</v>
      </c>
      <c r="D284" s="2">
        <v>60278</v>
      </c>
      <c r="E284" s="2">
        <v>5875</v>
      </c>
      <c r="F284" s="2">
        <v>279</v>
      </c>
      <c r="G284" s="2">
        <v>1</v>
      </c>
      <c r="H284" s="2">
        <v>3</v>
      </c>
      <c r="I284" s="2">
        <v>21</v>
      </c>
      <c r="J284" s="2">
        <v>1</v>
      </c>
      <c r="K284" s="106">
        <f t="shared" si="5"/>
        <v>721</v>
      </c>
      <c r="L284" s="2"/>
      <c r="M284" s="2" t="s">
        <v>86</v>
      </c>
      <c r="N284" s="2"/>
      <c r="O284" s="2"/>
      <c r="P284" s="2"/>
      <c r="Q284" s="130">
        <v>721</v>
      </c>
      <c r="R284" s="130"/>
      <c r="S284" s="2"/>
      <c r="T284" s="2"/>
      <c r="U284" s="2"/>
      <c r="V284" s="140">
        <v>0</v>
      </c>
    </row>
    <row r="285" spans="1:22" s="3" customFormat="1" ht="24" customHeight="1" x14ac:dyDescent="0.45">
      <c r="A285" s="130">
        <v>276</v>
      </c>
      <c r="B285" s="114"/>
      <c r="C285" s="2" t="s">
        <v>9</v>
      </c>
      <c r="D285" s="2">
        <v>17026</v>
      </c>
      <c r="E285" s="2">
        <v>2955</v>
      </c>
      <c r="F285" s="2">
        <v>168</v>
      </c>
      <c r="G285" s="2">
        <v>16</v>
      </c>
      <c r="H285" s="2"/>
      <c r="I285" s="2">
        <v>42</v>
      </c>
      <c r="J285" s="2">
        <v>1</v>
      </c>
      <c r="K285" s="106">
        <f t="shared" si="5"/>
        <v>6442</v>
      </c>
      <c r="L285" s="2"/>
      <c r="M285" s="2" t="s">
        <v>86</v>
      </c>
      <c r="N285" s="2"/>
      <c r="O285" s="2"/>
      <c r="P285" s="2"/>
      <c r="Q285" s="130">
        <v>6442</v>
      </c>
      <c r="R285" s="130"/>
      <c r="S285" s="2"/>
      <c r="T285" s="2"/>
      <c r="U285" s="2"/>
      <c r="V285" s="140">
        <v>0</v>
      </c>
    </row>
    <row r="286" spans="1:22" s="3" customFormat="1" ht="24" customHeight="1" x14ac:dyDescent="0.45">
      <c r="A286" s="130">
        <v>277</v>
      </c>
      <c r="B286" s="114"/>
      <c r="C286" s="2" t="s">
        <v>9</v>
      </c>
      <c r="D286" s="2">
        <v>7319</v>
      </c>
      <c r="E286" s="2">
        <v>834</v>
      </c>
      <c r="F286" s="2">
        <v>12</v>
      </c>
      <c r="G286" s="2"/>
      <c r="H286" s="2">
        <v>1</v>
      </c>
      <c r="I286" s="2">
        <v>55</v>
      </c>
      <c r="J286" s="2">
        <v>1</v>
      </c>
      <c r="K286" s="106">
        <f t="shared" si="5"/>
        <v>155</v>
      </c>
      <c r="L286" s="2"/>
      <c r="M286" s="2" t="s">
        <v>86</v>
      </c>
      <c r="N286" s="2"/>
      <c r="O286" s="2"/>
      <c r="P286" s="2"/>
      <c r="Q286" s="130">
        <v>155</v>
      </c>
      <c r="R286" s="130"/>
      <c r="S286" s="2"/>
      <c r="T286" s="2"/>
      <c r="U286" s="2"/>
      <c r="V286" s="140">
        <v>0</v>
      </c>
    </row>
    <row r="287" spans="1:22" s="3" customFormat="1" ht="24" customHeight="1" x14ac:dyDescent="0.45">
      <c r="A287" s="130">
        <v>278</v>
      </c>
      <c r="B287" s="114"/>
      <c r="C287" s="2" t="s">
        <v>9</v>
      </c>
      <c r="D287" s="2">
        <v>7335</v>
      </c>
      <c r="E287" s="2">
        <v>850</v>
      </c>
      <c r="F287" s="2">
        <v>28</v>
      </c>
      <c r="G287" s="2"/>
      <c r="H287" s="2"/>
      <c r="I287" s="2">
        <v>79</v>
      </c>
      <c r="J287" s="2">
        <v>1</v>
      </c>
      <c r="K287" s="106">
        <f t="shared" si="5"/>
        <v>79</v>
      </c>
      <c r="L287" s="2"/>
      <c r="M287" s="2" t="s">
        <v>86</v>
      </c>
      <c r="N287" s="2"/>
      <c r="O287" s="2"/>
      <c r="P287" s="2"/>
      <c r="Q287" s="130">
        <v>79</v>
      </c>
      <c r="R287" s="130"/>
      <c r="S287" s="2"/>
      <c r="T287" s="2"/>
      <c r="U287" s="2"/>
      <c r="V287" s="140">
        <v>0</v>
      </c>
    </row>
    <row r="288" spans="1:22" s="3" customFormat="1" ht="24" customHeight="1" x14ac:dyDescent="0.45">
      <c r="A288" s="130">
        <v>279</v>
      </c>
      <c r="B288" s="2" t="s">
        <v>1646</v>
      </c>
      <c r="C288" s="2" t="s">
        <v>9</v>
      </c>
      <c r="D288" s="2">
        <v>5471</v>
      </c>
      <c r="E288" s="2">
        <v>503</v>
      </c>
      <c r="F288" s="2">
        <v>259</v>
      </c>
      <c r="G288" s="2"/>
      <c r="H288" s="2">
        <v>1</v>
      </c>
      <c r="I288" s="2">
        <v>5</v>
      </c>
      <c r="J288" s="2">
        <v>2</v>
      </c>
      <c r="K288" s="106">
        <f t="shared" si="5"/>
        <v>105</v>
      </c>
      <c r="L288" s="2">
        <v>1</v>
      </c>
      <c r="M288" s="2" t="s">
        <v>87</v>
      </c>
      <c r="N288" s="2" t="s">
        <v>15</v>
      </c>
      <c r="O288" s="2" t="s">
        <v>12</v>
      </c>
      <c r="P288" s="2">
        <v>229</v>
      </c>
      <c r="Q288" s="130"/>
      <c r="R288" s="130">
        <v>105</v>
      </c>
      <c r="S288" s="2"/>
      <c r="T288" s="2"/>
      <c r="U288" s="2">
        <v>20</v>
      </c>
      <c r="V288" s="140">
        <v>0</v>
      </c>
    </row>
    <row r="289" spans="1:22" s="3" customFormat="1" ht="24" customHeight="1" x14ac:dyDescent="0.45">
      <c r="A289" s="130">
        <v>280</v>
      </c>
      <c r="B289" s="114"/>
      <c r="C289" s="2" t="s">
        <v>9</v>
      </c>
      <c r="D289" s="2">
        <v>37102</v>
      </c>
      <c r="E289" s="2">
        <v>4047</v>
      </c>
      <c r="F289" s="2">
        <v>250</v>
      </c>
      <c r="G289" s="2">
        <v>1</v>
      </c>
      <c r="H289" s="2">
        <v>3</v>
      </c>
      <c r="I289" s="2">
        <v>38</v>
      </c>
      <c r="J289" s="2">
        <v>1</v>
      </c>
      <c r="K289" s="106">
        <f t="shared" si="5"/>
        <v>738</v>
      </c>
      <c r="L289" s="2"/>
      <c r="M289" s="2" t="s">
        <v>87</v>
      </c>
      <c r="N289" s="2"/>
      <c r="O289" s="2"/>
      <c r="P289" s="2"/>
      <c r="Q289" s="130">
        <v>738</v>
      </c>
      <c r="R289" s="130"/>
      <c r="S289" s="2"/>
      <c r="T289" s="2"/>
      <c r="U289" s="2"/>
      <c r="V289" s="140">
        <v>0</v>
      </c>
    </row>
    <row r="290" spans="1:22" s="3" customFormat="1" ht="24" customHeight="1" x14ac:dyDescent="0.45">
      <c r="A290" s="130">
        <v>281</v>
      </c>
      <c r="B290" s="114"/>
      <c r="C290" s="2" t="s">
        <v>9</v>
      </c>
      <c r="D290" s="2">
        <v>16693</v>
      </c>
      <c r="E290" s="2">
        <v>2564</v>
      </c>
      <c r="F290" s="2">
        <v>17</v>
      </c>
      <c r="G290" s="2">
        <v>6</v>
      </c>
      <c r="H290" s="2"/>
      <c r="I290" s="2">
        <v>79</v>
      </c>
      <c r="J290" s="2">
        <v>1</v>
      </c>
      <c r="K290" s="106">
        <f t="shared" si="5"/>
        <v>2479</v>
      </c>
      <c r="L290" s="2"/>
      <c r="M290" s="2" t="s">
        <v>87</v>
      </c>
      <c r="N290" s="2"/>
      <c r="O290" s="2"/>
      <c r="P290" s="2"/>
      <c r="Q290" s="130">
        <v>279</v>
      </c>
      <c r="R290" s="130"/>
      <c r="S290" s="2"/>
      <c r="T290" s="2"/>
      <c r="U290" s="2"/>
      <c r="V290" s="140">
        <v>0</v>
      </c>
    </row>
    <row r="291" spans="1:22" s="3" customFormat="1" ht="24" customHeight="1" x14ac:dyDescent="0.45">
      <c r="A291" s="130">
        <v>282</v>
      </c>
      <c r="B291" s="114"/>
      <c r="C291" s="2" t="s">
        <v>9</v>
      </c>
      <c r="D291" s="2">
        <v>50218</v>
      </c>
      <c r="E291" s="2">
        <v>4784</v>
      </c>
      <c r="F291" s="2">
        <v>148</v>
      </c>
      <c r="G291" s="2"/>
      <c r="H291" s="2">
        <v>3</v>
      </c>
      <c r="I291" s="2">
        <v>40</v>
      </c>
      <c r="J291" s="2">
        <v>1</v>
      </c>
      <c r="K291" s="106">
        <f t="shared" si="5"/>
        <v>340</v>
      </c>
      <c r="L291" s="2"/>
      <c r="M291" s="2" t="s">
        <v>87</v>
      </c>
      <c r="N291" s="2"/>
      <c r="O291" s="2"/>
      <c r="P291" s="2"/>
      <c r="Q291" s="130">
        <v>340</v>
      </c>
      <c r="R291" s="130"/>
      <c r="S291" s="2"/>
      <c r="T291" s="2"/>
      <c r="U291" s="2"/>
      <c r="V291" s="140">
        <v>0</v>
      </c>
    </row>
    <row r="292" spans="1:22" s="3" customFormat="1" ht="24" customHeight="1" x14ac:dyDescent="0.45">
      <c r="A292" s="130">
        <v>283</v>
      </c>
      <c r="B292" s="114"/>
      <c r="C292" s="2" t="s">
        <v>9</v>
      </c>
      <c r="D292" s="2">
        <v>14736</v>
      </c>
      <c r="E292" s="2">
        <v>1888</v>
      </c>
      <c r="F292" s="2">
        <v>226</v>
      </c>
      <c r="G292" s="2">
        <v>13</v>
      </c>
      <c r="H292" s="2">
        <v>2</v>
      </c>
      <c r="I292" s="2">
        <v>63</v>
      </c>
      <c r="J292" s="2">
        <v>1</v>
      </c>
      <c r="K292" s="106">
        <f t="shared" si="5"/>
        <v>5463</v>
      </c>
      <c r="L292" s="2"/>
      <c r="M292" s="2" t="s">
        <v>87</v>
      </c>
      <c r="N292" s="2"/>
      <c r="O292" s="2"/>
      <c r="P292" s="2"/>
      <c r="Q292" s="130">
        <v>5463</v>
      </c>
      <c r="R292" s="130"/>
      <c r="S292" s="2"/>
      <c r="T292" s="2"/>
      <c r="U292" s="2"/>
      <c r="V292" s="140">
        <v>0</v>
      </c>
    </row>
    <row r="293" spans="1:22" s="3" customFormat="1" ht="24" customHeight="1" x14ac:dyDescent="0.45">
      <c r="A293" s="130">
        <v>284</v>
      </c>
      <c r="B293" s="2" t="s">
        <v>1629</v>
      </c>
      <c r="C293" s="2" t="s">
        <v>9</v>
      </c>
      <c r="D293" s="2">
        <v>5480</v>
      </c>
      <c r="E293" s="2">
        <v>512</v>
      </c>
      <c r="F293" s="2">
        <v>269</v>
      </c>
      <c r="G293" s="2"/>
      <c r="H293" s="2"/>
      <c r="I293" s="2">
        <v>73</v>
      </c>
      <c r="J293" s="2">
        <v>2</v>
      </c>
      <c r="K293" s="106">
        <f t="shared" si="5"/>
        <v>73</v>
      </c>
      <c r="L293" s="2">
        <v>1</v>
      </c>
      <c r="M293" s="2" t="s">
        <v>88</v>
      </c>
      <c r="N293" s="2" t="s">
        <v>15</v>
      </c>
      <c r="O293" s="2" t="s">
        <v>12</v>
      </c>
      <c r="P293" s="2">
        <v>528</v>
      </c>
      <c r="Q293" s="130"/>
      <c r="R293" s="130">
        <v>73</v>
      </c>
      <c r="S293" s="2"/>
      <c r="T293" s="2"/>
      <c r="U293" s="2">
        <v>15</v>
      </c>
      <c r="V293" s="140">
        <v>0</v>
      </c>
    </row>
    <row r="294" spans="1:22" s="3" customFormat="1" ht="24" customHeight="1" x14ac:dyDescent="0.45">
      <c r="A294" s="130">
        <v>285</v>
      </c>
      <c r="B294" s="114"/>
      <c r="C294" s="2" t="s">
        <v>9</v>
      </c>
      <c r="D294" s="2">
        <v>49949</v>
      </c>
      <c r="E294" s="2">
        <v>5739</v>
      </c>
      <c r="F294" s="2">
        <v>154</v>
      </c>
      <c r="G294" s="2"/>
      <c r="H294" s="2"/>
      <c r="I294" s="2">
        <v>11</v>
      </c>
      <c r="J294" s="2">
        <v>2</v>
      </c>
      <c r="K294" s="106">
        <f t="shared" si="5"/>
        <v>11</v>
      </c>
      <c r="L294" s="2"/>
      <c r="M294" s="2" t="s">
        <v>88</v>
      </c>
      <c r="N294" s="2"/>
      <c r="O294" s="2"/>
      <c r="P294" s="2"/>
      <c r="Q294" s="130">
        <v>11</v>
      </c>
      <c r="R294" s="130"/>
      <c r="S294" s="2"/>
      <c r="T294" s="2"/>
      <c r="U294" s="2"/>
      <c r="V294" s="140">
        <v>0</v>
      </c>
    </row>
    <row r="295" spans="1:22" s="3" customFormat="1" ht="24" customHeight="1" x14ac:dyDescent="0.45">
      <c r="A295" s="130">
        <v>286</v>
      </c>
      <c r="B295" s="114"/>
      <c r="C295" s="2" t="s">
        <v>9</v>
      </c>
      <c r="D295" s="2">
        <v>54639</v>
      </c>
      <c r="E295" s="2">
        <v>5278</v>
      </c>
      <c r="F295" s="2">
        <v>139</v>
      </c>
      <c r="G295" s="2"/>
      <c r="H295" s="2">
        <v>2</v>
      </c>
      <c r="I295" s="2">
        <v>3</v>
      </c>
      <c r="J295" s="2">
        <v>1</v>
      </c>
      <c r="K295" s="106">
        <f t="shared" si="5"/>
        <v>203</v>
      </c>
      <c r="L295" s="2"/>
      <c r="M295" s="2" t="s">
        <v>88</v>
      </c>
      <c r="N295" s="2"/>
      <c r="O295" s="2"/>
      <c r="P295" s="2"/>
      <c r="Q295" s="130">
        <v>203</v>
      </c>
      <c r="R295" s="130"/>
      <c r="S295" s="2"/>
      <c r="T295" s="2"/>
      <c r="U295" s="2"/>
      <c r="V295" s="140">
        <v>0</v>
      </c>
    </row>
    <row r="296" spans="1:22" s="3" customFormat="1" ht="24" customHeight="1" x14ac:dyDescent="0.45">
      <c r="A296" s="130">
        <v>287</v>
      </c>
      <c r="B296" s="114"/>
      <c r="C296" s="2" t="s">
        <v>9</v>
      </c>
      <c r="D296" s="2">
        <v>48441</v>
      </c>
      <c r="E296" s="2">
        <v>4645</v>
      </c>
      <c r="F296" s="2">
        <v>51</v>
      </c>
      <c r="G296" s="2"/>
      <c r="H296" s="2">
        <v>1</v>
      </c>
      <c r="I296" s="2">
        <v>90</v>
      </c>
      <c r="J296" s="2">
        <v>1</v>
      </c>
      <c r="K296" s="106">
        <f t="shared" si="5"/>
        <v>190</v>
      </c>
      <c r="L296" s="2"/>
      <c r="M296" s="2" t="s">
        <v>88</v>
      </c>
      <c r="N296" s="2"/>
      <c r="O296" s="2"/>
      <c r="P296" s="2"/>
      <c r="Q296" s="130">
        <v>190</v>
      </c>
      <c r="R296" s="130"/>
      <c r="S296" s="2"/>
      <c r="T296" s="2"/>
      <c r="U296" s="2"/>
      <c r="V296" s="140">
        <v>0</v>
      </c>
    </row>
    <row r="297" spans="1:22" s="3" customFormat="1" ht="24" customHeight="1" x14ac:dyDescent="0.45">
      <c r="A297" s="130">
        <v>288</v>
      </c>
      <c r="B297" s="114"/>
      <c r="C297" s="2" t="s">
        <v>9</v>
      </c>
      <c r="D297" s="2">
        <v>7311</v>
      </c>
      <c r="E297" s="2">
        <v>826</v>
      </c>
      <c r="F297" s="2">
        <v>4</v>
      </c>
      <c r="G297" s="2"/>
      <c r="H297" s="2">
        <v>1</v>
      </c>
      <c r="I297" s="2">
        <v>20</v>
      </c>
      <c r="J297" s="2">
        <v>1</v>
      </c>
      <c r="K297" s="106">
        <f t="shared" si="5"/>
        <v>120</v>
      </c>
      <c r="L297" s="2"/>
      <c r="M297" s="2" t="s">
        <v>88</v>
      </c>
      <c r="N297" s="2"/>
      <c r="O297" s="2"/>
      <c r="P297" s="2"/>
      <c r="Q297" s="130">
        <v>120</v>
      </c>
      <c r="R297" s="130"/>
      <c r="S297" s="2"/>
      <c r="T297" s="2"/>
      <c r="U297" s="2"/>
      <c r="V297" s="140">
        <v>0</v>
      </c>
    </row>
    <row r="298" spans="1:22" s="3" customFormat="1" ht="24" customHeight="1" x14ac:dyDescent="0.45">
      <c r="A298" s="130">
        <v>289</v>
      </c>
      <c r="B298" s="114"/>
      <c r="C298" s="2" t="s">
        <v>9</v>
      </c>
      <c r="D298" s="2">
        <v>7291</v>
      </c>
      <c r="E298" s="2">
        <v>805</v>
      </c>
      <c r="F298" s="2">
        <v>277</v>
      </c>
      <c r="G298" s="2"/>
      <c r="H298" s="2"/>
      <c r="I298" s="2">
        <v>40</v>
      </c>
      <c r="J298" s="2">
        <v>1</v>
      </c>
      <c r="K298" s="106">
        <f t="shared" si="5"/>
        <v>40</v>
      </c>
      <c r="L298" s="2"/>
      <c r="M298" s="2" t="s">
        <v>88</v>
      </c>
      <c r="N298" s="2"/>
      <c r="O298" s="2"/>
      <c r="P298" s="2"/>
      <c r="Q298" s="130">
        <v>40</v>
      </c>
      <c r="R298" s="130"/>
      <c r="S298" s="2"/>
      <c r="T298" s="2"/>
      <c r="U298" s="2"/>
      <c r="V298" s="140">
        <v>0</v>
      </c>
    </row>
    <row r="299" spans="1:22" s="3" customFormat="1" ht="24" customHeight="1" x14ac:dyDescent="0.45">
      <c r="A299" s="130">
        <v>290</v>
      </c>
      <c r="B299" s="114"/>
      <c r="C299" s="2" t="s">
        <v>9</v>
      </c>
      <c r="D299" s="2">
        <v>59225</v>
      </c>
      <c r="E299" s="2">
        <v>5584</v>
      </c>
      <c r="F299" s="2">
        <v>138</v>
      </c>
      <c r="G299" s="2">
        <v>1</v>
      </c>
      <c r="H299" s="2">
        <v>2</v>
      </c>
      <c r="I299" s="2">
        <v>51</v>
      </c>
      <c r="J299" s="2">
        <v>1</v>
      </c>
      <c r="K299" s="106">
        <f t="shared" si="5"/>
        <v>651</v>
      </c>
      <c r="L299" s="2"/>
      <c r="M299" s="2" t="s">
        <v>88</v>
      </c>
      <c r="N299" s="2"/>
      <c r="O299" s="2"/>
      <c r="P299" s="2"/>
      <c r="Q299" s="130">
        <v>651</v>
      </c>
      <c r="R299" s="130"/>
      <c r="S299" s="2"/>
      <c r="T299" s="2"/>
      <c r="U299" s="2"/>
      <c r="V299" s="140">
        <v>0</v>
      </c>
    </row>
    <row r="300" spans="1:22" s="3" customFormat="1" ht="24" customHeight="1" x14ac:dyDescent="0.45">
      <c r="A300" s="130">
        <v>291</v>
      </c>
      <c r="B300" s="114"/>
      <c r="C300" s="2" t="s">
        <v>9</v>
      </c>
      <c r="D300" s="2">
        <v>17027</v>
      </c>
      <c r="E300" s="2">
        <v>2956</v>
      </c>
      <c r="F300" s="2">
        <v>169</v>
      </c>
      <c r="G300" s="2">
        <v>15</v>
      </c>
      <c r="H300" s="2">
        <v>2</v>
      </c>
      <c r="I300" s="2">
        <v>66</v>
      </c>
      <c r="J300" s="2">
        <v>1</v>
      </c>
      <c r="K300" s="106">
        <f t="shared" si="5"/>
        <v>6266</v>
      </c>
      <c r="L300" s="2"/>
      <c r="M300" s="2" t="s">
        <v>88</v>
      </c>
      <c r="N300" s="2"/>
      <c r="O300" s="2"/>
      <c r="P300" s="2"/>
      <c r="Q300" s="130">
        <v>6266</v>
      </c>
      <c r="R300" s="130"/>
      <c r="S300" s="2"/>
      <c r="T300" s="2"/>
      <c r="U300" s="2"/>
      <c r="V300" s="140">
        <v>0</v>
      </c>
    </row>
    <row r="301" spans="1:22" s="3" customFormat="1" ht="24" customHeight="1" x14ac:dyDescent="0.45">
      <c r="A301" s="130">
        <v>292</v>
      </c>
      <c r="B301" s="114"/>
      <c r="C301" s="2" t="s">
        <v>39</v>
      </c>
      <c r="D301" s="2"/>
      <c r="E301" s="2"/>
      <c r="F301" s="2"/>
      <c r="G301" s="2">
        <v>42</v>
      </c>
      <c r="H301" s="2"/>
      <c r="I301" s="2">
        <v>80</v>
      </c>
      <c r="J301" s="2">
        <v>1</v>
      </c>
      <c r="K301" s="106">
        <f t="shared" si="5"/>
        <v>16880</v>
      </c>
      <c r="L301" s="2"/>
      <c r="M301" s="2" t="s">
        <v>88</v>
      </c>
      <c r="N301" s="2"/>
      <c r="O301" s="2"/>
      <c r="P301" s="2"/>
      <c r="Q301" s="130">
        <v>16880</v>
      </c>
      <c r="R301" s="130"/>
      <c r="S301" s="2"/>
      <c r="T301" s="2"/>
      <c r="U301" s="2"/>
      <c r="V301" s="140">
        <v>0.01</v>
      </c>
    </row>
    <row r="302" spans="1:22" s="3" customFormat="1" ht="24" customHeight="1" x14ac:dyDescent="0.45">
      <c r="A302" s="130">
        <v>293</v>
      </c>
      <c r="B302" s="114"/>
      <c r="C302" s="2" t="s">
        <v>9</v>
      </c>
      <c r="D302" s="2">
        <v>16614</v>
      </c>
      <c r="E302" s="2">
        <v>2488</v>
      </c>
      <c r="F302" s="2">
        <v>13</v>
      </c>
      <c r="G302" s="2">
        <v>7</v>
      </c>
      <c r="H302" s="2">
        <v>3</v>
      </c>
      <c r="I302" s="2">
        <v>47</v>
      </c>
      <c r="J302" s="2">
        <v>1</v>
      </c>
      <c r="K302" s="106">
        <f t="shared" si="5"/>
        <v>3147</v>
      </c>
      <c r="L302" s="2"/>
      <c r="M302" s="2" t="s">
        <v>88</v>
      </c>
      <c r="N302" s="2"/>
      <c r="O302" s="2"/>
      <c r="P302" s="2"/>
      <c r="Q302" s="130">
        <v>3147</v>
      </c>
      <c r="R302" s="130"/>
      <c r="S302" s="2"/>
      <c r="T302" s="2"/>
      <c r="U302" s="2"/>
      <c r="V302" s="140">
        <v>0</v>
      </c>
    </row>
    <row r="303" spans="1:22" s="3" customFormat="1" ht="24" customHeight="1" x14ac:dyDescent="0.45">
      <c r="A303" s="130">
        <v>294</v>
      </c>
      <c r="B303" s="2" t="s">
        <v>1627</v>
      </c>
      <c r="C303" s="2" t="s">
        <v>9</v>
      </c>
      <c r="D303" s="2">
        <v>50362</v>
      </c>
      <c r="E303" s="2">
        <v>4810</v>
      </c>
      <c r="F303" s="2">
        <v>154</v>
      </c>
      <c r="G303" s="2">
        <v>4</v>
      </c>
      <c r="H303" s="2">
        <v>2</v>
      </c>
      <c r="I303" s="2">
        <v>9</v>
      </c>
      <c r="J303" s="2">
        <v>2</v>
      </c>
      <c r="K303" s="106">
        <f t="shared" si="5"/>
        <v>1809</v>
      </c>
      <c r="L303" s="2">
        <v>1</v>
      </c>
      <c r="M303" s="2" t="s">
        <v>89</v>
      </c>
      <c r="N303" s="2" t="s">
        <v>15</v>
      </c>
      <c r="O303" s="2" t="s">
        <v>12</v>
      </c>
      <c r="P303" s="2">
        <v>108</v>
      </c>
      <c r="Q303" s="130">
        <v>1701</v>
      </c>
      <c r="R303" s="130">
        <v>108</v>
      </c>
      <c r="S303" s="2"/>
      <c r="T303" s="2"/>
      <c r="U303" s="2">
        <v>10</v>
      </c>
      <c r="V303" s="140">
        <v>0</v>
      </c>
    </row>
    <row r="304" spans="1:22" s="3" customFormat="1" ht="24" customHeight="1" x14ac:dyDescent="0.45">
      <c r="A304" s="130">
        <v>295</v>
      </c>
      <c r="B304" s="2" t="s">
        <v>1628</v>
      </c>
      <c r="C304" s="2" t="s">
        <v>9</v>
      </c>
      <c r="D304" s="2">
        <v>45501</v>
      </c>
      <c r="E304" s="2">
        <v>4556</v>
      </c>
      <c r="F304" s="2">
        <v>42</v>
      </c>
      <c r="G304" s="2"/>
      <c r="H304" s="2"/>
      <c r="I304" s="2">
        <v>50</v>
      </c>
      <c r="J304" s="2">
        <v>2</v>
      </c>
      <c r="K304" s="106">
        <f t="shared" si="5"/>
        <v>50</v>
      </c>
      <c r="L304" s="2">
        <v>1</v>
      </c>
      <c r="M304" s="2" t="s">
        <v>90</v>
      </c>
      <c r="N304" s="2" t="s">
        <v>15</v>
      </c>
      <c r="O304" s="2" t="s">
        <v>12</v>
      </c>
      <c r="P304" s="2">
        <v>98</v>
      </c>
      <c r="Q304" s="130"/>
      <c r="R304" s="130">
        <v>50</v>
      </c>
      <c r="S304" s="2"/>
      <c r="T304" s="2"/>
      <c r="U304" s="2">
        <v>20</v>
      </c>
      <c r="V304" s="140">
        <v>0</v>
      </c>
    </row>
    <row r="305" spans="1:22" s="3" customFormat="1" ht="24" customHeight="1" x14ac:dyDescent="0.45">
      <c r="A305" s="130">
        <v>296</v>
      </c>
      <c r="B305" s="114"/>
      <c r="C305" s="2" t="s">
        <v>9</v>
      </c>
      <c r="D305" s="2">
        <v>44924</v>
      </c>
      <c r="E305" s="2">
        <v>4488</v>
      </c>
      <c r="F305" s="2">
        <v>184</v>
      </c>
      <c r="G305" s="2">
        <v>7</v>
      </c>
      <c r="H305" s="2">
        <v>1</v>
      </c>
      <c r="I305" s="2">
        <v>20</v>
      </c>
      <c r="J305" s="2">
        <v>1</v>
      </c>
      <c r="K305" s="106">
        <f t="shared" si="5"/>
        <v>2920</v>
      </c>
      <c r="L305" s="2"/>
      <c r="M305" s="2" t="s">
        <v>90</v>
      </c>
      <c r="N305" s="2"/>
      <c r="O305" s="2"/>
      <c r="P305" s="2"/>
      <c r="Q305" s="130">
        <v>2920</v>
      </c>
      <c r="R305" s="130"/>
      <c r="S305" s="2"/>
      <c r="T305" s="2"/>
      <c r="U305" s="2"/>
      <c r="V305" s="140">
        <v>0</v>
      </c>
    </row>
    <row r="306" spans="1:22" s="3" customFormat="1" ht="24" customHeight="1" x14ac:dyDescent="0.45">
      <c r="A306" s="130">
        <v>297</v>
      </c>
      <c r="B306" s="2" t="s">
        <v>1621</v>
      </c>
      <c r="C306" s="2" t="s">
        <v>9</v>
      </c>
      <c r="D306" s="2">
        <v>5474</v>
      </c>
      <c r="E306" s="2"/>
      <c r="F306" s="2">
        <v>263</v>
      </c>
      <c r="G306" s="2"/>
      <c r="H306" s="2"/>
      <c r="I306" s="2">
        <v>60</v>
      </c>
      <c r="J306" s="2">
        <v>2</v>
      </c>
      <c r="K306" s="106">
        <f t="shared" si="5"/>
        <v>60</v>
      </c>
      <c r="L306" s="2">
        <v>1</v>
      </c>
      <c r="M306" s="2" t="s">
        <v>91</v>
      </c>
      <c r="N306" s="2" t="s">
        <v>15</v>
      </c>
      <c r="O306" s="2" t="s">
        <v>12</v>
      </c>
      <c r="P306" s="2">
        <v>213</v>
      </c>
      <c r="Q306" s="130"/>
      <c r="R306" s="130">
        <v>60</v>
      </c>
      <c r="S306" s="2"/>
      <c r="T306" s="2"/>
      <c r="U306" s="2">
        <v>15</v>
      </c>
      <c r="V306" s="140">
        <v>0</v>
      </c>
    </row>
    <row r="307" spans="1:22" s="3" customFormat="1" ht="24" customHeight="1" x14ac:dyDescent="0.45">
      <c r="A307" s="130">
        <v>298</v>
      </c>
      <c r="B307" s="114"/>
      <c r="C307" s="2" t="s">
        <v>9</v>
      </c>
      <c r="D307" s="2">
        <v>53961</v>
      </c>
      <c r="E307" s="2">
        <v>5147</v>
      </c>
      <c r="F307" s="2">
        <v>245</v>
      </c>
      <c r="G307" s="2">
        <v>12</v>
      </c>
      <c r="H307" s="2">
        <v>2</v>
      </c>
      <c r="I307" s="2">
        <v>72</v>
      </c>
      <c r="J307" s="2">
        <v>1</v>
      </c>
      <c r="K307" s="106">
        <f t="shared" si="5"/>
        <v>5072</v>
      </c>
      <c r="L307" s="2"/>
      <c r="M307" s="2" t="s">
        <v>91</v>
      </c>
      <c r="N307" s="2"/>
      <c r="O307" s="2"/>
      <c r="P307" s="2"/>
      <c r="Q307" s="130">
        <v>5072</v>
      </c>
      <c r="R307" s="130"/>
      <c r="S307" s="2"/>
      <c r="T307" s="2"/>
      <c r="U307" s="2"/>
      <c r="V307" s="140">
        <v>0</v>
      </c>
    </row>
    <row r="308" spans="1:22" s="3" customFormat="1" ht="24" customHeight="1" x14ac:dyDescent="0.45">
      <c r="A308" s="130">
        <v>299</v>
      </c>
      <c r="B308" s="114"/>
      <c r="C308" s="2" t="s">
        <v>13</v>
      </c>
      <c r="D308" s="2"/>
      <c r="E308" s="2"/>
      <c r="F308" s="2"/>
      <c r="G308" s="2">
        <v>30</v>
      </c>
      <c r="H308" s="2"/>
      <c r="I308" s="2"/>
      <c r="J308" s="2">
        <v>1</v>
      </c>
      <c r="K308" s="106">
        <f t="shared" si="5"/>
        <v>12000</v>
      </c>
      <c r="L308" s="2"/>
      <c r="M308" s="2" t="s">
        <v>91</v>
      </c>
      <c r="N308" s="2"/>
      <c r="O308" s="2"/>
      <c r="P308" s="2"/>
      <c r="Q308" s="130">
        <v>12000</v>
      </c>
      <c r="R308" s="130"/>
      <c r="S308" s="2"/>
      <c r="T308" s="2"/>
      <c r="U308" s="2"/>
      <c r="V308" s="140">
        <v>0.01</v>
      </c>
    </row>
    <row r="309" spans="1:22" s="3" customFormat="1" ht="24" customHeight="1" x14ac:dyDescent="0.45">
      <c r="A309" s="130">
        <v>300</v>
      </c>
      <c r="B309" s="114"/>
      <c r="C309" s="2" t="s">
        <v>9</v>
      </c>
      <c r="D309" s="2">
        <v>32727</v>
      </c>
      <c r="E309" s="2">
        <v>3714</v>
      </c>
      <c r="F309" s="2">
        <v>91</v>
      </c>
      <c r="G309" s="2">
        <v>1</v>
      </c>
      <c r="H309" s="2">
        <v>2</v>
      </c>
      <c r="I309" s="2">
        <v>22</v>
      </c>
      <c r="J309" s="2">
        <v>1</v>
      </c>
      <c r="K309" s="106">
        <f t="shared" si="5"/>
        <v>622</v>
      </c>
      <c r="L309" s="2"/>
      <c r="M309" s="2" t="s">
        <v>91</v>
      </c>
      <c r="N309" s="2"/>
      <c r="O309" s="2"/>
      <c r="P309" s="2"/>
      <c r="Q309" s="130">
        <v>622</v>
      </c>
      <c r="R309" s="130"/>
      <c r="S309" s="2"/>
      <c r="T309" s="2"/>
      <c r="U309" s="2"/>
      <c r="V309" s="140">
        <v>0</v>
      </c>
    </row>
    <row r="310" spans="1:22" s="3" customFormat="1" ht="24" customHeight="1" x14ac:dyDescent="0.45">
      <c r="A310" s="130">
        <v>301</v>
      </c>
      <c r="B310" s="114"/>
      <c r="C310" s="2" t="s">
        <v>9</v>
      </c>
      <c r="D310" s="2">
        <v>7322</v>
      </c>
      <c r="E310" s="2">
        <v>837</v>
      </c>
      <c r="F310" s="2">
        <v>15</v>
      </c>
      <c r="G310" s="2"/>
      <c r="H310" s="2"/>
      <c r="I310" s="2">
        <v>44</v>
      </c>
      <c r="J310" s="2">
        <v>1</v>
      </c>
      <c r="K310" s="106">
        <f t="shared" si="5"/>
        <v>44</v>
      </c>
      <c r="L310" s="2"/>
      <c r="M310" s="2" t="s">
        <v>91</v>
      </c>
      <c r="N310" s="2"/>
      <c r="O310" s="2"/>
      <c r="P310" s="2"/>
      <c r="Q310" s="130">
        <v>44</v>
      </c>
      <c r="R310" s="130"/>
      <c r="S310" s="2"/>
      <c r="T310" s="2"/>
      <c r="U310" s="2"/>
      <c r="V310" s="140">
        <v>0</v>
      </c>
    </row>
    <row r="311" spans="1:22" s="3" customFormat="1" ht="24" customHeight="1" x14ac:dyDescent="0.45">
      <c r="A311" s="130">
        <v>302</v>
      </c>
      <c r="B311" s="114"/>
      <c r="C311" s="2" t="s">
        <v>9</v>
      </c>
      <c r="D311" s="2">
        <v>4575</v>
      </c>
      <c r="E311" s="2">
        <v>507</v>
      </c>
      <c r="F311" s="2">
        <v>264</v>
      </c>
      <c r="G311" s="2"/>
      <c r="H311" s="2">
        <v>1</v>
      </c>
      <c r="I311" s="2">
        <v>37</v>
      </c>
      <c r="J311" s="2">
        <v>1</v>
      </c>
      <c r="K311" s="106">
        <f t="shared" si="5"/>
        <v>137</v>
      </c>
      <c r="L311" s="2"/>
      <c r="M311" s="2" t="s">
        <v>91</v>
      </c>
      <c r="N311" s="2"/>
      <c r="O311" s="2"/>
      <c r="P311" s="2"/>
      <c r="Q311" s="130">
        <v>137</v>
      </c>
      <c r="R311" s="130"/>
      <c r="S311" s="2"/>
      <c r="T311" s="2"/>
      <c r="U311" s="2"/>
      <c r="V311" s="140">
        <v>0</v>
      </c>
    </row>
    <row r="312" spans="1:22" s="3" customFormat="1" ht="24" customHeight="1" x14ac:dyDescent="0.45">
      <c r="A312" s="130">
        <v>303</v>
      </c>
      <c r="B312" s="114"/>
      <c r="C312" s="2" t="s">
        <v>9</v>
      </c>
      <c r="D312" s="2">
        <v>7321</v>
      </c>
      <c r="E312" s="2"/>
      <c r="F312" s="2">
        <v>14</v>
      </c>
      <c r="G312" s="2"/>
      <c r="H312" s="2"/>
      <c r="I312" s="2">
        <v>55</v>
      </c>
      <c r="J312" s="2">
        <v>1</v>
      </c>
      <c r="K312" s="106">
        <f t="shared" si="5"/>
        <v>55</v>
      </c>
      <c r="L312" s="2"/>
      <c r="M312" s="2" t="s">
        <v>91</v>
      </c>
      <c r="N312" s="2"/>
      <c r="O312" s="2"/>
      <c r="P312" s="2"/>
      <c r="Q312" s="130">
        <v>55</v>
      </c>
      <c r="R312" s="130"/>
      <c r="S312" s="2"/>
      <c r="T312" s="2"/>
      <c r="U312" s="2"/>
      <c r="V312" s="140">
        <v>0</v>
      </c>
    </row>
    <row r="313" spans="1:22" s="3" customFormat="1" ht="24" customHeight="1" x14ac:dyDescent="0.45">
      <c r="A313" s="130">
        <v>304</v>
      </c>
      <c r="B313" s="114"/>
      <c r="C313" s="2" t="s">
        <v>9</v>
      </c>
      <c r="D313" s="2">
        <v>7323</v>
      </c>
      <c r="E313" s="2"/>
      <c r="F313" s="2">
        <v>16</v>
      </c>
      <c r="G313" s="2"/>
      <c r="H313" s="2">
        <v>1</v>
      </c>
      <c r="I313" s="2">
        <v>52</v>
      </c>
      <c r="J313" s="2">
        <v>1</v>
      </c>
      <c r="K313" s="106">
        <f t="shared" si="5"/>
        <v>152</v>
      </c>
      <c r="L313" s="2"/>
      <c r="M313" s="2" t="s">
        <v>91</v>
      </c>
      <c r="N313" s="2"/>
      <c r="O313" s="2"/>
      <c r="P313" s="2"/>
      <c r="Q313" s="130">
        <v>152</v>
      </c>
      <c r="R313" s="130"/>
      <c r="S313" s="2"/>
      <c r="T313" s="2"/>
      <c r="U313" s="2"/>
      <c r="V313" s="140">
        <v>0</v>
      </c>
    </row>
    <row r="314" spans="1:22" s="3" customFormat="1" ht="24" customHeight="1" x14ac:dyDescent="0.45">
      <c r="A314" s="130">
        <v>305</v>
      </c>
      <c r="B314" s="114"/>
      <c r="C314" s="2" t="s">
        <v>9</v>
      </c>
      <c r="D314" s="2">
        <v>32460</v>
      </c>
      <c r="E314" s="2">
        <v>3725</v>
      </c>
      <c r="F314" s="2">
        <v>43</v>
      </c>
      <c r="G314" s="2">
        <v>5</v>
      </c>
      <c r="H314" s="2">
        <v>2</v>
      </c>
      <c r="I314" s="2">
        <v>97</v>
      </c>
      <c r="J314" s="2">
        <v>1</v>
      </c>
      <c r="K314" s="106">
        <f t="shared" si="5"/>
        <v>2297</v>
      </c>
      <c r="L314" s="2"/>
      <c r="M314" s="2" t="s">
        <v>91</v>
      </c>
      <c r="N314" s="2"/>
      <c r="O314" s="2"/>
      <c r="P314" s="2"/>
      <c r="Q314" s="130">
        <v>2297</v>
      </c>
      <c r="R314" s="130"/>
      <c r="S314" s="2"/>
      <c r="T314" s="2"/>
      <c r="U314" s="2"/>
      <c r="V314" s="140">
        <v>0</v>
      </c>
    </row>
    <row r="315" spans="1:22" s="3" customFormat="1" ht="24" customHeight="1" x14ac:dyDescent="0.45">
      <c r="A315" s="130">
        <v>306</v>
      </c>
      <c r="B315" s="114"/>
      <c r="C315" s="2" t="s">
        <v>9</v>
      </c>
      <c r="D315" s="2">
        <v>16616</v>
      </c>
      <c r="E315" s="2">
        <v>2470</v>
      </c>
      <c r="F315" s="2">
        <v>15</v>
      </c>
      <c r="G315" s="2">
        <v>24</v>
      </c>
      <c r="H315" s="2">
        <v>1</v>
      </c>
      <c r="I315" s="2">
        <v>4</v>
      </c>
      <c r="J315" s="2">
        <v>1</v>
      </c>
      <c r="K315" s="106">
        <f t="shared" si="5"/>
        <v>9704</v>
      </c>
      <c r="L315" s="2"/>
      <c r="M315" s="2" t="s">
        <v>91</v>
      </c>
      <c r="N315" s="2"/>
      <c r="O315" s="2"/>
      <c r="P315" s="2"/>
      <c r="Q315" s="130">
        <v>9704</v>
      </c>
      <c r="R315" s="130"/>
      <c r="S315" s="2"/>
      <c r="T315" s="2"/>
      <c r="U315" s="2"/>
      <c r="V315" s="140">
        <v>0</v>
      </c>
    </row>
    <row r="316" spans="1:22" s="3" customFormat="1" ht="24" customHeight="1" x14ac:dyDescent="0.45">
      <c r="A316" s="130">
        <v>307</v>
      </c>
      <c r="B316" s="114"/>
      <c r="C316" s="2" t="s">
        <v>9</v>
      </c>
      <c r="D316" s="2">
        <v>14906</v>
      </c>
      <c r="E316" s="2">
        <v>2050</v>
      </c>
      <c r="F316" s="2">
        <v>166</v>
      </c>
      <c r="G316" s="2">
        <v>9</v>
      </c>
      <c r="H316" s="2">
        <v>1</v>
      </c>
      <c r="I316" s="2">
        <v>77</v>
      </c>
      <c r="J316" s="2">
        <v>1</v>
      </c>
      <c r="K316" s="106">
        <f t="shared" si="5"/>
        <v>3777</v>
      </c>
      <c r="L316" s="2"/>
      <c r="M316" s="2" t="s">
        <v>91</v>
      </c>
      <c r="N316" s="2"/>
      <c r="O316" s="2"/>
      <c r="P316" s="2"/>
      <c r="Q316" s="130">
        <v>3777</v>
      </c>
      <c r="R316" s="130"/>
      <c r="S316" s="2"/>
      <c r="T316" s="2"/>
      <c r="U316" s="2"/>
      <c r="V316" s="140">
        <v>0</v>
      </c>
    </row>
    <row r="317" spans="1:22" s="3" customFormat="1" ht="24" customHeight="1" x14ac:dyDescent="0.45">
      <c r="A317" s="130">
        <v>308</v>
      </c>
      <c r="B317" s="2" t="s">
        <v>1622</v>
      </c>
      <c r="C317" s="2" t="s">
        <v>9</v>
      </c>
      <c r="D317" s="2">
        <v>5481</v>
      </c>
      <c r="E317" s="2"/>
      <c r="F317" s="2">
        <v>280</v>
      </c>
      <c r="G317" s="2"/>
      <c r="H317" s="2"/>
      <c r="I317" s="2">
        <v>95</v>
      </c>
      <c r="J317" s="2">
        <v>2</v>
      </c>
      <c r="K317" s="106">
        <f t="shared" si="5"/>
        <v>95</v>
      </c>
      <c r="L317" s="2">
        <v>1</v>
      </c>
      <c r="M317" s="2" t="s">
        <v>92</v>
      </c>
      <c r="N317" s="2" t="s">
        <v>15</v>
      </c>
      <c r="O317" s="2" t="s">
        <v>12</v>
      </c>
      <c r="P317" s="2">
        <v>237</v>
      </c>
      <c r="Q317" s="130"/>
      <c r="R317" s="130">
        <v>95</v>
      </c>
      <c r="S317" s="2"/>
      <c r="T317" s="2"/>
      <c r="U317" s="2">
        <v>20</v>
      </c>
      <c r="V317" s="140">
        <v>0</v>
      </c>
    </row>
    <row r="318" spans="1:22" s="3" customFormat="1" ht="24" customHeight="1" x14ac:dyDescent="0.45">
      <c r="A318" s="130">
        <v>309</v>
      </c>
      <c r="B318" s="114"/>
      <c r="C318" s="2" t="s">
        <v>9</v>
      </c>
      <c r="D318" s="2">
        <v>51721</v>
      </c>
      <c r="E318" s="2">
        <v>4902</v>
      </c>
      <c r="F318" s="2">
        <v>287</v>
      </c>
      <c r="G318" s="2"/>
      <c r="H318" s="2">
        <v>3</v>
      </c>
      <c r="I318" s="2">
        <v>3</v>
      </c>
      <c r="J318" s="2">
        <v>1</v>
      </c>
      <c r="K318" s="106">
        <f t="shared" si="5"/>
        <v>303</v>
      </c>
      <c r="L318" s="2"/>
      <c r="M318" s="2" t="s">
        <v>92</v>
      </c>
      <c r="N318" s="2"/>
      <c r="O318" s="2"/>
      <c r="P318" s="2"/>
      <c r="Q318" s="130">
        <v>303</v>
      </c>
      <c r="R318" s="130"/>
      <c r="S318" s="2"/>
      <c r="T318" s="2"/>
      <c r="U318" s="2"/>
      <c r="V318" s="140">
        <v>0</v>
      </c>
    </row>
    <row r="319" spans="1:22" s="3" customFormat="1" ht="24" customHeight="1" x14ac:dyDescent="0.45">
      <c r="A319" s="130">
        <v>310</v>
      </c>
      <c r="B319" s="114"/>
      <c r="C319" s="2" t="s">
        <v>9</v>
      </c>
      <c r="D319" s="2">
        <v>7289</v>
      </c>
      <c r="E319" s="2">
        <v>803</v>
      </c>
      <c r="F319" s="2">
        <v>275</v>
      </c>
      <c r="G319" s="2"/>
      <c r="H319" s="2">
        <v>1</v>
      </c>
      <c r="I319" s="2">
        <v>49</v>
      </c>
      <c r="J319" s="2">
        <v>1</v>
      </c>
      <c r="K319" s="106">
        <f t="shared" si="5"/>
        <v>149</v>
      </c>
      <c r="L319" s="2"/>
      <c r="M319" s="2" t="s">
        <v>92</v>
      </c>
      <c r="N319" s="2"/>
      <c r="O319" s="2"/>
      <c r="P319" s="2"/>
      <c r="Q319" s="130">
        <v>149</v>
      </c>
      <c r="R319" s="130"/>
      <c r="S319" s="2"/>
      <c r="T319" s="2"/>
      <c r="U319" s="2"/>
      <c r="V319" s="140">
        <v>0</v>
      </c>
    </row>
    <row r="320" spans="1:22" s="3" customFormat="1" ht="24" customHeight="1" x14ac:dyDescent="0.45">
      <c r="A320" s="130">
        <v>311</v>
      </c>
      <c r="B320" s="114"/>
      <c r="C320" s="2" t="s">
        <v>9</v>
      </c>
      <c r="D320" s="2">
        <v>17028</v>
      </c>
      <c r="E320" s="2"/>
      <c r="F320" s="2">
        <v>170</v>
      </c>
      <c r="G320" s="2">
        <v>14</v>
      </c>
      <c r="H320" s="2">
        <v>2</v>
      </c>
      <c r="I320" s="2">
        <v>22</v>
      </c>
      <c r="J320" s="2">
        <v>1</v>
      </c>
      <c r="K320" s="106">
        <f t="shared" si="5"/>
        <v>5822</v>
      </c>
      <c r="L320" s="2"/>
      <c r="M320" s="2" t="s">
        <v>92</v>
      </c>
      <c r="N320" s="2"/>
      <c r="O320" s="2"/>
      <c r="P320" s="2"/>
      <c r="Q320" s="130">
        <v>5822</v>
      </c>
      <c r="R320" s="130"/>
      <c r="S320" s="2"/>
      <c r="T320" s="2"/>
      <c r="U320" s="2"/>
      <c r="V320" s="140">
        <v>0</v>
      </c>
    </row>
    <row r="321" spans="1:22" s="3" customFormat="1" ht="24" customHeight="1" x14ac:dyDescent="0.45">
      <c r="A321" s="130">
        <v>312</v>
      </c>
      <c r="B321" s="114"/>
      <c r="C321" s="2" t="s">
        <v>9</v>
      </c>
      <c r="D321" s="2">
        <v>4442</v>
      </c>
      <c r="E321" s="2">
        <v>4421</v>
      </c>
      <c r="F321" s="2">
        <v>78</v>
      </c>
      <c r="G321" s="2">
        <v>7</v>
      </c>
      <c r="H321" s="2">
        <v>2</v>
      </c>
      <c r="I321" s="2">
        <v>38</v>
      </c>
      <c r="J321" s="2">
        <v>1</v>
      </c>
      <c r="K321" s="106">
        <f t="shared" si="5"/>
        <v>3038</v>
      </c>
      <c r="L321" s="2"/>
      <c r="M321" s="2" t="s">
        <v>92</v>
      </c>
      <c r="N321" s="2"/>
      <c r="O321" s="2"/>
      <c r="P321" s="2"/>
      <c r="Q321" s="130">
        <v>3038</v>
      </c>
      <c r="R321" s="130"/>
      <c r="S321" s="2"/>
      <c r="T321" s="2"/>
      <c r="U321" s="2"/>
      <c r="V321" s="140">
        <v>0</v>
      </c>
    </row>
    <row r="322" spans="1:22" s="3" customFormat="1" ht="24" customHeight="1" x14ac:dyDescent="0.45">
      <c r="A322" s="130">
        <v>313</v>
      </c>
      <c r="B322" s="114"/>
      <c r="C322" s="2" t="s">
        <v>13</v>
      </c>
      <c r="D322" s="2"/>
      <c r="E322" s="2"/>
      <c r="F322" s="2"/>
      <c r="G322" s="2">
        <v>7</v>
      </c>
      <c r="H322" s="2"/>
      <c r="I322" s="2"/>
      <c r="J322" s="2">
        <v>1</v>
      </c>
      <c r="K322" s="106">
        <f t="shared" si="5"/>
        <v>2800</v>
      </c>
      <c r="L322" s="2"/>
      <c r="M322" s="2" t="s">
        <v>92</v>
      </c>
      <c r="N322" s="2"/>
      <c r="O322" s="2"/>
      <c r="P322" s="2"/>
      <c r="Q322" s="130">
        <v>2800</v>
      </c>
      <c r="R322" s="130"/>
      <c r="S322" s="2"/>
      <c r="T322" s="2"/>
      <c r="U322" s="2"/>
      <c r="V322" s="140">
        <v>0.01</v>
      </c>
    </row>
    <row r="323" spans="1:22" s="3" customFormat="1" ht="24" customHeight="1" x14ac:dyDescent="0.45">
      <c r="A323" s="130">
        <v>314</v>
      </c>
      <c r="B323" s="2" t="s">
        <v>1623</v>
      </c>
      <c r="C323" s="2" t="s">
        <v>9</v>
      </c>
      <c r="D323" s="2">
        <v>14699</v>
      </c>
      <c r="E323" s="2">
        <v>1854</v>
      </c>
      <c r="F323" s="2">
        <v>143</v>
      </c>
      <c r="G323" s="2"/>
      <c r="H323" s="2">
        <v>1</v>
      </c>
      <c r="I323" s="2">
        <v>51</v>
      </c>
      <c r="J323" s="2">
        <v>2</v>
      </c>
      <c r="K323" s="106">
        <f t="shared" si="5"/>
        <v>151</v>
      </c>
      <c r="L323" s="2">
        <v>1</v>
      </c>
      <c r="M323" s="2" t="s">
        <v>93</v>
      </c>
      <c r="N323" s="2" t="s">
        <v>15</v>
      </c>
      <c r="O323" s="2" t="s">
        <v>12</v>
      </c>
      <c r="P323" s="2">
        <v>240</v>
      </c>
      <c r="Q323" s="130"/>
      <c r="R323" s="130">
        <v>151</v>
      </c>
      <c r="S323" s="2"/>
      <c r="T323" s="2"/>
      <c r="U323" s="2">
        <v>20</v>
      </c>
      <c r="V323" s="140">
        <v>0</v>
      </c>
    </row>
    <row r="324" spans="1:22" s="3" customFormat="1" ht="24" customHeight="1" x14ac:dyDescent="0.45">
      <c r="A324" s="130">
        <v>315</v>
      </c>
      <c r="B324" s="114"/>
      <c r="C324" s="2" t="s">
        <v>9</v>
      </c>
      <c r="D324" s="2">
        <v>7304</v>
      </c>
      <c r="E324" s="2">
        <v>819</v>
      </c>
      <c r="F324" s="2">
        <v>319</v>
      </c>
      <c r="G324" s="2"/>
      <c r="H324" s="2">
        <v>2</v>
      </c>
      <c r="I324" s="2">
        <v>34</v>
      </c>
      <c r="J324" s="2">
        <v>1</v>
      </c>
      <c r="K324" s="106">
        <f t="shared" si="5"/>
        <v>234</v>
      </c>
      <c r="L324" s="2"/>
      <c r="M324" s="2" t="s">
        <v>93</v>
      </c>
      <c r="N324" s="2"/>
      <c r="O324" s="2"/>
      <c r="P324" s="2"/>
      <c r="Q324" s="130">
        <v>234</v>
      </c>
      <c r="R324" s="130"/>
      <c r="S324" s="2"/>
      <c r="T324" s="2"/>
      <c r="U324" s="2"/>
      <c r="V324" s="140">
        <v>0</v>
      </c>
    </row>
    <row r="325" spans="1:22" s="3" customFormat="1" ht="24" customHeight="1" x14ac:dyDescent="0.45">
      <c r="A325" s="130">
        <v>316</v>
      </c>
      <c r="B325" s="114"/>
      <c r="C325" s="2" t="s">
        <v>9</v>
      </c>
      <c r="D325" s="2">
        <v>16860</v>
      </c>
      <c r="E325" s="2">
        <v>2800</v>
      </c>
      <c r="F325" s="2">
        <v>7</v>
      </c>
      <c r="G325" s="2">
        <v>22</v>
      </c>
      <c r="H325" s="2">
        <v>1</v>
      </c>
      <c r="I325" s="2">
        <v>15</v>
      </c>
      <c r="J325" s="2">
        <v>1</v>
      </c>
      <c r="K325" s="106">
        <f t="shared" ref="K325:K374" si="6">G325*400+H325*100+I325</f>
        <v>8915</v>
      </c>
      <c r="L325" s="2"/>
      <c r="M325" s="2" t="s">
        <v>93</v>
      </c>
      <c r="N325" s="2"/>
      <c r="O325" s="2"/>
      <c r="P325" s="2"/>
      <c r="Q325" s="130">
        <v>8915</v>
      </c>
      <c r="R325" s="130"/>
      <c r="S325" s="2"/>
      <c r="T325" s="2"/>
      <c r="U325" s="2"/>
      <c r="V325" s="140">
        <v>0</v>
      </c>
    </row>
    <row r="326" spans="1:22" s="3" customFormat="1" ht="24" customHeight="1" x14ac:dyDescent="0.45">
      <c r="A326" s="130">
        <v>317</v>
      </c>
      <c r="B326" s="114"/>
      <c r="C326" s="2" t="s">
        <v>9</v>
      </c>
      <c r="D326" s="2">
        <v>14810</v>
      </c>
      <c r="E326" s="2">
        <v>1957</v>
      </c>
      <c r="F326" s="2">
        <v>9</v>
      </c>
      <c r="G326" s="2">
        <v>14</v>
      </c>
      <c r="H326" s="2"/>
      <c r="I326" s="2">
        <v>11</v>
      </c>
      <c r="J326" s="2">
        <v>1</v>
      </c>
      <c r="K326" s="106">
        <f t="shared" si="6"/>
        <v>5611</v>
      </c>
      <c r="L326" s="2"/>
      <c r="M326" s="63" t="s">
        <v>93</v>
      </c>
      <c r="N326" s="2"/>
      <c r="O326" s="2"/>
      <c r="P326" s="2"/>
      <c r="Q326" s="130">
        <v>5611</v>
      </c>
      <c r="R326" s="130"/>
      <c r="S326" s="2"/>
      <c r="T326" s="2"/>
      <c r="U326" s="2"/>
      <c r="V326" s="140">
        <v>0</v>
      </c>
    </row>
    <row r="327" spans="1:22" s="44" customFormat="1" ht="24" customHeight="1" x14ac:dyDescent="0.45">
      <c r="A327" s="130">
        <v>318</v>
      </c>
      <c r="B327" s="114"/>
      <c r="C327" s="63" t="s">
        <v>13</v>
      </c>
      <c r="D327" s="63"/>
      <c r="E327" s="63"/>
      <c r="F327" s="63"/>
      <c r="G327" s="63">
        <v>9</v>
      </c>
      <c r="H327" s="63"/>
      <c r="I327" s="63">
        <v>3</v>
      </c>
      <c r="J327" s="63">
        <v>1</v>
      </c>
      <c r="K327" s="106">
        <f t="shared" si="6"/>
        <v>3603</v>
      </c>
      <c r="L327" s="63"/>
      <c r="M327" s="63" t="s">
        <v>93</v>
      </c>
      <c r="N327" s="63"/>
      <c r="O327" s="63"/>
      <c r="P327" s="63"/>
      <c r="Q327" s="130">
        <v>3603</v>
      </c>
      <c r="R327" s="130"/>
      <c r="S327" s="63"/>
      <c r="T327" s="63"/>
      <c r="U327" s="63"/>
      <c r="V327" s="140">
        <v>0.01</v>
      </c>
    </row>
    <row r="328" spans="1:22" s="3" customFormat="1" ht="24" customHeight="1" x14ac:dyDescent="0.45">
      <c r="A328" s="130">
        <v>319</v>
      </c>
      <c r="B328" s="2" t="s">
        <v>1624</v>
      </c>
      <c r="C328" s="2" t="s">
        <v>9</v>
      </c>
      <c r="D328" s="2">
        <v>22209</v>
      </c>
      <c r="E328" s="2">
        <v>2489</v>
      </c>
      <c r="F328" s="2">
        <v>14</v>
      </c>
      <c r="G328" s="2">
        <v>1</v>
      </c>
      <c r="H328" s="2">
        <v>2</v>
      </c>
      <c r="I328" s="2">
        <v>55</v>
      </c>
      <c r="J328" s="2">
        <v>2</v>
      </c>
      <c r="K328" s="106">
        <f t="shared" si="6"/>
        <v>655</v>
      </c>
      <c r="L328" s="2"/>
      <c r="M328" s="2" t="s">
        <v>93</v>
      </c>
      <c r="N328" s="2"/>
      <c r="O328" s="2"/>
      <c r="P328" s="2"/>
      <c r="Q328" s="130"/>
      <c r="R328" s="130">
        <v>655</v>
      </c>
      <c r="S328" s="2"/>
      <c r="T328" s="2"/>
      <c r="U328" s="2"/>
      <c r="V328" s="140">
        <v>0</v>
      </c>
    </row>
    <row r="329" spans="1:22" s="3" customFormat="1" ht="24" customHeight="1" x14ac:dyDescent="0.45">
      <c r="A329" s="130">
        <v>320</v>
      </c>
      <c r="B329" s="114"/>
      <c r="C329" s="2" t="s">
        <v>9</v>
      </c>
      <c r="D329" s="2">
        <v>16615</v>
      </c>
      <c r="E329" s="2">
        <v>2489</v>
      </c>
      <c r="F329" s="2">
        <v>14</v>
      </c>
      <c r="G329" s="2">
        <v>2</v>
      </c>
      <c r="H329" s="2"/>
      <c r="I329" s="2">
        <v>40</v>
      </c>
      <c r="J329" s="2">
        <v>1</v>
      </c>
      <c r="K329" s="106">
        <f t="shared" si="6"/>
        <v>840</v>
      </c>
      <c r="L329" s="2"/>
      <c r="M329" s="2" t="s">
        <v>93</v>
      </c>
      <c r="N329" s="2"/>
      <c r="O329" s="2"/>
      <c r="P329" s="2"/>
      <c r="Q329" s="130">
        <v>840</v>
      </c>
      <c r="R329" s="130"/>
      <c r="S329" s="2"/>
      <c r="T329" s="2"/>
      <c r="U329" s="2"/>
      <c r="V329" s="140">
        <v>0</v>
      </c>
    </row>
    <row r="330" spans="1:22" s="3" customFormat="1" ht="24" customHeight="1" x14ac:dyDescent="0.45">
      <c r="A330" s="130">
        <v>321</v>
      </c>
      <c r="B330" s="2" t="s">
        <v>1625</v>
      </c>
      <c r="C330" s="2" t="s">
        <v>9</v>
      </c>
      <c r="D330" s="2">
        <v>5429</v>
      </c>
      <c r="E330" s="2">
        <v>462</v>
      </c>
      <c r="F330" s="2">
        <v>214</v>
      </c>
      <c r="G330" s="2"/>
      <c r="H330" s="2"/>
      <c r="I330" s="2">
        <v>39</v>
      </c>
      <c r="J330" s="2">
        <v>2</v>
      </c>
      <c r="K330" s="106">
        <f t="shared" si="6"/>
        <v>39</v>
      </c>
      <c r="L330" s="2">
        <v>1</v>
      </c>
      <c r="M330" s="2" t="s">
        <v>94</v>
      </c>
      <c r="N330" s="2" t="s">
        <v>15</v>
      </c>
      <c r="O330" s="2" t="s">
        <v>12</v>
      </c>
      <c r="P330" s="2">
        <v>152</v>
      </c>
      <c r="Q330" s="130"/>
      <c r="R330" s="130">
        <v>39</v>
      </c>
      <c r="S330" s="2"/>
      <c r="T330" s="2"/>
      <c r="U330" s="2">
        <v>20</v>
      </c>
      <c r="V330" s="140">
        <v>0</v>
      </c>
    </row>
    <row r="331" spans="1:22" s="3" customFormat="1" ht="24" customHeight="1" x14ac:dyDescent="0.45">
      <c r="A331" s="130">
        <v>322</v>
      </c>
      <c r="B331" s="114"/>
      <c r="C331" s="2" t="s">
        <v>9</v>
      </c>
      <c r="D331" s="2">
        <v>14915</v>
      </c>
      <c r="E331" s="2">
        <v>2059</v>
      </c>
      <c r="F331" s="2">
        <v>179</v>
      </c>
      <c r="G331" s="2">
        <v>21</v>
      </c>
      <c r="H331" s="2">
        <v>3</v>
      </c>
      <c r="I331" s="2">
        <v>95</v>
      </c>
      <c r="J331" s="2">
        <v>1</v>
      </c>
      <c r="K331" s="106">
        <f t="shared" si="6"/>
        <v>8795</v>
      </c>
      <c r="L331" s="2"/>
      <c r="M331" s="2" t="s">
        <v>94</v>
      </c>
      <c r="N331" s="2"/>
      <c r="O331" s="2"/>
      <c r="P331" s="2"/>
      <c r="Q331" s="130">
        <v>8795</v>
      </c>
      <c r="R331" s="130"/>
      <c r="S331" s="2"/>
      <c r="T331" s="2"/>
      <c r="U331" s="2"/>
      <c r="V331" s="140">
        <v>0</v>
      </c>
    </row>
    <row r="332" spans="1:22" s="3" customFormat="1" ht="24" customHeight="1" x14ac:dyDescent="0.45">
      <c r="A332" s="130">
        <v>323</v>
      </c>
      <c r="B332" s="2" t="s">
        <v>1626</v>
      </c>
      <c r="C332" s="2" t="s">
        <v>9</v>
      </c>
      <c r="D332" s="2">
        <v>7049</v>
      </c>
      <c r="E332" s="2">
        <v>557</v>
      </c>
      <c r="F332" s="2">
        <v>10</v>
      </c>
      <c r="G332" s="2"/>
      <c r="H332" s="2">
        <v>1</v>
      </c>
      <c r="I332" s="2">
        <v>2</v>
      </c>
      <c r="J332" s="2">
        <v>2</v>
      </c>
      <c r="K332" s="106">
        <f t="shared" si="6"/>
        <v>102</v>
      </c>
      <c r="L332" s="2">
        <v>1</v>
      </c>
      <c r="M332" s="2" t="s">
        <v>95</v>
      </c>
      <c r="N332" s="2" t="s">
        <v>15</v>
      </c>
      <c r="O332" s="2" t="s">
        <v>12</v>
      </c>
      <c r="P332" s="2">
        <v>162</v>
      </c>
      <c r="Q332" s="130"/>
      <c r="R332" s="130">
        <v>102</v>
      </c>
      <c r="S332" s="2"/>
      <c r="T332" s="2"/>
      <c r="U332" s="2">
        <v>20</v>
      </c>
      <c r="V332" s="140">
        <v>0</v>
      </c>
    </row>
    <row r="333" spans="1:22" s="3" customFormat="1" ht="24" customHeight="1" x14ac:dyDescent="0.45">
      <c r="A333" s="130">
        <v>324</v>
      </c>
      <c r="B333" s="114"/>
      <c r="C333" s="2" t="s">
        <v>9</v>
      </c>
      <c r="D333" s="2">
        <v>7126</v>
      </c>
      <c r="E333" s="2"/>
      <c r="F333" s="2">
        <v>89</v>
      </c>
      <c r="G333" s="2">
        <v>1</v>
      </c>
      <c r="H333" s="2">
        <v>3</v>
      </c>
      <c r="I333" s="2">
        <v>77</v>
      </c>
      <c r="J333" s="2">
        <v>1</v>
      </c>
      <c r="K333" s="106">
        <f t="shared" si="6"/>
        <v>777</v>
      </c>
      <c r="L333" s="2"/>
      <c r="M333" s="2" t="s">
        <v>95</v>
      </c>
      <c r="N333" s="2"/>
      <c r="O333" s="2"/>
      <c r="P333" s="2"/>
      <c r="Q333" s="130">
        <v>777</v>
      </c>
      <c r="R333" s="130"/>
      <c r="S333" s="2"/>
      <c r="T333" s="2"/>
      <c r="U333" s="2"/>
      <c r="V333" s="140">
        <v>0</v>
      </c>
    </row>
    <row r="334" spans="1:22" s="3" customFormat="1" ht="24" customHeight="1" x14ac:dyDescent="0.45">
      <c r="A334" s="130">
        <v>325</v>
      </c>
      <c r="B334" s="2" t="s">
        <v>1630</v>
      </c>
      <c r="C334" s="2" t="s">
        <v>9</v>
      </c>
      <c r="D334" s="2">
        <v>5401</v>
      </c>
      <c r="E334" s="2">
        <v>435</v>
      </c>
      <c r="F334" s="2">
        <v>176</v>
      </c>
      <c r="G334" s="2"/>
      <c r="H334" s="2"/>
      <c r="I334" s="2">
        <v>48</v>
      </c>
      <c r="J334" s="2">
        <v>2</v>
      </c>
      <c r="K334" s="106">
        <f t="shared" si="6"/>
        <v>48</v>
      </c>
      <c r="L334" s="2">
        <v>1</v>
      </c>
      <c r="M334" s="2" t="s">
        <v>96</v>
      </c>
      <c r="N334" s="2" t="s">
        <v>15</v>
      </c>
      <c r="O334" s="2" t="s">
        <v>12</v>
      </c>
      <c r="P334" s="2">
        <v>186</v>
      </c>
      <c r="Q334" s="130"/>
      <c r="R334" s="130">
        <v>48</v>
      </c>
      <c r="S334" s="2"/>
      <c r="T334" s="2"/>
      <c r="U334" s="2">
        <v>20</v>
      </c>
      <c r="V334" s="140">
        <v>0</v>
      </c>
    </row>
    <row r="335" spans="1:22" s="3" customFormat="1" ht="24" customHeight="1" x14ac:dyDescent="0.45">
      <c r="A335" s="130">
        <v>326</v>
      </c>
      <c r="B335" s="114"/>
      <c r="C335" s="2" t="s">
        <v>9</v>
      </c>
      <c r="D335" s="2">
        <v>17077</v>
      </c>
      <c r="E335" s="2">
        <v>3005</v>
      </c>
      <c r="F335" s="2">
        <v>31</v>
      </c>
      <c r="G335" s="2">
        <v>6</v>
      </c>
      <c r="H335" s="2">
        <v>3</v>
      </c>
      <c r="I335" s="2">
        <v>4</v>
      </c>
      <c r="J335" s="2">
        <v>1</v>
      </c>
      <c r="K335" s="106">
        <f t="shared" si="6"/>
        <v>2704</v>
      </c>
      <c r="L335" s="2"/>
      <c r="M335" s="2" t="s">
        <v>96</v>
      </c>
      <c r="N335" s="2"/>
      <c r="O335" s="2"/>
      <c r="P335" s="2"/>
      <c r="Q335" s="130">
        <v>2704</v>
      </c>
      <c r="R335" s="130"/>
      <c r="S335" s="2"/>
      <c r="T335" s="2"/>
      <c r="U335" s="2"/>
      <c r="V335" s="140">
        <v>0</v>
      </c>
    </row>
    <row r="336" spans="1:22" s="3" customFormat="1" ht="24" customHeight="1" x14ac:dyDescent="0.45">
      <c r="A336" s="130">
        <v>327</v>
      </c>
      <c r="B336" s="114"/>
      <c r="C336" s="2" t="s">
        <v>9</v>
      </c>
      <c r="D336" s="2">
        <v>14667</v>
      </c>
      <c r="E336" s="2">
        <v>1825</v>
      </c>
      <c r="F336" s="2">
        <v>32</v>
      </c>
      <c r="G336" s="2">
        <v>7</v>
      </c>
      <c r="H336" s="2">
        <v>2</v>
      </c>
      <c r="I336" s="2">
        <v>12</v>
      </c>
      <c r="J336" s="2">
        <v>1</v>
      </c>
      <c r="K336" s="106">
        <f t="shared" si="6"/>
        <v>3012</v>
      </c>
      <c r="L336" s="2"/>
      <c r="M336" s="2" t="s">
        <v>96</v>
      </c>
      <c r="N336" s="2"/>
      <c r="O336" s="2"/>
      <c r="P336" s="2"/>
      <c r="Q336" s="130">
        <v>3012</v>
      </c>
      <c r="R336" s="130"/>
      <c r="S336" s="2"/>
      <c r="T336" s="2"/>
      <c r="U336" s="2"/>
      <c r="V336" s="140">
        <v>0</v>
      </c>
    </row>
    <row r="337" spans="1:22" s="3" customFormat="1" ht="24" customHeight="1" x14ac:dyDescent="0.45">
      <c r="A337" s="130">
        <v>328</v>
      </c>
      <c r="B337" s="114"/>
      <c r="C337" s="2" t="s">
        <v>9</v>
      </c>
      <c r="D337" s="2">
        <v>14912</v>
      </c>
      <c r="E337" s="2">
        <v>2056</v>
      </c>
      <c r="F337" s="2">
        <v>176</v>
      </c>
      <c r="G337" s="2">
        <v>7</v>
      </c>
      <c r="H337" s="2">
        <v>3</v>
      </c>
      <c r="I337" s="2">
        <v>69</v>
      </c>
      <c r="J337" s="2">
        <v>1</v>
      </c>
      <c r="K337" s="106">
        <f t="shared" si="6"/>
        <v>3169</v>
      </c>
      <c r="L337" s="2"/>
      <c r="M337" s="2" t="s">
        <v>96</v>
      </c>
      <c r="N337" s="2"/>
      <c r="O337" s="2"/>
      <c r="P337" s="2"/>
      <c r="Q337" s="130">
        <v>3169</v>
      </c>
      <c r="R337" s="130"/>
      <c r="S337" s="2"/>
      <c r="T337" s="2"/>
      <c r="U337" s="2"/>
      <c r="V337" s="140">
        <v>0</v>
      </c>
    </row>
    <row r="338" spans="1:22" s="3" customFormat="1" ht="24" customHeight="1" x14ac:dyDescent="0.45">
      <c r="A338" s="130">
        <v>329</v>
      </c>
      <c r="B338" s="114"/>
      <c r="C338" s="2" t="s">
        <v>9</v>
      </c>
      <c r="D338" s="2">
        <v>5400</v>
      </c>
      <c r="E338" s="2">
        <v>434</v>
      </c>
      <c r="F338" s="2">
        <v>175</v>
      </c>
      <c r="G338" s="2"/>
      <c r="H338" s="2"/>
      <c r="I338" s="2">
        <v>61</v>
      </c>
      <c r="J338" s="2">
        <v>1</v>
      </c>
      <c r="K338" s="106">
        <f t="shared" si="6"/>
        <v>61</v>
      </c>
      <c r="L338" s="2"/>
      <c r="M338" s="2" t="s">
        <v>96</v>
      </c>
      <c r="N338" s="2"/>
      <c r="O338" s="2"/>
      <c r="P338" s="2"/>
      <c r="Q338" s="130">
        <v>61</v>
      </c>
      <c r="R338" s="130"/>
      <c r="S338" s="2"/>
      <c r="T338" s="2"/>
      <c r="U338" s="2"/>
      <c r="V338" s="140">
        <v>0</v>
      </c>
    </row>
    <row r="339" spans="1:22" s="3" customFormat="1" ht="24" customHeight="1" x14ac:dyDescent="0.45">
      <c r="A339" s="130">
        <v>330</v>
      </c>
      <c r="B339" s="114"/>
      <c r="C339" s="2" t="s">
        <v>9</v>
      </c>
      <c r="D339" s="2">
        <v>14925</v>
      </c>
      <c r="E339" s="2">
        <v>2069</v>
      </c>
      <c r="F339" s="2">
        <v>214</v>
      </c>
      <c r="G339" s="2">
        <v>11</v>
      </c>
      <c r="H339" s="2">
        <v>3</v>
      </c>
      <c r="I339" s="2">
        <v>94</v>
      </c>
      <c r="J339" s="2">
        <v>1</v>
      </c>
      <c r="K339" s="106">
        <f t="shared" si="6"/>
        <v>4794</v>
      </c>
      <c r="L339" s="2"/>
      <c r="M339" s="2" t="s">
        <v>96</v>
      </c>
      <c r="N339" s="2"/>
      <c r="O339" s="2"/>
      <c r="P339" s="2"/>
      <c r="Q339" s="130">
        <v>4794</v>
      </c>
      <c r="R339" s="130"/>
      <c r="S339" s="2"/>
      <c r="T339" s="2"/>
      <c r="U339" s="2"/>
      <c r="V339" s="140">
        <v>0</v>
      </c>
    </row>
    <row r="340" spans="1:22" s="3" customFormat="1" ht="24" customHeight="1" x14ac:dyDescent="0.45">
      <c r="A340" s="130">
        <v>331</v>
      </c>
      <c r="B340" s="2" t="s">
        <v>1631</v>
      </c>
      <c r="C340" s="2" t="s">
        <v>9</v>
      </c>
      <c r="D340" s="2">
        <v>5397</v>
      </c>
      <c r="E340" s="2">
        <v>431</v>
      </c>
      <c r="F340" s="2">
        <v>172</v>
      </c>
      <c r="G340" s="2"/>
      <c r="H340" s="2">
        <v>2</v>
      </c>
      <c r="I340" s="2">
        <v>92</v>
      </c>
      <c r="J340" s="2">
        <v>2</v>
      </c>
      <c r="K340" s="106">
        <f t="shared" si="6"/>
        <v>292</v>
      </c>
      <c r="L340" s="2">
        <v>1</v>
      </c>
      <c r="M340" s="2" t="s">
        <v>18</v>
      </c>
      <c r="N340" s="2" t="s">
        <v>15</v>
      </c>
      <c r="O340" s="2" t="s">
        <v>12</v>
      </c>
      <c r="P340" s="2">
        <v>174.5</v>
      </c>
      <c r="Q340" s="130"/>
      <c r="R340" s="130">
        <v>292</v>
      </c>
      <c r="S340" s="2"/>
      <c r="T340" s="2"/>
      <c r="U340" s="2">
        <v>20</v>
      </c>
      <c r="V340" s="140">
        <v>0</v>
      </c>
    </row>
    <row r="341" spans="1:22" s="3" customFormat="1" ht="24" customHeight="1" x14ac:dyDescent="0.45">
      <c r="A341" s="130">
        <v>332</v>
      </c>
      <c r="B341" s="114"/>
      <c r="C341" s="2" t="s">
        <v>9</v>
      </c>
      <c r="D341" s="2">
        <v>23214</v>
      </c>
      <c r="E341" s="2">
        <v>3247</v>
      </c>
      <c r="F341" s="2">
        <v>83</v>
      </c>
      <c r="G341" s="2">
        <v>2</v>
      </c>
      <c r="H341" s="2">
        <v>2</v>
      </c>
      <c r="I341" s="2">
        <v>88</v>
      </c>
      <c r="J341" s="2">
        <v>1</v>
      </c>
      <c r="K341" s="106">
        <f t="shared" si="6"/>
        <v>1088</v>
      </c>
      <c r="L341" s="2"/>
      <c r="M341" s="2" t="s">
        <v>18</v>
      </c>
      <c r="N341" s="2"/>
      <c r="O341" s="2"/>
      <c r="P341" s="2"/>
      <c r="Q341" s="130">
        <v>1088</v>
      </c>
      <c r="R341" s="130"/>
      <c r="S341" s="2"/>
      <c r="T341" s="2"/>
      <c r="U341" s="2"/>
      <c r="V341" s="140">
        <v>0</v>
      </c>
    </row>
    <row r="342" spans="1:22" s="3" customFormat="1" ht="24" customHeight="1" x14ac:dyDescent="0.45">
      <c r="A342" s="130">
        <v>333</v>
      </c>
      <c r="B342" s="114"/>
      <c r="C342" s="2" t="s">
        <v>9</v>
      </c>
      <c r="D342" s="2">
        <v>26142</v>
      </c>
      <c r="E342" s="2">
        <v>3079</v>
      </c>
      <c r="F342" s="2">
        <v>62</v>
      </c>
      <c r="G342" s="2">
        <v>5</v>
      </c>
      <c r="H342" s="2">
        <v>2</v>
      </c>
      <c r="I342" s="2">
        <v>5</v>
      </c>
      <c r="J342" s="2">
        <v>1</v>
      </c>
      <c r="K342" s="106">
        <f t="shared" si="6"/>
        <v>2205</v>
      </c>
      <c r="L342" s="2"/>
      <c r="M342" s="2" t="s">
        <v>18</v>
      </c>
      <c r="N342" s="2"/>
      <c r="O342" s="2"/>
      <c r="P342" s="2"/>
      <c r="Q342" s="130">
        <v>2205</v>
      </c>
      <c r="R342" s="130"/>
      <c r="S342" s="2"/>
      <c r="T342" s="2"/>
      <c r="U342" s="2"/>
      <c r="V342" s="140">
        <v>0</v>
      </c>
    </row>
    <row r="343" spans="1:22" s="3" customFormat="1" ht="24" customHeight="1" x14ac:dyDescent="0.45">
      <c r="A343" s="130">
        <v>334</v>
      </c>
      <c r="B343" s="114"/>
      <c r="C343" s="2" t="s">
        <v>9</v>
      </c>
      <c r="D343" s="2">
        <v>26227</v>
      </c>
      <c r="E343" s="2">
        <v>3155</v>
      </c>
      <c r="F343" s="2">
        <v>266</v>
      </c>
      <c r="G343" s="2">
        <v>19</v>
      </c>
      <c r="H343" s="2"/>
      <c r="I343" s="2">
        <v>98</v>
      </c>
      <c r="J343" s="2">
        <v>1</v>
      </c>
      <c r="K343" s="106">
        <f t="shared" si="6"/>
        <v>7698</v>
      </c>
      <c r="L343" s="2"/>
      <c r="M343" s="2" t="s">
        <v>18</v>
      </c>
      <c r="N343" s="2"/>
      <c r="O343" s="2"/>
      <c r="P343" s="2"/>
      <c r="Q343" s="130">
        <v>7698</v>
      </c>
      <c r="R343" s="130"/>
      <c r="S343" s="2"/>
      <c r="T343" s="2"/>
      <c r="U343" s="2"/>
      <c r="V343" s="140">
        <v>0</v>
      </c>
    </row>
    <row r="344" spans="1:22" s="3" customFormat="1" ht="24" customHeight="1" x14ac:dyDescent="0.45">
      <c r="A344" s="130">
        <v>335</v>
      </c>
      <c r="B344" s="114"/>
      <c r="C344" s="2" t="s">
        <v>9</v>
      </c>
      <c r="D344" s="2">
        <v>14863</v>
      </c>
      <c r="E344" s="2">
        <v>2008</v>
      </c>
      <c r="F344" s="2">
        <v>96</v>
      </c>
      <c r="G344" s="2">
        <v>3</v>
      </c>
      <c r="H344" s="2"/>
      <c r="I344" s="2">
        <v>87</v>
      </c>
      <c r="J344" s="2">
        <v>1</v>
      </c>
      <c r="K344" s="106">
        <f t="shared" si="6"/>
        <v>1287</v>
      </c>
      <c r="L344" s="2"/>
      <c r="M344" s="2" t="s">
        <v>18</v>
      </c>
      <c r="N344" s="2"/>
      <c r="O344" s="2"/>
      <c r="P344" s="2"/>
      <c r="Q344" s="130">
        <v>1287</v>
      </c>
      <c r="R344" s="130"/>
      <c r="S344" s="2"/>
      <c r="T344" s="2"/>
      <c r="U344" s="2"/>
      <c r="V344" s="140">
        <v>0</v>
      </c>
    </row>
    <row r="345" spans="1:22" s="3" customFormat="1" ht="24" customHeight="1" x14ac:dyDescent="0.45">
      <c r="A345" s="130">
        <v>336</v>
      </c>
      <c r="B345" s="114"/>
      <c r="C345" s="2" t="s">
        <v>9</v>
      </c>
      <c r="D345" s="2">
        <v>31413</v>
      </c>
      <c r="E345" s="2">
        <v>3691</v>
      </c>
      <c r="F345" s="2">
        <v>115</v>
      </c>
      <c r="G345" s="2">
        <v>3</v>
      </c>
      <c r="H345" s="2">
        <v>2</v>
      </c>
      <c r="I345" s="2">
        <v>44</v>
      </c>
      <c r="J345" s="2">
        <v>1</v>
      </c>
      <c r="K345" s="106">
        <f t="shared" si="6"/>
        <v>1444</v>
      </c>
      <c r="L345" s="2"/>
      <c r="M345" s="2" t="s">
        <v>18</v>
      </c>
      <c r="N345" s="2"/>
      <c r="O345" s="2"/>
      <c r="P345" s="2"/>
      <c r="Q345" s="130">
        <v>1444</v>
      </c>
      <c r="R345" s="130"/>
      <c r="S345" s="2"/>
      <c r="T345" s="2"/>
      <c r="U345" s="2"/>
      <c r="V345" s="140">
        <v>0</v>
      </c>
    </row>
    <row r="346" spans="1:22" s="3" customFormat="1" ht="24" customHeight="1" x14ac:dyDescent="0.45">
      <c r="A346" s="130">
        <v>337</v>
      </c>
      <c r="B346" s="114"/>
      <c r="C346" s="2" t="s">
        <v>9</v>
      </c>
      <c r="D346" s="2">
        <v>1496</v>
      </c>
      <c r="E346" s="2">
        <v>2106</v>
      </c>
      <c r="F346" s="2">
        <v>230</v>
      </c>
      <c r="G346" s="2">
        <v>1</v>
      </c>
      <c r="H346" s="2">
        <v>2</v>
      </c>
      <c r="I346" s="2">
        <v>66</v>
      </c>
      <c r="J346" s="2">
        <v>1</v>
      </c>
      <c r="K346" s="106">
        <f t="shared" si="6"/>
        <v>666</v>
      </c>
      <c r="L346" s="2"/>
      <c r="M346" s="2" t="s">
        <v>18</v>
      </c>
      <c r="N346" s="2"/>
      <c r="O346" s="2"/>
      <c r="P346" s="2"/>
      <c r="Q346" s="130">
        <v>666</v>
      </c>
      <c r="R346" s="130"/>
      <c r="S346" s="2"/>
      <c r="T346" s="2"/>
      <c r="U346" s="2"/>
      <c r="V346" s="140">
        <v>0</v>
      </c>
    </row>
    <row r="347" spans="1:22" s="3" customFormat="1" ht="24" customHeight="1" x14ac:dyDescent="0.45">
      <c r="A347" s="130">
        <v>338</v>
      </c>
      <c r="B347" s="2" t="s">
        <v>1632</v>
      </c>
      <c r="C347" s="2" t="s">
        <v>9</v>
      </c>
      <c r="D347" s="2">
        <v>5427</v>
      </c>
      <c r="E347" s="2"/>
      <c r="F347" s="2">
        <v>203</v>
      </c>
      <c r="G347" s="2"/>
      <c r="H347" s="2"/>
      <c r="I347" s="2">
        <v>66</v>
      </c>
      <c r="J347" s="2">
        <v>2</v>
      </c>
      <c r="K347" s="106">
        <f t="shared" si="6"/>
        <v>66</v>
      </c>
      <c r="L347" s="2">
        <v>1</v>
      </c>
      <c r="M347" s="2" t="s">
        <v>97</v>
      </c>
      <c r="N347" s="2" t="s">
        <v>15</v>
      </c>
      <c r="O347" s="2" t="s">
        <v>12</v>
      </c>
      <c r="P347" s="2">
        <v>156.5</v>
      </c>
      <c r="Q347" s="130"/>
      <c r="R347" s="130">
        <v>66</v>
      </c>
      <c r="S347" s="2"/>
      <c r="T347" s="2"/>
      <c r="U347" s="2">
        <v>20</v>
      </c>
      <c r="V347" s="140">
        <v>0</v>
      </c>
    </row>
    <row r="348" spans="1:22" s="3" customFormat="1" ht="24" customHeight="1" x14ac:dyDescent="0.45">
      <c r="A348" s="130">
        <v>339</v>
      </c>
      <c r="B348" s="114"/>
      <c r="C348" s="2" t="s">
        <v>9</v>
      </c>
      <c r="D348" s="2">
        <v>7263</v>
      </c>
      <c r="E348" s="2">
        <v>777</v>
      </c>
      <c r="F348" s="2">
        <v>114</v>
      </c>
      <c r="G348" s="2">
        <v>1</v>
      </c>
      <c r="H348" s="2">
        <v>3</v>
      </c>
      <c r="I348" s="2">
        <v>70</v>
      </c>
      <c r="J348" s="2">
        <v>1</v>
      </c>
      <c r="K348" s="106">
        <f t="shared" si="6"/>
        <v>770</v>
      </c>
      <c r="L348" s="2"/>
      <c r="M348" s="2" t="s">
        <v>44</v>
      </c>
      <c r="N348" s="2"/>
      <c r="O348" s="2"/>
      <c r="P348" s="2"/>
      <c r="Q348" s="130">
        <v>770</v>
      </c>
      <c r="R348" s="130"/>
      <c r="S348" s="2"/>
      <c r="T348" s="2"/>
      <c r="U348" s="2"/>
      <c r="V348" s="140">
        <v>0</v>
      </c>
    </row>
    <row r="349" spans="1:22" s="3" customFormat="1" ht="24" customHeight="1" x14ac:dyDescent="0.45">
      <c r="A349" s="130">
        <v>340</v>
      </c>
      <c r="B349" s="2" t="s">
        <v>1633</v>
      </c>
      <c r="C349" s="2" t="s">
        <v>9</v>
      </c>
      <c r="D349" s="2">
        <v>5438</v>
      </c>
      <c r="E349" s="2">
        <v>471</v>
      </c>
      <c r="F349" s="2">
        <v>224</v>
      </c>
      <c r="G349" s="2"/>
      <c r="H349" s="2">
        <v>1</v>
      </c>
      <c r="I349" s="2">
        <v>67</v>
      </c>
      <c r="J349" s="2">
        <v>2</v>
      </c>
      <c r="K349" s="106">
        <f t="shared" si="6"/>
        <v>167</v>
      </c>
      <c r="L349" s="2">
        <v>1</v>
      </c>
      <c r="M349" s="2" t="s">
        <v>98</v>
      </c>
      <c r="N349" s="2" t="s">
        <v>15</v>
      </c>
      <c r="O349" s="2" t="s">
        <v>12</v>
      </c>
      <c r="P349" s="2">
        <v>291</v>
      </c>
      <c r="Q349" s="130"/>
      <c r="R349" s="130">
        <v>167</v>
      </c>
      <c r="S349" s="2"/>
      <c r="T349" s="2"/>
      <c r="U349" s="2">
        <v>20</v>
      </c>
      <c r="V349" s="140">
        <v>0</v>
      </c>
    </row>
    <row r="350" spans="1:22" s="3" customFormat="1" ht="24" customHeight="1" x14ac:dyDescent="0.45">
      <c r="A350" s="130">
        <v>341</v>
      </c>
      <c r="B350" s="114"/>
      <c r="C350" s="2" t="s">
        <v>9</v>
      </c>
      <c r="D350" s="2">
        <v>13530</v>
      </c>
      <c r="E350" s="2"/>
      <c r="F350" s="2">
        <v>426</v>
      </c>
      <c r="G350" s="2"/>
      <c r="H350" s="2"/>
      <c r="I350" s="2"/>
      <c r="J350" s="2">
        <v>1</v>
      </c>
      <c r="K350" s="106">
        <f t="shared" si="6"/>
        <v>0</v>
      </c>
      <c r="L350" s="2"/>
      <c r="M350" s="2" t="s">
        <v>98</v>
      </c>
      <c r="N350" s="2"/>
      <c r="O350" s="2"/>
      <c r="P350" s="2"/>
      <c r="Q350" s="130"/>
      <c r="R350" s="130"/>
      <c r="S350" s="2"/>
      <c r="T350" s="2"/>
      <c r="U350" s="2"/>
      <c r="V350" s="140">
        <v>0</v>
      </c>
    </row>
    <row r="351" spans="1:22" s="3" customFormat="1" ht="24" customHeight="1" x14ac:dyDescent="0.45">
      <c r="A351" s="130">
        <v>342</v>
      </c>
      <c r="B351" s="114"/>
      <c r="C351" s="2" t="s">
        <v>9</v>
      </c>
      <c r="D351" s="2">
        <v>13517</v>
      </c>
      <c r="E351" s="2">
        <v>1551</v>
      </c>
      <c r="F351" s="2">
        <v>340</v>
      </c>
      <c r="G351" s="2">
        <v>13</v>
      </c>
      <c r="H351" s="2"/>
      <c r="I351" s="2">
        <v>72</v>
      </c>
      <c r="J351" s="2">
        <v>1</v>
      </c>
      <c r="K351" s="106">
        <f t="shared" si="6"/>
        <v>5272</v>
      </c>
      <c r="L351" s="2"/>
      <c r="M351" s="2" t="s">
        <v>98</v>
      </c>
      <c r="N351" s="2"/>
      <c r="O351" s="2"/>
      <c r="P351" s="2"/>
      <c r="Q351" s="130">
        <v>5272</v>
      </c>
      <c r="R351" s="130"/>
      <c r="S351" s="2"/>
      <c r="T351" s="2"/>
      <c r="U351" s="2"/>
      <c r="V351" s="140">
        <v>0</v>
      </c>
    </row>
    <row r="352" spans="1:22" s="3" customFormat="1" ht="24" customHeight="1" x14ac:dyDescent="0.45">
      <c r="A352" s="130">
        <v>343</v>
      </c>
      <c r="B352" s="114"/>
      <c r="C352" s="2" t="s">
        <v>9</v>
      </c>
      <c r="D352" s="2">
        <v>16862</v>
      </c>
      <c r="E352" s="2"/>
      <c r="F352" s="2">
        <v>9</v>
      </c>
      <c r="G352" s="2">
        <v>12</v>
      </c>
      <c r="H352" s="2"/>
      <c r="I352" s="2">
        <v>49</v>
      </c>
      <c r="J352" s="2">
        <v>1</v>
      </c>
      <c r="K352" s="106">
        <f t="shared" si="6"/>
        <v>4849</v>
      </c>
      <c r="L352" s="2"/>
      <c r="M352" s="2" t="s">
        <v>98</v>
      </c>
      <c r="N352" s="2"/>
      <c r="O352" s="2"/>
      <c r="P352" s="2"/>
      <c r="Q352" s="130">
        <v>4849</v>
      </c>
      <c r="R352" s="130"/>
      <c r="S352" s="2"/>
      <c r="T352" s="2"/>
      <c r="U352" s="2"/>
      <c r="V352" s="140">
        <v>0</v>
      </c>
    </row>
    <row r="353" spans="1:22" s="3" customFormat="1" ht="24" customHeight="1" x14ac:dyDescent="0.45">
      <c r="A353" s="130">
        <v>344</v>
      </c>
      <c r="B353" s="114"/>
      <c r="C353" s="2" t="s">
        <v>9</v>
      </c>
      <c r="D353" s="2">
        <v>5405</v>
      </c>
      <c r="E353" s="2"/>
      <c r="F353" s="2">
        <v>180</v>
      </c>
      <c r="G353" s="2">
        <v>1</v>
      </c>
      <c r="H353" s="2">
        <v>1</v>
      </c>
      <c r="I353" s="2">
        <v>94</v>
      </c>
      <c r="J353" s="2">
        <v>1</v>
      </c>
      <c r="K353" s="106">
        <f t="shared" si="6"/>
        <v>594</v>
      </c>
      <c r="L353" s="2"/>
      <c r="M353" s="2" t="s">
        <v>98</v>
      </c>
      <c r="N353" s="2"/>
      <c r="O353" s="2"/>
      <c r="P353" s="2"/>
      <c r="Q353" s="130">
        <v>594</v>
      </c>
      <c r="R353" s="130"/>
      <c r="S353" s="2"/>
      <c r="T353" s="2"/>
      <c r="U353" s="2"/>
      <c r="V353" s="140">
        <v>0</v>
      </c>
    </row>
    <row r="354" spans="1:22" s="3" customFormat="1" ht="24" customHeight="1" x14ac:dyDescent="0.45">
      <c r="A354" s="130">
        <v>345</v>
      </c>
      <c r="B354" s="2" t="s">
        <v>1634</v>
      </c>
      <c r="C354" s="2" t="s">
        <v>9</v>
      </c>
      <c r="D354" s="2">
        <v>49425</v>
      </c>
      <c r="E354" s="2">
        <v>4683</v>
      </c>
      <c r="F354" s="2">
        <v>53</v>
      </c>
      <c r="G354" s="2"/>
      <c r="H354" s="2"/>
      <c r="I354" s="2">
        <v>43</v>
      </c>
      <c r="J354" s="2">
        <v>2</v>
      </c>
      <c r="K354" s="106">
        <f t="shared" si="6"/>
        <v>43</v>
      </c>
      <c r="L354" s="2">
        <v>1</v>
      </c>
      <c r="M354" s="2" t="s">
        <v>99</v>
      </c>
      <c r="N354" s="2" t="s">
        <v>15</v>
      </c>
      <c r="O354" s="2" t="s">
        <v>12</v>
      </c>
      <c r="P354" s="2">
        <v>96</v>
      </c>
      <c r="Q354" s="130"/>
      <c r="R354" s="130">
        <v>43</v>
      </c>
      <c r="S354" s="2"/>
      <c r="T354" s="2"/>
      <c r="U354" s="2">
        <v>30</v>
      </c>
      <c r="V354" s="140">
        <v>0</v>
      </c>
    </row>
    <row r="355" spans="1:22" s="3" customFormat="1" ht="24" customHeight="1" x14ac:dyDescent="0.45">
      <c r="A355" s="130">
        <v>346</v>
      </c>
      <c r="B355" s="114"/>
      <c r="C355" s="2" t="s">
        <v>9</v>
      </c>
      <c r="D355" s="2">
        <v>48389</v>
      </c>
      <c r="E355" s="2">
        <v>4423</v>
      </c>
      <c r="F355" s="2">
        <v>320</v>
      </c>
      <c r="G355" s="2">
        <v>12</v>
      </c>
      <c r="H355" s="2">
        <v>1</v>
      </c>
      <c r="I355" s="2">
        <v>49</v>
      </c>
      <c r="J355" s="2">
        <v>1</v>
      </c>
      <c r="K355" s="106">
        <f t="shared" si="6"/>
        <v>4949</v>
      </c>
      <c r="L355" s="2"/>
      <c r="M355" s="2" t="s">
        <v>99</v>
      </c>
      <c r="N355" s="2"/>
      <c r="O355" s="2"/>
      <c r="P355" s="2"/>
      <c r="Q355" s="130">
        <v>4949</v>
      </c>
      <c r="R355" s="130"/>
      <c r="S355" s="2"/>
      <c r="T355" s="2"/>
      <c r="U355" s="2"/>
      <c r="V355" s="140">
        <v>0</v>
      </c>
    </row>
    <row r="356" spans="1:22" s="3" customFormat="1" ht="24" customHeight="1" x14ac:dyDescent="0.45">
      <c r="A356" s="130">
        <v>347</v>
      </c>
      <c r="B356" s="114"/>
      <c r="C356" s="2" t="s">
        <v>13</v>
      </c>
      <c r="D356" s="2"/>
      <c r="E356" s="2"/>
      <c r="F356" s="2"/>
      <c r="G356" s="2">
        <v>16</v>
      </c>
      <c r="H356" s="2"/>
      <c r="I356" s="2"/>
      <c r="J356" s="2">
        <v>1</v>
      </c>
      <c r="K356" s="106">
        <f t="shared" si="6"/>
        <v>6400</v>
      </c>
      <c r="L356" s="2"/>
      <c r="M356" s="2" t="s">
        <v>99</v>
      </c>
      <c r="N356" s="2"/>
      <c r="O356" s="2"/>
      <c r="P356" s="2"/>
      <c r="Q356" s="130">
        <v>6400</v>
      </c>
      <c r="R356" s="130"/>
      <c r="S356" s="2"/>
      <c r="T356" s="2"/>
      <c r="U356" s="2"/>
      <c r="V356" s="140">
        <v>0.01</v>
      </c>
    </row>
    <row r="357" spans="1:22" s="3" customFormat="1" ht="24" customHeight="1" x14ac:dyDescent="0.45">
      <c r="A357" s="130">
        <v>348</v>
      </c>
      <c r="B357" s="114"/>
      <c r="C357" s="2" t="s">
        <v>9</v>
      </c>
      <c r="D357" s="2">
        <v>54439</v>
      </c>
      <c r="E357" s="2">
        <v>4564</v>
      </c>
      <c r="F357" s="2">
        <v>208</v>
      </c>
      <c r="G357" s="2"/>
      <c r="H357" s="2">
        <v>2</v>
      </c>
      <c r="I357" s="2">
        <v>22</v>
      </c>
      <c r="J357" s="2">
        <v>1</v>
      </c>
      <c r="K357" s="106">
        <f t="shared" si="6"/>
        <v>222</v>
      </c>
      <c r="L357" s="2"/>
      <c r="M357" s="2" t="s">
        <v>99</v>
      </c>
      <c r="N357" s="2"/>
      <c r="O357" s="2"/>
      <c r="P357" s="2"/>
      <c r="Q357" s="130">
        <v>222</v>
      </c>
      <c r="R357" s="130"/>
      <c r="S357" s="2"/>
      <c r="T357" s="2"/>
      <c r="U357" s="2"/>
      <c r="V357" s="140">
        <v>0</v>
      </c>
    </row>
    <row r="358" spans="1:22" s="3" customFormat="1" ht="24" customHeight="1" x14ac:dyDescent="0.45">
      <c r="A358" s="130">
        <v>349</v>
      </c>
      <c r="B358" s="114"/>
      <c r="C358" s="2" t="s">
        <v>9</v>
      </c>
      <c r="D358" s="2">
        <v>16314</v>
      </c>
      <c r="E358" s="2">
        <v>2463</v>
      </c>
      <c r="F358" s="2">
        <v>442</v>
      </c>
      <c r="G358" s="2">
        <v>11</v>
      </c>
      <c r="H358" s="2"/>
      <c r="I358" s="2">
        <v>95</v>
      </c>
      <c r="J358" s="2">
        <v>1</v>
      </c>
      <c r="K358" s="106">
        <f t="shared" si="6"/>
        <v>4495</v>
      </c>
      <c r="L358" s="2"/>
      <c r="M358" s="2" t="s">
        <v>99</v>
      </c>
      <c r="N358" s="2"/>
      <c r="O358" s="2"/>
      <c r="P358" s="2"/>
      <c r="Q358" s="130">
        <v>4495</v>
      </c>
      <c r="R358" s="130"/>
      <c r="S358" s="2"/>
      <c r="T358" s="2"/>
      <c r="U358" s="2"/>
      <c r="V358" s="140">
        <v>0</v>
      </c>
    </row>
    <row r="359" spans="1:22" s="3" customFormat="1" ht="24" customHeight="1" x14ac:dyDescent="0.45">
      <c r="A359" s="130">
        <v>350</v>
      </c>
      <c r="B359" s="2" t="s">
        <v>1671</v>
      </c>
      <c r="C359" s="2" t="s">
        <v>32</v>
      </c>
      <c r="D359" s="2">
        <v>2947</v>
      </c>
      <c r="E359" s="2">
        <v>2947</v>
      </c>
      <c r="F359" s="2">
        <v>728</v>
      </c>
      <c r="G359" s="2">
        <v>15</v>
      </c>
      <c r="H359" s="2">
        <v>1</v>
      </c>
      <c r="I359" s="2">
        <v>67</v>
      </c>
      <c r="J359" s="2">
        <v>1</v>
      </c>
      <c r="K359" s="106">
        <f t="shared" si="6"/>
        <v>6167</v>
      </c>
      <c r="L359" s="2"/>
      <c r="M359" s="2" t="s">
        <v>1672</v>
      </c>
      <c r="N359" s="2"/>
      <c r="O359" s="2"/>
      <c r="P359" s="2"/>
      <c r="Q359" s="130">
        <v>6167</v>
      </c>
      <c r="R359" s="130"/>
      <c r="S359" s="2"/>
      <c r="T359" s="2"/>
      <c r="U359" s="2"/>
      <c r="V359" s="140">
        <v>0.01</v>
      </c>
    </row>
    <row r="360" spans="1:22" s="3" customFormat="1" ht="24" customHeight="1" x14ac:dyDescent="0.45">
      <c r="A360" s="130">
        <v>351</v>
      </c>
      <c r="B360" s="2" t="s">
        <v>1635</v>
      </c>
      <c r="C360" s="2" t="s">
        <v>9</v>
      </c>
      <c r="D360" s="2">
        <v>5399</v>
      </c>
      <c r="E360" s="2">
        <v>433</v>
      </c>
      <c r="F360" s="2">
        <v>174</v>
      </c>
      <c r="G360" s="2"/>
      <c r="H360" s="2"/>
      <c r="I360" s="2">
        <v>95</v>
      </c>
      <c r="J360" s="2">
        <v>2</v>
      </c>
      <c r="K360" s="106">
        <f t="shared" si="6"/>
        <v>95</v>
      </c>
      <c r="L360" s="2">
        <v>1</v>
      </c>
      <c r="M360" s="2" t="s">
        <v>101</v>
      </c>
      <c r="N360" s="2" t="s">
        <v>15</v>
      </c>
      <c r="O360" s="2" t="s">
        <v>12</v>
      </c>
      <c r="P360" s="2">
        <v>246</v>
      </c>
      <c r="Q360" s="130"/>
      <c r="R360" s="130">
        <v>95</v>
      </c>
      <c r="S360" s="2"/>
      <c r="T360" s="2"/>
      <c r="U360" s="2">
        <v>30</v>
      </c>
      <c r="V360" s="140">
        <v>0</v>
      </c>
    </row>
    <row r="361" spans="1:22" s="3" customFormat="1" ht="24" customHeight="1" x14ac:dyDescent="0.45">
      <c r="A361" s="130">
        <v>352</v>
      </c>
      <c r="B361" s="114"/>
      <c r="C361" s="2" t="s">
        <v>9</v>
      </c>
      <c r="D361" s="2">
        <v>14896</v>
      </c>
      <c r="E361" s="2">
        <v>2040</v>
      </c>
      <c r="F361" s="2">
        <v>150</v>
      </c>
      <c r="G361" s="2">
        <v>23</v>
      </c>
      <c r="H361" s="2">
        <v>1</v>
      </c>
      <c r="I361" s="2">
        <v>39</v>
      </c>
      <c r="J361" s="2">
        <v>1</v>
      </c>
      <c r="K361" s="106">
        <f t="shared" si="6"/>
        <v>9339</v>
      </c>
      <c r="L361" s="2"/>
      <c r="M361" s="2" t="s">
        <v>101</v>
      </c>
      <c r="N361" s="2"/>
      <c r="O361" s="2"/>
      <c r="P361" s="2"/>
      <c r="Q361" s="130">
        <v>9339</v>
      </c>
      <c r="R361" s="130"/>
      <c r="S361" s="2"/>
      <c r="T361" s="2"/>
      <c r="U361" s="2"/>
      <c r="V361" s="140">
        <v>0</v>
      </c>
    </row>
    <row r="362" spans="1:22" s="3" customFormat="1" ht="24" customHeight="1" x14ac:dyDescent="0.45">
      <c r="A362" s="130">
        <v>353</v>
      </c>
      <c r="B362" s="114"/>
      <c r="C362" s="2" t="s">
        <v>9</v>
      </c>
      <c r="D362" s="2">
        <v>5424</v>
      </c>
      <c r="E362" s="2">
        <v>458</v>
      </c>
      <c r="F362" s="2">
        <v>200</v>
      </c>
      <c r="G362" s="2"/>
      <c r="H362" s="2"/>
      <c r="I362" s="2">
        <v>46</v>
      </c>
      <c r="J362" s="2">
        <v>1</v>
      </c>
      <c r="K362" s="106">
        <f t="shared" si="6"/>
        <v>46</v>
      </c>
      <c r="L362" s="2"/>
      <c r="M362" s="2" t="s">
        <v>101</v>
      </c>
      <c r="N362" s="2"/>
      <c r="O362" s="2"/>
      <c r="P362" s="2"/>
      <c r="Q362" s="130">
        <v>46</v>
      </c>
      <c r="R362" s="130"/>
      <c r="S362" s="2"/>
      <c r="T362" s="2"/>
      <c r="U362" s="2"/>
      <c r="V362" s="140">
        <v>0</v>
      </c>
    </row>
    <row r="363" spans="1:22" s="3" customFormat="1" ht="24" customHeight="1" x14ac:dyDescent="0.45">
      <c r="A363" s="130">
        <v>354</v>
      </c>
      <c r="B363" s="2" t="s">
        <v>1636</v>
      </c>
      <c r="C363" s="2" t="s">
        <v>9</v>
      </c>
      <c r="D363" s="2">
        <v>7054</v>
      </c>
      <c r="E363" s="2">
        <v>462</v>
      </c>
      <c r="F363" s="2">
        <v>15</v>
      </c>
      <c r="G363" s="2"/>
      <c r="H363" s="2"/>
      <c r="I363" s="2">
        <v>53</v>
      </c>
      <c r="J363" s="2">
        <v>2</v>
      </c>
      <c r="K363" s="106">
        <f t="shared" si="6"/>
        <v>53</v>
      </c>
      <c r="L363" s="2">
        <v>1</v>
      </c>
      <c r="M363" s="2" t="s">
        <v>102</v>
      </c>
      <c r="N363" s="2" t="s">
        <v>15</v>
      </c>
      <c r="O363" s="2" t="s">
        <v>12</v>
      </c>
      <c r="P363" s="2">
        <v>125</v>
      </c>
      <c r="Q363" s="130"/>
      <c r="R363" s="130">
        <v>53</v>
      </c>
      <c r="S363" s="2"/>
      <c r="T363" s="2"/>
      <c r="U363" s="2">
        <v>30</v>
      </c>
      <c r="V363" s="140">
        <v>0</v>
      </c>
    </row>
    <row r="364" spans="1:22" s="3" customFormat="1" ht="24" customHeight="1" x14ac:dyDescent="0.45">
      <c r="A364" s="130">
        <v>355</v>
      </c>
      <c r="B364" s="114"/>
      <c r="C364" s="2" t="s">
        <v>9</v>
      </c>
      <c r="D364" s="2">
        <v>47028</v>
      </c>
      <c r="E364" s="2">
        <v>4593</v>
      </c>
      <c r="F364" s="2">
        <v>21</v>
      </c>
      <c r="G364" s="2"/>
      <c r="H364" s="2">
        <v>1</v>
      </c>
      <c r="I364" s="2">
        <v>50</v>
      </c>
      <c r="J364" s="2">
        <v>1</v>
      </c>
      <c r="K364" s="106">
        <f t="shared" si="6"/>
        <v>150</v>
      </c>
      <c r="L364" s="2"/>
      <c r="M364" s="2" t="s">
        <v>102</v>
      </c>
      <c r="N364" s="2"/>
      <c r="O364" s="2"/>
      <c r="P364" s="2"/>
      <c r="Q364" s="130">
        <v>150</v>
      </c>
      <c r="R364" s="130"/>
      <c r="S364" s="2"/>
      <c r="T364" s="2"/>
      <c r="U364" s="2"/>
      <c r="V364" s="140">
        <v>0</v>
      </c>
    </row>
    <row r="365" spans="1:22" s="3" customFormat="1" ht="24" customHeight="1" x14ac:dyDescent="0.45">
      <c r="A365" s="130">
        <v>356</v>
      </c>
      <c r="B365" s="114"/>
      <c r="C365" s="2" t="s">
        <v>9</v>
      </c>
      <c r="D365" s="2">
        <v>17053</v>
      </c>
      <c r="E365" s="2">
        <v>2973</v>
      </c>
      <c r="F365" s="2">
        <v>70</v>
      </c>
      <c r="G365" s="2">
        <v>11</v>
      </c>
      <c r="H365" s="2">
        <v>3</v>
      </c>
      <c r="I365" s="2"/>
      <c r="J365" s="2">
        <v>1</v>
      </c>
      <c r="K365" s="106">
        <f t="shared" si="6"/>
        <v>4700</v>
      </c>
      <c r="L365" s="2"/>
      <c r="M365" s="2" t="s">
        <v>102</v>
      </c>
      <c r="N365" s="2"/>
      <c r="O365" s="2"/>
      <c r="P365" s="2"/>
      <c r="Q365" s="130">
        <v>4700</v>
      </c>
      <c r="R365" s="130"/>
      <c r="S365" s="2"/>
      <c r="T365" s="2"/>
      <c r="U365" s="2"/>
      <c r="V365" s="140">
        <v>0</v>
      </c>
    </row>
    <row r="366" spans="1:22" s="3" customFormat="1" ht="24" customHeight="1" x14ac:dyDescent="0.45">
      <c r="A366" s="130">
        <v>357</v>
      </c>
      <c r="B366" s="2" t="s">
        <v>1637</v>
      </c>
      <c r="C366" s="2" t="s">
        <v>9</v>
      </c>
      <c r="D366" s="2">
        <v>57142</v>
      </c>
      <c r="E366" s="2">
        <v>5402</v>
      </c>
      <c r="F366" s="2">
        <v>147</v>
      </c>
      <c r="G366" s="2"/>
      <c r="H366" s="2"/>
      <c r="I366" s="2">
        <v>45</v>
      </c>
      <c r="J366" s="2">
        <v>2</v>
      </c>
      <c r="K366" s="106">
        <f t="shared" si="6"/>
        <v>45</v>
      </c>
      <c r="L366" s="2">
        <v>1</v>
      </c>
      <c r="M366" s="2" t="s">
        <v>103</v>
      </c>
      <c r="N366" s="2" t="s">
        <v>15</v>
      </c>
      <c r="O366" s="2" t="s">
        <v>12</v>
      </c>
      <c r="P366" s="2">
        <v>98</v>
      </c>
      <c r="Q366" s="130"/>
      <c r="R366" s="130">
        <v>45</v>
      </c>
      <c r="S366" s="2"/>
      <c r="T366" s="2"/>
      <c r="U366" s="2">
        <v>30</v>
      </c>
      <c r="V366" s="140">
        <v>0</v>
      </c>
    </row>
    <row r="367" spans="1:22" s="3" customFormat="1" ht="24" customHeight="1" x14ac:dyDescent="0.45">
      <c r="A367" s="130">
        <v>358</v>
      </c>
      <c r="B367" s="114"/>
      <c r="C367" s="2" t="s">
        <v>9</v>
      </c>
      <c r="D367" s="2">
        <v>16307</v>
      </c>
      <c r="E367" s="2">
        <v>2458</v>
      </c>
      <c r="F367" s="2">
        <v>238</v>
      </c>
      <c r="G367" s="2">
        <v>2</v>
      </c>
      <c r="H367" s="2">
        <v>3</v>
      </c>
      <c r="I367" s="2">
        <v>60</v>
      </c>
      <c r="J367" s="2">
        <v>1</v>
      </c>
      <c r="K367" s="106">
        <f t="shared" si="6"/>
        <v>1160</v>
      </c>
      <c r="L367" s="2"/>
      <c r="M367" s="2" t="s">
        <v>103</v>
      </c>
      <c r="N367" s="2"/>
      <c r="O367" s="2"/>
      <c r="P367" s="2"/>
      <c r="Q367" s="130">
        <v>1160</v>
      </c>
      <c r="R367" s="130"/>
      <c r="S367" s="2"/>
      <c r="T367" s="2"/>
      <c r="U367" s="2"/>
      <c r="V367" s="140">
        <v>0</v>
      </c>
    </row>
    <row r="368" spans="1:22" s="3" customFormat="1" ht="24" customHeight="1" x14ac:dyDescent="0.45">
      <c r="A368" s="130">
        <v>359</v>
      </c>
      <c r="B368" s="114"/>
      <c r="C368" s="2" t="s">
        <v>9</v>
      </c>
      <c r="D368" s="2">
        <v>28672</v>
      </c>
      <c r="E368" s="2">
        <v>3557</v>
      </c>
      <c r="F368" s="2">
        <v>111</v>
      </c>
      <c r="G368" s="2">
        <v>14</v>
      </c>
      <c r="H368" s="2">
        <v>1</v>
      </c>
      <c r="I368" s="2">
        <v>82</v>
      </c>
      <c r="J368" s="2">
        <v>1</v>
      </c>
      <c r="K368" s="106">
        <f t="shared" si="6"/>
        <v>5782</v>
      </c>
      <c r="L368" s="2"/>
      <c r="M368" s="2" t="s">
        <v>103</v>
      </c>
      <c r="N368" s="2"/>
      <c r="O368" s="2"/>
      <c r="P368" s="2"/>
      <c r="Q368" s="130">
        <v>5782</v>
      </c>
      <c r="R368" s="130"/>
      <c r="S368" s="2"/>
      <c r="T368" s="2"/>
      <c r="U368" s="2"/>
      <c r="V368" s="140">
        <v>0</v>
      </c>
    </row>
    <row r="369" spans="1:22" s="3" customFormat="1" ht="24" customHeight="1" x14ac:dyDescent="0.45">
      <c r="A369" s="130">
        <v>360</v>
      </c>
      <c r="B369" s="114"/>
      <c r="C369" s="2" t="s">
        <v>9</v>
      </c>
      <c r="D369" s="2">
        <v>57143</v>
      </c>
      <c r="E369" s="2">
        <v>5403</v>
      </c>
      <c r="F369" s="2">
        <v>80</v>
      </c>
      <c r="G369" s="2"/>
      <c r="H369" s="2">
        <v>1</v>
      </c>
      <c r="I369" s="2">
        <v>97</v>
      </c>
      <c r="J369" s="2">
        <v>1</v>
      </c>
      <c r="K369" s="106">
        <f t="shared" si="6"/>
        <v>197</v>
      </c>
      <c r="L369" s="2"/>
      <c r="M369" s="2" t="s">
        <v>103</v>
      </c>
      <c r="N369" s="2"/>
      <c r="O369" s="2"/>
      <c r="P369" s="2"/>
      <c r="Q369" s="130">
        <v>197</v>
      </c>
      <c r="R369" s="130"/>
      <c r="S369" s="2"/>
      <c r="T369" s="2"/>
      <c r="U369" s="2"/>
      <c r="V369" s="140">
        <v>0</v>
      </c>
    </row>
    <row r="370" spans="1:22" s="3" customFormat="1" ht="24" customHeight="1" x14ac:dyDescent="0.45">
      <c r="A370" s="130">
        <v>361</v>
      </c>
      <c r="B370" s="2" t="s">
        <v>1638</v>
      </c>
      <c r="C370" s="2" t="s">
        <v>9</v>
      </c>
      <c r="D370" s="2">
        <v>5394</v>
      </c>
      <c r="E370" s="2">
        <v>428</v>
      </c>
      <c r="F370" s="2">
        <v>163</v>
      </c>
      <c r="G370" s="2"/>
      <c r="H370" s="2">
        <v>1</v>
      </c>
      <c r="I370" s="2">
        <v>69</v>
      </c>
      <c r="J370" s="2">
        <v>2</v>
      </c>
      <c r="K370" s="106">
        <f t="shared" si="6"/>
        <v>169</v>
      </c>
      <c r="L370" s="2">
        <v>1</v>
      </c>
      <c r="M370" s="2" t="s">
        <v>104</v>
      </c>
      <c r="N370" s="2" t="s">
        <v>15</v>
      </c>
      <c r="O370" s="2" t="s">
        <v>12</v>
      </c>
      <c r="P370" s="2">
        <v>150.5</v>
      </c>
      <c r="Q370" s="130"/>
      <c r="R370" s="130">
        <v>169</v>
      </c>
      <c r="S370" s="2"/>
      <c r="T370" s="2"/>
      <c r="U370" s="2">
        <v>30</v>
      </c>
      <c r="V370" s="140">
        <v>0</v>
      </c>
    </row>
    <row r="371" spans="1:22" s="3" customFormat="1" ht="24" customHeight="1" x14ac:dyDescent="0.45">
      <c r="A371" s="130">
        <v>362</v>
      </c>
      <c r="B371" s="114"/>
      <c r="C371" s="2" t="s">
        <v>9</v>
      </c>
      <c r="D371" s="2">
        <v>37618</v>
      </c>
      <c r="E371" s="2">
        <v>4104</v>
      </c>
      <c r="F371" s="2">
        <v>128</v>
      </c>
      <c r="G371" s="2">
        <v>12</v>
      </c>
      <c r="H371" s="2"/>
      <c r="I371" s="2">
        <v>93</v>
      </c>
      <c r="J371" s="2">
        <v>1</v>
      </c>
      <c r="K371" s="106">
        <f t="shared" si="6"/>
        <v>4893</v>
      </c>
      <c r="L371" s="2"/>
      <c r="M371" s="2" t="s">
        <v>104</v>
      </c>
      <c r="N371" s="2"/>
      <c r="O371" s="2"/>
      <c r="P371" s="2"/>
      <c r="Q371" s="130">
        <v>4893</v>
      </c>
      <c r="R371" s="130"/>
      <c r="S371" s="2"/>
      <c r="T371" s="2"/>
      <c r="U371" s="2"/>
      <c r="V371" s="140">
        <v>0</v>
      </c>
    </row>
    <row r="372" spans="1:22" s="3" customFormat="1" ht="24" customHeight="1" x14ac:dyDescent="0.45">
      <c r="A372" s="130">
        <v>363</v>
      </c>
      <c r="B372" s="114"/>
      <c r="C372" s="2" t="s">
        <v>9</v>
      </c>
      <c r="D372" s="2"/>
      <c r="E372" s="2">
        <v>4022</v>
      </c>
      <c r="F372" s="2">
        <v>125</v>
      </c>
      <c r="G372" s="2">
        <v>10</v>
      </c>
      <c r="H372" s="2">
        <v>3</v>
      </c>
      <c r="I372" s="2">
        <v>61</v>
      </c>
      <c r="J372" s="2">
        <v>1</v>
      </c>
      <c r="K372" s="106">
        <f t="shared" si="6"/>
        <v>4361</v>
      </c>
      <c r="L372" s="2"/>
      <c r="M372" s="2" t="s">
        <v>104</v>
      </c>
      <c r="N372" s="2"/>
      <c r="O372" s="2"/>
      <c r="P372" s="2"/>
      <c r="Q372" s="130">
        <v>4361</v>
      </c>
      <c r="R372" s="130"/>
      <c r="S372" s="2"/>
      <c r="T372" s="2"/>
      <c r="U372" s="2"/>
      <c r="V372" s="140">
        <v>0</v>
      </c>
    </row>
    <row r="373" spans="1:22" s="3" customFormat="1" ht="24" customHeight="1" x14ac:dyDescent="0.45">
      <c r="A373" s="130">
        <v>364</v>
      </c>
      <c r="B373" s="2" t="s">
        <v>1639</v>
      </c>
      <c r="C373" s="2" t="s">
        <v>105</v>
      </c>
      <c r="D373" s="2"/>
      <c r="E373" s="2"/>
      <c r="F373" s="2"/>
      <c r="G373" s="2"/>
      <c r="H373" s="2"/>
      <c r="I373" s="2"/>
      <c r="J373" s="2">
        <v>2</v>
      </c>
      <c r="K373" s="106">
        <f t="shared" si="6"/>
        <v>0</v>
      </c>
      <c r="L373" s="2">
        <v>1</v>
      </c>
      <c r="M373" s="2" t="s">
        <v>106</v>
      </c>
      <c r="N373" s="2" t="s">
        <v>15</v>
      </c>
      <c r="O373" s="2" t="s">
        <v>12</v>
      </c>
      <c r="P373" s="2">
        <v>90</v>
      </c>
      <c r="Q373" s="130"/>
      <c r="R373" s="130">
        <v>90</v>
      </c>
      <c r="S373" s="2"/>
      <c r="T373" s="2"/>
      <c r="U373" s="2">
        <v>20</v>
      </c>
      <c r="V373" s="140">
        <v>0.02</v>
      </c>
    </row>
    <row r="374" spans="1:22" s="3" customFormat="1" ht="24" customHeight="1" x14ac:dyDescent="0.45">
      <c r="A374" s="130">
        <v>365</v>
      </c>
      <c r="B374" s="114"/>
      <c r="C374" s="2" t="s">
        <v>9</v>
      </c>
      <c r="D374" s="2">
        <v>55213</v>
      </c>
      <c r="E374" s="2">
        <v>3246</v>
      </c>
      <c r="F374" s="2">
        <v>82</v>
      </c>
      <c r="G374" s="2">
        <v>4</v>
      </c>
      <c r="H374" s="2">
        <v>3</v>
      </c>
      <c r="I374" s="2">
        <v>15</v>
      </c>
      <c r="J374" s="2">
        <v>1</v>
      </c>
      <c r="K374" s="106">
        <f t="shared" si="6"/>
        <v>1915</v>
      </c>
      <c r="L374" s="2"/>
      <c r="M374" s="2" t="s">
        <v>106</v>
      </c>
      <c r="N374" s="2"/>
      <c r="O374" s="2"/>
      <c r="P374" s="2"/>
      <c r="Q374" s="130">
        <v>1915</v>
      </c>
      <c r="R374" s="130"/>
      <c r="S374" s="2"/>
      <c r="T374" s="2"/>
      <c r="U374" s="2"/>
      <c r="V374" s="140">
        <v>0</v>
      </c>
    </row>
    <row r="375" spans="1:22" s="3" customFormat="1" ht="24" customHeight="1" x14ac:dyDescent="0.45">
      <c r="A375" s="130">
        <v>366</v>
      </c>
      <c r="B375" s="114"/>
      <c r="C375" s="2" t="s">
        <v>9</v>
      </c>
      <c r="D375" s="2">
        <v>27152</v>
      </c>
      <c r="E375" s="2">
        <v>3252</v>
      </c>
      <c r="F375" s="2">
        <v>269</v>
      </c>
      <c r="G375" s="2">
        <v>18</v>
      </c>
      <c r="H375" s="2">
        <v>1</v>
      </c>
      <c r="I375" s="2">
        <v>84</v>
      </c>
      <c r="J375" s="2">
        <v>1</v>
      </c>
      <c r="K375" s="106">
        <f t="shared" ref="K375:K426" si="7">G375*400+H375*100+I375</f>
        <v>7384</v>
      </c>
      <c r="L375" s="2"/>
      <c r="M375" s="2" t="s">
        <v>106</v>
      </c>
      <c r="N375" s="2"/>
      <c r="O375" s="2"/>
      <c r="P375" s="2"/>
      <c r="Q375" s="130">
        <v>7384</v>
      </c>
      <c r="R375" s="130"/>
      <c r="S375" s="2"/>
      <c r="T375" s="2"/>
      <c r="U375" s="2"/>
      <c r="V375" s="140">
        <v>0</v>
      </c>
    </row>
    <row r="376" spans="1:22" s="3" customFormat="1" ht="24" customHeight="1" x14ac:dyDescent="0.45">
      <c r="A376" s="130">
        <v>367</v>
      </c>
      <c r="B376" s="2" t="s">
        <v>1566</v>
      </c>
      <c r="C376" s="2" t="s">
        <v>9</v>
      </c>
      <c r="D376" s="2">
        <v>7295</v>
      </c>
      <c r="E376" s="2">
        <v>809</v>
      </c>
      <c r="F376" s="2">
        <v>290</v>
      </c>
      <c r="G376" s="2"/>
      <c r="H376" s="2"/>
      <c r="I376" s="2">
        <v>90</v>
      </c>
      <c r="J376" s="2">
        <v>2</v>
      </c>
      <c r="K376" s="106">
        <f t="shared" si="7"/>
        <v>90</v>
      </c>
      <c r="L376" s="2">
        <v>1</v>
      </c>
      <c r="M376" s="2" t="s">
        <v>107</v>
      </c>
      <c r="N376" s="2" t="s">
        <v>15</v>
      </c>
      <c r="O376" s="2" t="s">
        <v>12</v>
      </c>
      <c r="P376" s="2">
        <v>138</v>
      </c>
      <c r="Q376" s="130"/>
      <c r="R376" s="130">
        <v>90</v>
      </c>
      <c r="S376" s="2"/>
      <c r="T376" s="2"/>
      <c r="U376" s="2">
        <v>10</v>
      </c>
      <c r="V376" s="140">
        <v>0</v>
      </c>
    </row>
    <row r="377" spans="1:22" s="3" customFormat="1" ht="24" customHeight="1" x14ac:dyDescent="0.45">
      <c r="A377" s="130">
        <v>368</v>
      </c>
      <c r="B377" s="114"/>
      <c r="C377" s="2" t="s">
        <v>9</v>
      </c>
      <c r="D377" s="2">
        <v>33836</v>
      </c>
      <c r="E377" s="2">
        <v>3831</v>
      </c>
      <c r="F377" s="2">
        <v>87</v>
      </c>
      <c r="G377" s="2">
        <v>7</v>
      </c>
      <c r="H377" s="2">
        <v>1</v>
      </c>
      <c r="I377" s="2">
        <v>40</v>
      </c>
      <c r="J377" s="2">
        <v>1</v>
      </c>
      <c r="K377" s="106">
        <f t="shared" si="7"/>
        <v>2940</v>
      </c>
      <c r="L377" s="2"/>
      <c r="M377" s="2" t="s">
        <v>107</v>
      </c>
      <c r="N377" s="2"/>
      <c r="O377" s="2"/>
      <c r="P377" s="2"/>
      <c r="Q377" s="130">
        <v>2940</v>
      </c>
      <c r="R377" s="130"/>
      <c r="S377" s="2"/>
      <c r="T377" s="2"/>
      <c r="U377" s="2"/>
      <c r="V377" s="140">
        <v>0</v>
      </c>
    </row>
    <row r="378" spans="1:22" s="3" customFormat="1" ht="24" customHeight="1" x14ac:dyDescent="0.45">
      <c r="A378" s="130">
        <v>369</v>
      </c>
      <c r="B378" s="2" t="s">
        <v>1565</v>
      </c>
      <c r="C378" s="2" t="s">
        <v>9</v>
      </c>
      <c r="D378" s="2">
        <v>62822</v>
      </c>
      <c r="E378" s="2">
        <v>6023</v>
      </c>
      <c r="F378" s="2">
        <v>173</v>
      </c>
      <c r="G378" s="2">
        <v>6</v>
      </c>
      <c r="H378" s="2"/>
      <c r="I378" s="2"/>
      <c r="J378" s="2">
        <v>1</v>
      </c>
      <c r="K378" s="106">
        <f t="shared" si="7"/>
        <v>2400</v>
      </c>
      <c r="L378" s="2"/>
      <c r="M378" s="2" t="s">
        <v>107</v>
      </c>
      <c r="N378" s="2"/>
      <c r="O378" s="2"/>
      <c r="P378" s="2"/>
      <c r="Q378" s="130">
        <v>2400</v>
      </c>
      <c r="R378" s="130"/>
      <c r="S378" s="2"/>
      <c r="T378" s="2"/>
      <c r="U378" s="2"/>
      <c r="V378" s="140">
        <v>0</v>
      </c>
    </row>
    <row r="379" spans="1:22" s="3" customFormat="1" ht="24" customHeight="1" x14ac:dyDescent="0.45">
      <c r="A379" s="130">
        <v>370</v>
      </c>
      <c r="B379" s="2" t="s">
        <v>1564</v>
      </c>
      <c r="C379" s="2" t="s">
        <v>32</v>
      </c>
      <c r="D379" s="2">
        <v>2262</v>
      </c>
      <c r="E379" s="2">
        <v>2262</v>
      </c>
      <c r="F379" s="2">
        <v>78</v>
      </c>
      <c r="G379" s="2">
        <v>5</v>
      </c>
      <c r="H379" s="2"/>
      <c r="I379" s="2">
        <v>23</v>
      </c>
      <c r="J379" s="2">
        <v>1</v>
      </c>
      <c r="K379" s="106">
        <f t="shared" si="7"/>
        <v>2023</v>
      </c>
      <c r="L379" s="2"/>
      <c r="M379" s="2" t="s">
        <v>107</v>
      </c>
      <c r="N379" s="2"/>
      <c r="O379" s="2"/>
      <c r="P379" s="2"/>
      <c r="Q379" s="130">
        <v>2023</v>
      </c>
      <c r="R379" s="130"/>
      <c r="S379" s="2"/>
      <c r="T379" s="2"/>
      <c r="U379" s="2"/>
      <c r="V379" s="140">
        <v>0.01</v>
      </c>
    </row>
    <row r="380" spans="1:22" s="3" customFormat="1" ht="24" customHeight="1" x14ac:dyDescent="0.45">
      <c r="A380" s="130">
        <v>371</v>
      </c>
      <c r="B380" s="2" t="s">
        <v>1559</v>
      </c>
      <c r="C380" s="2" t="s">
        <v>9</v>
      </c>
      <c r="D380" s="2">
        <v>5435</v>
      </c>
      <c r="E380" s="2"/>
      <c r="F380" s="2">
        <v>221</v>
      </c>
      <c r="G380" s="2"/>
      <c r="H380" s="2">
        <v>2</v>
      </c>
      <c r="I380" s="2">
        <v>3</v>
      </c>
      <c r="J380" s="2">
        <v>2</v>
      </c>
      <c r="K380" s="106">
        <f t="shared" si="7"/>
        <v>203</v>
      </c>
      <c r="L380" s="2">
        <v>1</v>
      </c>
      <c r="M380" s="2" t="s">
        <v>108</v>
      </c>
      <c r="N380" s="2" t="s">
        <v>15</v>
      </c>
      <c r="O380" s="2" t="s">
        <v>12</v>
      </c>
      <c r="P380" s="2">
        <v>132</v>
      </c>
      <c r="Q380" s="130"/>
      <c r="R380" s="130">
        <v>203</v>
      </c>
      <c r="S380" s="2"/>
      <c r="T380" s="2"/>
      <c r="U380" s="2">
        <v>20</v>
      </c>
      <c r="V380" s="140">
        <v>0</v>
      </c>
    </row>
    <row r="381" spans="1:22" s="3" customFormat="1" ht="24" customHeight="1" x14ac:dyDescent="0.45">
      <c r="A381" s="130">
        <v>372</v>
      </c>
      <c r="B381" s="2" t="s">
        <v>1557</v>
      </c>
      <c r="C381" s="2" t="s">
        <v>9</v>
      </c>
      <c r="D381" s="2">
        <v>7256</v>
      </c>
      <c r="E381" s="2"/>
      <c r="F381" s="2">
        <v>106</v>
      </c>
      <c r="G381" s="2">
        <v>3</v>
      </c>
      <c r="H381" s="2">
        <v>2</v>
      </c>
      <c r="I381" s="2">
        <v>7</v>
      </c>
      <c r="J381" s="2">
        <v>1</v>
      </c>
      <c r="K381" s="106">
        <f t="shared" si="7"/>
        <v>1407</v>
      </c>
      <c r="L381" s="2"/>
      <c r="M381" s="2" t="s">
        <v>1558</v>
      </c>
      <c r="N381" s="2"/>
      <c r="O381" s="2"/>
      <c r="P381" s="2"/>
      <c r="Q381" s="130">
        <v>1407</v>
      </c>
      <c r="R381" s="130"/>
      <c r="S381" s="2"/>
      <c r="T381" s="2"/>
      <c r="U381" s="2"/>
      <c r="V381" s="140">
        <v>0</v>
      </c>
    </row>
    <row r="382" spans="1:22" s="3" customFormat="1" ht="24" customHeight="1" x14ac:dyDescent="0.45">
      <c r="A382" s="130">
        <v>373</v>
      </c>
      <c r="B382" s="114"/>
      <c r="C382" s="2" t="s">
        <v>13</v>
      </c>
      <c r="D382" s="2"/>
      <c r="E382" s="2"/>
      <c r="F382" s="2"/>
      <c r="G382" s="2">
        <v>13</v>
      </c>
      <c r="H382" s="2">
        <v>2</v>
      </c>
      <c r="I382" s="2"/>
      <c r="J382" s="2">
        <v>1</v>
      </c>
      <c r="K382" s="106">
        <f t="shared" si="7"/>
        <v>5400</v>
      </c>
      <c r="L382" s="2"/>
      <c r="M382" s="61" t="s">
        <v>1558</v>
      </c>
      <c r="N382" s="2"/>
      <c r="O382" s="2"/>
      <c r="P382" s="2"/>
      <c r="Q382" s="130">
        <v>5400</v>
      </c>
      <c r="R382" s="130"/>
      <c r="S382" s="2"/>
      <c r="T382" s="2"/>
      <c r="U382" s="2"/>
      <c r="V382" s="140">
        <v>0.01</v>
      </c>
    </row>
    <row r="383" spans="1:22" s="3" customFormat="1" ht="24" customHeight="1" x14ac:dyDescent="0.45">
      <c r="A383" s="130">
        <v>374</v>
      </c>
      <c r="B383" s="2" t="s">
        <v>1556</v>
      </c>
      <c r="C383" s="2" t="s">
        <v>9</v>
      </c>
      <c r="D383" s="2">
        <v>28497</v>
      </c>
      <c r="E383" s="2">
        <v>3551</v>
      </c>
      <c r="F383" s="2">
        <v>514</v>
      </c>
      <c r="G383" s="2"/>
      <c r="H383" s="2"/>
      <c r="I383" s="2">
        <v>71</v>
      </c>
      <c r="J383" s="2">
        <v>2</v>
      </c>
      <c r="K383" s="106">
        <f t="shared" si="7"/>
        <v>71</v>
      </c>
      <c r="L383" s="2">
        <v>1</v>
      </c>
      <c r="M383" s="2" t="s">
        <v>109</v>
      </c>
      <c r="N383" s="2" t="s">
        <v>15</v>
      </c>
      <c r="O383" s="2" t="s">
        <v>12</v>
      </c>
      <c r="P383" s="2">
        <v>240</v>
      </c>
      <c r="Q383" s="130"/>
      <c r="R383" s="130">
        <v>71</v>
      </c>
      <c r="S383" s="2"/>
      <c r="T383" s="2"/>
      <c r="U383" s="2">
        <v>40</v>
      </c>
      <c r="V383" s="140">
        <v>0</v>
      </c>
    </row>
    <row r="384" spans="1:22" s="3" customFormat="1" ht="24" customHeight="1" x14ac:dyDescent="0.45">
      <c r="A384" s="130">
        <v>375</v>
      </c>
      <c r="B384" s="114"/>
      <c r="C384" s="2" t="s">
        <v>9</v>
      </c>
      <c r="D384" s="2">
        <v>27733</v>
      </c>
      <c r="E384" s="2"/>
      <c r="F384" s="2">
        <v>512</v>
      </c>
      <c r="G384" s="2"/>
      <c r="H384" s="2">
        <v>1</v>
      </c>
      <c r="I384" s="2">
        <v>4</v>
      </c>
      <c r="J384" s="2">
        <v>1</v>
      </c>
      <c r="K384" s="106">
        <f t="shared" si="7"/>
        <v>104</v>
      </c>
      <c r="L384" s="2"/>
      <c r="M384" s="2" t="s">
        <v>109</v>
      </c>
      <c r="N384" s="2"/>
      <c r="O384" s="2"/>
      <c r="P384" s="2"/>
      <c r="Q384" s="130">
        <v>104</v>
      </c>
      <c r="R384" s="130"/>
      <c r="S384" s="2"/>
      <c r="T384" s="2"/>
      <c r="U384" s="2"/>
      <c r="V384" s="140">
        <v>0</v>
      </c>
    </row>
    <row r="385" spans="1:22" s="3" customFormat="1" ht="24" customHeight="1" x14ac:dyDescent="0.45">
      <c r="A385" s="130">
        <v>376</v>
      </c>
      <c r="B385" s="114"/>
      <c r="C385" s="2" t="s">
        <v>9</v>
      </c>
      <c r="D385" s="2">
        <v>13542</v>
      </c>
      <c r="E385" s="2">
        <v>1576</v>
      </c>
      <c r="F385" s="2">
        <v>441</v>
      </c>
      <c r="G385" s="2">
        <v>3</v>
      </c>
      <c r="H385" s="2">
        <v>2</v>
      </c>
      <c r="I385" s="2">
        <v>24</v>
      </c>
      <c r="J385" s="2">
        <v>1</v>
      </c>
      <c r="K385" s="106">
        <f t="shared" si="7"/>
        <v>1424</v>
      </c>
      <c r="L385" s="2"/>
      <c r="M385" s="2" t="s">
        <v>109</v>
      </c>
      <c r="N385" s="2"/>
      <c r="O385" s="2"/>
      <c r="P385" s="2"/>
      <c r="Q385" s="130">
        <v>1424</v>
      </c>
      <c r="R385" s="130"/>
      <c r="S385" s="2"/>
      <c r="T385" s="2"/>
      <c r="U385" s="2"/>
      <c r="V385" s="140">
        <v>0</v>
      </c>
    </row>
    <row r="386" spans="1:22" s="3" customFormat="1" ht="24" customHeight="1" x14ac:dyDescent="0.45">
      <c r="A386" s="130">
        <v>377</v>
      </c>
      <c r="B386" s="114"/>
      <c r="C386" s="2" t="s">
        <v>9</v>
      </c>
      <c r="D386" s="2">
        <v>13591</v>
      </c>
      <c r="E386" s="2">
        <v>1574</v>
      </c>
      <c r="F386" s="2">
        <v>440</v>
      </c>
      <c r="G386" s="2">
        <v>15</v>
      </c>
      <c r="H386" s="2"/>
      <c r="I386" s="2">
        <v>48</v>
      </c>
      <c r="J386" s="2">
        <v>1</v>
      </c>
      <c r="K386" s="106">
        <f t="shared" si="7"/>
        <v>6048</v>
      </c>
      <c r="L386" s="2"/>
      <c r="M386" s="2" t="s">
        <v>109</v>
      </c>
      <c r="N386" s="2"/>
      <c r="O386" s="2"/>
      <c r="P386" s="2"/>
      <c r="Q386" s="130">
        <v>6048</v>
      </c>
      <c r="R386" s="130"/>
      <c r="S386" s="2"/>
      <c r="T386" s="2"/>
      <c r="U386" s="2"/>
      <c r="V386" s="140">
        <v>0</v>
      </c>
    </row>
    <row r="387" spans="1:22" s="3" customFormat="1" ht="24" customHeight="1" x14ac:dyDescent="0.45">
      <c r="A387" s="130">
        <v>378</v>
      </c>
      <c r="B387" s="2" t="s">
        <v>1555</v>
      </c>
      <c r="C387" s="2" t="s">
        <v>9</v>
      </c>
      <c r="D387" s="2">
        <v>34336</v>
      </c>
      <c r="E387" s="2">
        <v>3870</v>
      </c>
      <c r="F387" s="2">
        <v>1</v>
      </c>
      <c r="G387" s="2"/>
      <c r="H387" s="2">
        <v>1</v>
      </c>
      <c r="I387" s="2">
        <v>16</v>
      </c>
      <c r="J387" s="2">
        <v>2</v>
      </c>
      <c r="K387" s="106">
        <f t="shared" si="7"/>
        <v>116</v>
      </c>
      <c r="L387" s="2">
        <v>1</v>
      </c>
      <c r="M387" s="2" t="s">
        <v>110</v>
      </c>
      <c r="N387" s="2" t="s">
        <v>15</v>
      </c>
      <c r="O387" s="2" t="s">
        <v>12</v>
      </c>
      <c r="P387" s="2">
        <v>172</v>
      </c>
      <c r="Q387" s="130"/>
      <c r="R387" s="130">
        <v>116</v>
      </c>
      <c r="S387" s="2"/>
      <c r="T387" s="2"/>
      <c r="U387" s="2">
        <v>20</v>
      </c>
      <c r="V387" s="140">
        <v>0</v>
      </c>
    </row>
    <row r="388" spans="1:22" s="3" customFormat="1" ht="24" customHeight="1" x14ac:dyDescent="0.45">
      <c r="A388" s="130">
        <v>379</v>
      </c>
      <c r="B388" s="114"/>
      <c r="C388" s="2" t="s">
        <v>9</v>
      </c>
      <c r="D388" s="2">
        <v>33295</v>
      </c>
      <c r="E388" s="2">
        <v>3824</v>
      </c>
      <c r="F388" s="2">
        <v>242</v>
      </c>
      <c r="G388" s="2">
        <v>6</v>
      </c>
      <c r="H388" s="2">
        <v>1</v>
      </c>
      <c r="I388" s="2">
        <v>37</v>
      </c>
      <c r="J388" s="2">
        <v>1</v>
      </c>
      <c r="K388" s="106">
        <f t="shared" si="7"/>
        <v>2537</v>
      </c>
      <c r="L388" s="2"/>
      <c r="M388" s="2" t="s">
        <v>110</v>
      </c>
      <c r="N388" s="2"/>
      <c r="O388" s="2"/>
      <c r="P388" s="2"/>
      <c r="Q388" s="130">
        <v>2537</v>
      </c>
      <c r="R388" s="130"/>
      <c r="S388" s="2"/>
      <c r="T388" s="2"/>
      <c r="U388" s="2"/>
      <c r="V388" s="140">
        <v>0</v>
      </c>
    </row>
    <row r="389" spans="1:22" s="3" customFormat="1" ht="24" customHeight="1" x14ac:dyDescent="0.45">
      <c r="A389" s="130">
        <v>380</v>
      </c>
      <c r="B389" s="114"/>
      <c r="C389" s="2" t="s">
        <v>9</v>
      </c>
      <c r="D389" s="2">
        <v>33296</v>
      </c>
      <c r="E389" s="2">
        <v>3822</v>
      </c>
      <c r="F389" s="2">
        <v>536</v>
      </c>
      <c r="G389" s="2">
        <v>9</v>
      </c>
      <c r="H389" s="2"/>
      <c r="I389" s="2">
        <v>79</v>
      </c>
      <c r="J389" s="2">
        <v>1</v>
      </c>
      <c r="K389" s="106">
        <f t="shared" si="7"/>
        <v>3679</v>
      </c>
      <c r="L389" s="2"/>
      <c r="M389" s="2" t="s">
        <v>110</v>
      </c>
      <c r="N389" s="2"/>
      <c r="O389" s="2"/>
      <c r="P389" s="2"/>
      <c r="Q389" s="130">
        <v>3679</v>
      </c>
      <c r="R389" s="130"/>
      <c r="S389" s="2"/>
      <c r="T389" s="2"/>
      <c r="U389" s="2"/>
      <c r="V389" s="140">
        <v>0</v>
      </c>
    </row>
    <row r="390" spans="1:22" s="3" customFormat="1" ht="24" customHeight="1" x14ac:dyDescent="0.45">
      <c r="A390" s="130">
        <v>381</v>
      </c>
      <c r="B390" s="114"/>
      <c r="C390" s="2" t="s">
        <v>9</v>
      </c>
      <c r="D390" s="2">
        <v>14902</v>
      </c>
      <c r="E390" s="2">
        <v>2056</v>
      </c>
      <c r="F390" s="2">
        <v>162</v>
      </c>
      <c r="G390" s="2">
        <v>12</v>
      </c>
      <c r="H390" s="2">
        <v>1</v>
      </c>
      <c r="I390" s="2">
        <v>18</v>
      </c>
      <c r="J390" s="2">
        <v>1</v>
      </c>
      <c r="K390" s="106">
        <f t="shared" si="7"/>
        <v>4918</v>
      </c>
      <c r="L390" s="2"/>
      <c r="M390" s="2" t="s">
        <v>110</v>
      </c>
      <c r="N390" s="2"/>
      <c r="O390" s="2"/>
      <c r="P390" s="2"/>
      <c r="Q390" s="130">
        <v>4918</v>
      </c>
      <c r="R390" s="130"/>
      <c r="S390" s="2"/>
      <c r="T390" s="2"/>
      <c r="U390" s="2"/>
      <c r="V390" s="140">
        <v>0</v>
      </c>
    </row>
    <row r="391" spans="1:22" s="3" customFormat="1" ht="24" customHeight="1" x14ac:dyDescent="0.45">
      <c r="A391" s="130">
        <v>382</v>
      </c>
      <c r="B391" s="2" t="s">
        <v>1706</v>
      </c>
      <c r="C391" s="2" t="s">
        <v>9</v>
      </c>
      <c r="D391" s="2">
        <v>5468</v>
      </c>
      <c r="E391" s="2"/>
      <c r="F391" s="2">
        <v>256</v>
      </c>
      <c r="G391" s="2"/>
      <c r="H391" s="2"/>
      <c r="I391" s="2">
        <v>91</v>
      </c>
      <c r="J391" s="2">
        <v>2</v>
      </c>
      <c r="K391" s="106">
        <f t="shared" si="7"/>
        <v>91</v>
      </c>
      <c r="L391" s="2">
        <v>1</v>
      </c>
      <c r="M391" s="2" t="s">
        <v>77</v>
      </c>
      <c r="N391" s="2" t="s">
        <v>15</v>
      </c>
      <c r="O391" s="2" t="s">
        <v>12</v>
      </c>
      <c r="P391" s="2">
        <v>124.5</v>
      </c>
      <c r="Q391" s="130"/>
      <c r="R391" s="130">
        <v>91</v>
      </c>
      <c r="S391" s="2"/>
      <c r="T391" s="2"/>
      <c r="U391" s="2">
        <v>20</v>
      </c>
      <c r="V391" s="140">
        <v>0</v>
      </c>
    </row>
    <row r="392" spans="1:22" s="3" customFormat="1" ht="24" customHeight="1" x14ac:dyDescent="0.45">
      <c r="A392" s="130">
        <v>383</v>
      </c>
      <c r="B392" s="114"/>
      <c r="C392" s="2" t="s">
        <v>9</v>
      </c>
      <c r="D392" s="2">
        <v>38457</v>
      </c>
      <c r="E392" s="2">
        <v>4140</v>
      </c>
      <c r="F392" s="2">
        <v>139</v>
      </c>
      <c r="G392" s="2">
        <v>19</v>
      </c>
      <c r="H392" s="2">
        <v>3</v>
      </c>
      <c r="I392" s="2">
        <v>42</v>
      </c>
      <c r="J392" s="2">
        <v>1</v>
      </c>
      <c r="K392" s="106">
        <f t="shared" si="7"/>
        <v>7942</v>
      </c>
      <c r="L392" s="2"/>
      <c r="M392" s="2" t="s">
        <v>77</v>
      </c>
      <c r="N392" s="2"/>
      <c r="O392" s="2"/>
      <c r="P392" s="2"/>
      <c r="Q392" s="130">
        <v>7942</v>
      </c>
      <c r="R392" s="130"/>
      <c r="S392" s="2"/>
      <c r="T392" s="2"/>
      <c r="U392" s="2"/>
      <c r="V392" s="140">
        <v>0</v>
      </c>
    </row>
    <row r="393" spans="1:22" s="3" customFormat="1" ht="24" customHeight="1" x14ac:dyDescent="0.45">
      <c r="A393" s="130">
        <v>384</v>
      </c>
      <c r="B393" s="114"/>
      <c r="C393" s="2" t="s">
        <v>9</v>
      </c>
      <c r="D393" s="2">
        <v>33253</v>
      </c>
      <c r="E393" s="2">
        <v>3789</v>
      </c>
      <c r="F393" s="2">
        <v>535</v>
      </c>
      <c r="G393" s="2">
        <v>9</v>
      </c>
      <c r="H393" s="2">
        <v>1</v>
      </c>
      <c r="I393" s="2">
        <v>80</v>
      </c>
      <c r="J393" s="2">
        <v>1</v>
      </c>
      <c r="K393" s="106">
        <f t="shared" si="7"/>
        <v>3780</v>
      </c>
      <c r="L393" s="2"/>
      <c r="M393" s="2" t="s">
        <v>77</v>
      </c>
      <c r="N393" s="2"/>
      <c r="O393" s="2"/>
      <c r="P393" s="2"/>
      <c r="Q393" s="130">
        <v>3780</v>
      </c>
      <c r="R393" s="130"/>
      <c r="S393" s="2"/>
      <c r="T393" s="2"/>
      <c r="U393" s="2"/>
      <c r="V393" s="140">
        <v>0</v>
      </c>
    </row>
    <row r="394" spans="1:22" s="3" customFormat="1" ht="24" customHeight="1" x14ac:dyDescent="0.45">
      <c r="A394" s="130">
        <v>385</v>
      </c>
      <c r="B394" s="2" t="s">
        <v>1553</v>
      </c>
      <c r="C394" s="2" t="s">
        <v>9</v>
      </c>
      <c r="D394" s="2">
        <v>5402</v>
      </c>
      <c r="E394" s="2">
        <v>436</v>
      </c>
      <c r="F394" s="2">
        <v>177</v>
      </c>
      <c r="G394" s="2"/>
      <c r="H394" s="2">
        <v>1</v>
      </c>
      <c r="I394" s="2">
        <v>20</v>
      </c>
      <c r="J394" s="2">
        <v>2</v>
      </c>
      <c r="K394" s="106">
        <f t="shared" si="7"/>
        <v>120</v>
      </c>
      <c r="L394" s="2">
        <v>1</v>
      </c>
      <c r="M394" s="2" t="s">
        <v>111</v>
      </c>
      <c r="N394" s="2" t="s">
        <v>15</v>
      </c>
      <c r="O394" s="2" t="s">
        <v>12</v>
      </c>
      <c r="P394" s="2">
        <v>189</v>
      </c>
      <c r="Q394" s="130"/>
      <c r="R394" s="130">
        <v>120</v>
      </c>
      <c r="S394" s="2"/>
      <c r="T394" s="2"/>
      <c r="U394" s="2">
        <v>30</v>
      </c>
      <c r="V394" s="140">
        <v>0</v>
      </c>
    </row>
    <row r="395" spans="1:22" s="3" customFormat="1" ht="24" customHeight="1" x14ac:dyDescent="0.45">
      <c r="A395" s="130">
        <v>386</v>
      </c>
      <c r="B395" s="114"/>
      <c r="C395" s="2" t="s">
        <v>9</v>
      </c>
      <c r="D395" s="2">
        <v>7297</v>
      </c>
      <c r="E395" s="2">
        <v>811</v>
      </c>
      <c r="F395" s="2">
        <v>302</v>
      </c>
      <c r="G395" s="2"/>
      <c r="H395" s="2"/>
      <c r="I395" s="2">
        <v>91</v>
      </c>
      <c r="J395" s="2">
        <v>1</v>
      </c>
      <c r="K395" s="106">
        <f t="shared" si="7"/>
        <v>91</v>
      </c>
      <c r="L395" s="2"/>
      <c r="M395" s="2" t="s">
        <v>111</v>
      </c>
      <c r="N395" s="2"/>
      <c r="O395" s="2"/>
      <c r="P395" s="2"/>
      <c r="Q395" s="130">
        <v>91</v>
      </c>
      <c r="R395" s="130"/>
      <c r="S395" s="2"/>
      <c r="T395" s="2"/>
      <c r="U395" s="2"/>
      <c r="V395" s="140">
        <v>0</v>
      </c>
    </row>
    <row r="396" spans="1:22" s="3" customFormat="1" ht="24" customHeight="1" x14ac:dyDescent="0.45">
      <c r="A396" s="130">
        <v>387</v>
      </c>
      <c r="B396" s="114"/>
      <c r="C396" s="2" t="s">
        <v>9</v>
      </c>
      <c r="D396" s="2">
        <v>7154</v>
      </c>
      <c r="E396" s="2">
        <v>670</v>
      </c>
      <c r="F396" s="2">
        <v>118</v>
      </c>
      <c r="G396" s="2">
        <v>1</v>
      </c>
      <c r="H396" s="2">
        <v>2</v>
      </c>
      <c r="I396" s="2">
        <v>79</v>
      </c>
      <c r="J396" s="2">
        <v>1</v>
      </c>
      <c r="K396" s="106">
        <f t="shared" si="7"/>
        <v>679</v>
      </c>
      <c r="L396" s="2"/>
      <c r="M396" s="2" t="s">
        <v>111</v>
      </c>
      <c r="N396" s="2"/>
      <c r="O396" s="2"/>
      <c r="P396" s="2"/>
      <c r="Q396" s="130">
        <v>679</v>
      </c>
      <c r="R396" s="130"/>
      <c r="S396" s="2"/>
      <c r="T396" s="2"/>
      <c r="U396" s="2"/>
      <c r="V396" s="140">
        <v>0</v>
      </c>
    </row>
    <row r="397" spans="1:22" s="3" customFormat="1" ht="24" customHeight="1" x14ac:dyDescent="0.45">
      <c r="A397" s="130">
        <v>388</v>
      </c>
      <c r="B397" s="114"/>
      <c r="C397" s="2" t="s">
        <v>9</v>
      </c>
      <c r="D397" s="2">
        <v>7221</v>
      </c>
      <c r="E397" s="2">
        <v>736</v>
      </c>
      <c r="F397" s="2">
        <v>71</v>
      </c>
      <c r="G397" s="2">
        <v>2</v>
      </c>
      <c r="H397" s="2">
        <v>3</v>
      </c>
      <c r="I397" s="2">
        <v>18</v>
      </c>
      <c r="J397" s="2">
        <v>1</v>
      </c>
      <c r="K397" s="106">
        <f t="shared" si="7"/>
        <v>1118</v>
      </c>
      <c r="L397" s="2"/>
      <c r="M397" s="2" t="s">
        <v>111</v>
      </c>
      <c r="N397" s="2"/>
      <c r="O397" s="2"/>
      <c r="P397" s="2"/>
      <c r="Q397" s="130">
        <v>1118</v>
      </c>
      <c r="R397" s="130"/>
      <c r="S397" s="2"/>
      <c r="T397" s="2"/>
      <c r="U397" s="2"/>
      <c r="V397" s="140">
        <v>0</v>
      </c>
    </row>
    <row r="398" spans="1:22" s="3" customFormat="1" ht="24" customHeight="1" x14ac:dyDescent="0.45">
      <c r="A398" s="130">
        <v>389</v>
      </c>
      <c r="B398" s="114"/>
      <c r="C398" s="2" t="s">
        <v>9</v>
      </c>
      <c r="D398" s="2">
        <v>7254</v>
      </c>
      <c r="E398" s="2">
        <v>768</v>
      </c>
      <c r="F398" s="2">
        <v>104</v>
      </c>
      <c r="G398" s="2">
        <v>3</v>
      </c>
      <c r="H398" s="2">
        <v>3</v>
      </c>
      <c r="I398" s="2">
        <v>85</v>
      </c>
      <c r="J398" s="2">
        <v>1</v>
      </c>
      <c r="K398" s="106">
        <f t="shared" si="7"/>
        <v>1585</v>
      </c>
      <c r="L398" s="2"/>
      <c r="M398" s="2" t="s">
        <v>111</v>
      </c>
      <c r="N398" s="2"/>
      <c r="O398" s="2"/>
      <c r="P398" s="2"/>
      <c r="Q398" s="130">
        <v>1585</v>
      </c>
      <c r="R398" s="130"/>
      <c r="S398" s="2"/>
      <c r="T398" s="2"/>
      <c r="U398" s="2"/>
      <c r="V398" s="140">
        <v>0</v>
      </c>
    </row>
    <row r="399" spans="1:22" s="3" customFormat="1" ht="24" customHeight="1" x14ac:dyDescent="0.45">
      <c r="A399" s="130">
        <v>390</v>
      </c>
      <c r="B399" s="114"/>
      <c r="C399" s="2" t="s">
        <v>9</v>
      </c>
      <c r="D399" s="2">
        <v>7255</v>
      </c>
      <c r="E399" s="2"/>
      <c r="F399" s="2">
        <v>105</v>
      </c>
      <c r="G399" s="2">
        <v>3</v>
      </c>
      <c r="H399" s="2"/>
      <c r="I399" s="2">
        <v>63</v>
      </c>
      <c r="J399" s="2">
        <v>1</v>
      </c>
      <c r="K399" s="106">
        <f t="shared" si="7"/>
        <v>1263</v>
      </c>
      <c r="L399" s="2"/>
      <c r="M399" s="2" t="s">
        <v>111</v>
      </c>
      <c r="N399" s="2"/>
      <c r="O399" s="2"/>
      <c r="P399" s="2"/>
      <c r="Q399" s="130">
        <v>1263</v>
      </c>
      <c r="R399" s="130"/>
      <c r="S399" s="2"/>
      <c r="T399" s="2"/>
      <c r="U399" s="2"/>
      <c r="V399" s="140">
        <v>0</v>
      </c>
    </row>
    <row r="400" spans="1:22" s="3" customFormat="1" ht="24" customHeight="1" x14ac:dyDescent="0.45">
      <c r="A400" s="130">
        <v>391</v>
      </c>
      <c r="B400" s="114"/>
      <c r="C400" s="2" t="s">
        <v>9</v>
      </c>
      <c r="D400" s="2">
        <v>7193</v>
      </c>
      <c r="E400" s="2">
        <v>709</v>
      </c>
      <c r="F400" s="2">
        <v>40</v>
      </c>
      <c r="G400" s="2">
        <v>1</v>
      </c>
      <c r="H400" s="2">
        <v>2</v>
      </c>
      <c r="I400" s="2">
        <v>41</v>
      </c>
      <c r="J400" s="2">
        <v>1</v>
      </c>
      <c r="K400" s="106">
        <f t="shared" si="7"/>
        <v>641</v>
      </c>
      <c r="L400" s="2"/>
      <c r="M400" s="2" t="s">
        <v>111</v>
      </c>
      <c r="N400" s="2"/>
      <c r="O400" s="2"/>
      <c r="P400" s="2"/>
      <c r="Q400" s="130">
        <v>641</v>
      </c>
      <c r="R400" s="130"/>
      <c r="S400" s="2"/>
      <c r="T400" s="2"/>
      <c r="U400" s="2"/>
      <c r="V400" s="140">
        <v>0</v>
      </c>
    </row>
    <row r="401" spans="1:22" s="3" customFormat="1" ht="24" customHeight="1" x14ac:dyDescent="0.45">
      <c r="A401" s="130">
        <v>392</v>
      </c>
      <c r="B401" s="114"/>
      <c r="C401" s="2" t="s">
        <v>9</v>
      </c>
      <c r="D401" s="2">
        <v>16552</v>
      </c>
      <c r="E401" s="2">
        <v>2605</v>
      </c>
      <c r="F401" s="2">
        <v>133</v>
      </c>
      <c r="G401" s="2">
        <v>16</v>
      </c>
      <c r="H401" s="2">
        <v>3</v>
      </c>
      <c r="I401" s="2">
        <v>6</v>
      </c>
      <c r="J401" s="2">
        <v>1</v>
      </c>
      <c r="K401" s="106">
        <f t="shared" si="7"/>
        <v>6706</v>
      </c>
      <c r="L401" s="2"/>
      <c r="M401" s="2" t="s">
        <v>111</v>
      </c>
      <c r="N401" s="2"/>
      <c r="O401" s="2"/>
      <c r="P401" s="2"/>
      <c r="Q401" s="130">
        <v>6706</v>
      </c>
      <c r="R401" s="130"/>
      <c r="S401" s="2"/>
      <c r="T401" s="2"/>
      <c r="U401" s="2"/>
      <c r="V401" s="140">
        <v>0</v>
      </c>
    </row>
    <row r="402" spans="1:22" s="3" customFormat="1" ht="24" customHeight="1" x14ac:dyDescent="0.45">
      <c r="A402" s="130">
        <v>393</v>
      </c>
      <c r="B402" s="114"/>
      <c r="C402" s="2" t="s">
        <v>9</v>
      </c>
      <c r="D402" s="2">
        <v>14056</v>
      </c>
      <c r="E402" s="2">
        <v>1708</v>
      </c>
      <c r="F402" s="2">
        <v>126</v>
      </c>
      <c r="G402" s="2">
        <v>13</v>
      </c>
      <c r="H402" s="2">
        <v>2</v>
      </c>
      <c r="I402" s="2">
        <v>27</v>
      </c>
      <c r="J402" s="2">
        <v>1</v>
      </c>
      <c r="K402" s="106">
        <f t="shared" si="7"/>
        <v>5427</v>
      </c>
      <c r="L402" s="2"/>
      <c r="M402" s="2" t="s">
        <v>111</v>
      </c>
      <c r="N402" s="2"/>
      <c r="O402" s="2"/>
      <c r="P402" s="2"/>
      <c r="Q402" s="130">
        <v>5427</v>
      </c>
      <c r="R402" s="130"/>
      <c r="S402" s="2"/>
      <c r="T402" s="2"/>
      <c r="U402" s="2"/>
      <c r="V402" s="140">
        <v>0</v>
      </c>
    </row>
    <row r="403" spans="1:22" s="3" customFormat="1" ht="24" customHeight="1" x14ac:dyDescent="0.45">
      <c r="A403" s="130">
        <v>394</v>
      </c>
      <c r="B403" s="114"/>
      <c r="C403" s="2" t="s">
        <v>9</v>
      </c>
      <c r="D403" s="2">
        <v>16696</v>
      </c>
      <c r="E403" s="2">
        <v>2568</v>
      </c>
      <c r="F403" s="2">
        <v>20</v>
      </c>
      <c r="G403" s="2">
        <v>7</v>
      </c>
      <c r="H403" s="2">
        <v>1</v>
      </c>
      <c r="I403" s="2">
        <v>28</v>
      </c>
      <c r="J403" s="2">
        <v>1</v>
      </c>
      <c r="K403" s="106">
        <f t="shared" si="7"/>
        <v>2928</v>
      </c>
      <c r="L403" s="2"/>
      <c r="M403" s="2" t="s">
        <v>111</v>
      </c>
      <c r="N403" s="2"/>
      <c r="O403" s="2"/>
      <c r="P403" s="2"/>
      <c r="Q403" s="130">
        <v>2928</v>
      </c>
      <c r="R403" s="130"/>
      <c r="S403" s="2"/>
      <c r="T403" s="2"/>
      <c r="U403" s="2"/>
      <c r="V403" s="140">
        <v>0</v>
      </c>
    </row>
    <row r="404" spans="1:22" s="3" customFormat="1" ht="24" customHeight="1" x14ac:dyDescent="0.45">
      <c r="A404" s="130">
        <v>395</v>
      </c>
      <c r="B404" s="114"/>
      <c r="C404" s="2" t="s">
        <v>9</v>
      </c>
      <c r="D404" s="2">
        <v>28583</v>
      </c>
      <c r="E404" s="2">
        <v>3542</v>
      </c>
      <c r="F404" s="2">
        <v>520</v>
      </c>
      <c r="G404" s="2">
        <v>6</v>
      </c>
      <c r="H404" s="2">
        <v>2</v>
      </c>
      <c r="I404" s="2">
        <v>78</v>
      </c>
      <c r="J404" s="2">
        <v>1</v>
      </c>
      <c r="K404" s="106">
        <f t="shared" si="7"/>
        <v>2678</v>
      </c>
      <c r="L404" s="2"/>
      <c r="M404" s="2" t="s">
        <v>111</v>
      </c>
      <c r="N404" s="2"/>
      <c r="O404" s="2"/>
      <c r="P404" s="2"/>
      <c r="Q404" s="130">
        <v>2678</v>
      </c>
      <c r="R404" s="130"/>
      <c r="S404" s="2"/>
      <c r="T404" s="2"/>
      <c r="U404" s="2"/>
      <c r="V404" s="140">
        <v>0</v>
      </c>
    </row>
    <row r="405" spans="1:22" s="3" customFormat="1" ht="24" customHeight="1" x14ac:dyDescent="0.45">
      <c r="A405" s="130">
        <v>396</v>
      </c>
      <c r="B405" s="114"/>
      <c r="C405" s="2" t="s">
        <v>9</v>
      </c>
      <c r="D405" s="2">
        <v>24428</v>
      </c>
      <c r="E405" s="2">
        <v>3392</v>
      </c>
      <c r="F405" s="2">
        <v>90</v>
      </c>
      <c r="G405" s="2">
        <v>1</v>
      </c>
      <c r="H405" s="2"/>
      <c r="I405" s="2">
        <v>91</v>
      </c>
      <c r="J405" s="2">
        <v>1</v>
      </c>
      <c r="K405" s="106">
        <f t="shared" si="7"/>
        <v>491</v>
      </c>
      <c r="L405" s="2"/>
      <c r="M405" s="2" t="s">
        <v>111</v>
      </c>
      <c r="N405" s="2"/>
      <c r="O405" s="2"/>
      <c r="P405" s="2"/>
      <c r="Q405" s="130">
        <v>491</v>
      </c>
      <c r="R405" s="130"/>
      <c r="S405" s="2"/>
      <c r="T405" s="2"/>
      <c r="U405" s="2"/>
      <c r="V405" s="140">
        <v>0</v>
      </c>
    </row>
    <row r="406" spans="1:22" s="3" customFormat="1" ht="24" customHeight="1" x14ac:dyDescent="0.45">
      <c r="A406" s="130">
        <v>397</v>
      </c>
      <c r="B406" s="2" t="s">
        <v>1554</v>
      </c>
      <c r="C406" s="2" t="s">
        <v>9</v>
      </c>
      <c r="D406" s="2">
        <v>5423</v>
      </c>
      <c r="E406" s="2"/>
      <c r="F406" s="2">
        <v>199</v>
      </c>
      <c r="G406" s="2"/>
      <c r="H406" s="2"/>
      <c r="I406" s="2">
        <v>60</v>
      </c>
      <c r="J406" s="2">
        <v>2</v>
      </c>
      <c r="K406" s="106">
        <f t="shared" si="7"/>
        <v>60</v>
      </c>
      <c r="L406" s="2">
        <v>1</v>
      </c>
      <c r="M406" s="2" t="s">
        <v>112</v>
      </c>
      <c r="N406" s="2" t="s">
        <v>15</v>
      </c>
      <c r="O406" s="2" t="s">
        <v>12</v>
      </c>
      <c r="P406" s="2">
        <v>168</v>
      </c>
      <c r="Q406" s="130"/>
      <c r="R406" s="130">
        <v>60</v>
      </c>
      <c r="S406" s="2"/>
      <c r="T406" s="2"/>
      <c r="U406" s="2">
        <v>20</v>
      </c>
      <c r="V406" s="140">
        <v>0</v>
      </c>
    </row>
    <row r="407" spans="1:22" s="3" customFormat="1" ht="24" customHeight="1" x14ac:dyDescent="0.45">
      <c r="A407" s="130">
        <v>398</v>
      </c>
      <c r="B407" s="114"/>
      <c r="C407" s="2" t="s">
        <v>9</v>
      </c>
      <c r="D407" s="2">
        <v>14900</v>
      </c>
      <c r="E407" s="2">
        <v>2044</v>
      </c>
      <c r="F407" s="2">
        <v>160</v>
      </c>
      <c r="G407" s="2">
        <v>11</v>
      </c>
      <c r="H407" s="2">
        <v>1</v>
      </c>
      <c r="I407" s="2">
        <v>69</v>
      </c>
      <c r="J407" s="2">
        <v>1</v>
      </c>
      <c r="K407" s="106">
        <f t="shared" si="7"/>
        <v>4569</v>
      </c>
      <c r="L407" s="2"/>
      <c r="M407" s="2" t="s">
        <v>112</v>
      </c>
      <c r="N407" s="2"/>
      <c r="O407" s="2"/>
      <c r="P407" s="2"/>
      <c r="Q407" s="130">
        <v>4569</v>
      </c>
      <c r="R407" s="130"/>
      <c r="S407" s="2"/>
      <c r="T407" s="2"/>
      <c r="U407" s="2"/>
      <c r="V407" s="140">
        <v>0</v>
      </c>
    </row>
    <row r="408" spans="1:22" s="3" customFormat="1" ht="24" customHeight="1" x14ac:dyDescent="0.45">
      <c r="A408" s="130">
        <v>399</v>
      </c>
      <c r="B408" s="114"/>
      <c r="C408" s="2" t="s">
        <v>9</v>
      </c>
      <c r="D408" s="2">
        <v>58386</v>
      </c>
      <c r="E408" s="2">
        <v>5539</v>
      </c>
      <c r="F408" s="2">
        <v>262</v>
      </c>
      <c r="G408" s="2"/>
      <c r="H408" s="2">
        <v>2</v>
      </c>
      <c r="I408" s="2">
        <v>12</v>
      </c>
      <c r="J408" s="2">
        <v>1</v>
      </c>
      <c r="K408" s="106">
        <f t="shared" si="7"/>
        <v>212</v>
      </c>
      <c r="L408" s="2"/>
      <c r="M408" s="2" t="s">
        <v>112</v>
      </c>
      <c r="N408" s="2"/>
      <c r="O408" s="2"/>
      <c r="P408" s="2"/>
      <c r="Q408" s="130">
        <v>212</v>
      </c>
      <c r="R408" s="130"/>
      <c r="S408" s="2"/>
      <c r="T408" s="2"/>
      <c r="U408" s="2"/>
      <c r="V408" s="140">
        <v>0</v>
      </c>
    </row>
    <row r="409" spans="1:22" s="3" customFormat="1" ht="24" customHeight="1" x14ac:dyDescent="0.45">
      <c r="A409" s="130">
        <v>400</v>
      </c>
      <c r="B409" s="114"/>
      <c r="C409" s="2" t="s">
        <v>9</v>
      </c>
      <c r="D409" s="2">
        <v>14924</v>
      </c>
      <c r="E409" s="2">
        <v>2068</v>
      </c>
      <c r="F409" s="2">
        <v>213</v>
      </c>
      <c r="G409" s="2">
        <v>20</v>
      </c>
      <c r="H409" s="2">
        <v>2</v>
      </c>
      <c r="I409" s="2">
        <v>95</v>
      </c>
      <c r="J409" s="2">
        <v>1</v>
      </c>
      <c r="K409" s="106">
        <f t="shared" si="7"/>
        <v>8295</v>
      </c>
      <c r="L409" s="2"/>
      <c r="M409" s="2" t="s">
        <v>112</v>
      </c>
      <c r="N409" s="2"/>
      <c r="O409" s="2"/>
      <c r="P409" s="2"/>
      <c r="Q409" s="130">
        <v>8295</v>
      </c>
      <c r="R409" s="130"/>
      <c r="S409" s="2"/>
      <c r="T409" s="2"/>
      <c r="U409" s="2"/>
      <c r="V409" s="140">
        <v>0</v>
      </c>
    </row>
    <row r="410" spans="1:22" s="3" customFormat="1" ht="24" customHeight="1" x14ac:dyDescent="0.45">
      <c r="A410" s="130">
        <v>401</v>
      </c>
      <c r="B410" s="2" t="s">
        <v>1546</v>
      </c>
      <c r="C410" s="2" t="s">
        <v>9</v>
      </c>
      <c r="D410" s="2">
        <v>47608</v>
      </c>
      <c r="E410" s="2">
        <v>4608</v>
      </c>
      <c r="F410" s="2">
        <v>44</v>
      </c>
      <c r="G410" s="2"/>
      <c r="H410" s="2"/>
      <c r="I410" s="2">
        <v>69</v>
      </c>
      <c r="J410" s="2">
        <v>2</v>
      </c>
      <c r="K410" s="106">
        <f t="shared" si="7"/>
        <v>69</v>
      </c>
      <c r="L410" s="2">
        <v>1</v>
      </c>
      <c r="M410" s="2" t="s">
        <v>113</v>
      </c>
      <c r="N410" s="2" t="s">
        <v>15</v>
      </c>
      <c r="O410" s="2" t="s">
        <v>12</v>
      </c>
      <c r="P410" s="2">
        <v>159</v>
      </c>
      <c r="Q410" s="130"/>
      <c r="R410" s="130">
        <v>69</v>
      </c>
      <c r="S410" s="2"/>
      <c r="T410" s="2"/>
      <c r="U410" s="2">
        <v>20</v>
      </c>
      <c r="V410" s="140">
        <v>0</v>
      </c>
    </row>
    <row r="411" spans="1:22" s="3" customFormat="1" ht="24" customHeight="1" x14ac:dyDescent="0.45">
      <c r="A411" s="130">
        <v>402</v>
      </c>
      <c r="B411" s="114"/>
      <c r="C411" s="2" t="s">
        <v>9</v>
      </c>
      <c r="D411" s="2">
        <v>51989</v>
      </c>
      <c r="E411" s="2">
        <v>4922</v>
      </c>
      <c r="F411" s="2">
        <v>126</v>
      </c>
      <c r="G411" s="2">
        <v>3</v>
      </c>
      <c r="H411" s="2">
        <v>1</v>
      </c>
      <c r="I411" s="2">
        <v>45</v>
      </c>
      <c r="J411" s="2">
        <v>1</v>
      </c>
      <c r="K411" s="106">
        <f t="shared" si="7"/>
        <v>1345</v>
      </c>
      <c r="L411" s="2"/>
      <c r="M411" s="2" t="s">
        <v>113</v>
      </c>
      <c r="N411" s="2"/>
      <c r="O411" s="2"/>
      <c r="P411" s="2"/>
      <c r="Q411" s="130">
        <v>1345</v>
      </c>
      <c r="R411" s="130"/>
      <c r="S411" s="2"/>
      <c r="T411" s="2"/>
      <c r="U411" s="2"/>
      <c r="V411" s="140">
        <v>0</v>
      </c>
    </row>
    <row r="412" spans="1:22" s="3" customFormat="1" ht="24" customHeight="1" x14ac:dyDescent="0.45">
      <c r="A412" s="130">
        <v>403</v>
      </c>
      <c r="B412" s="114"/>
      <c r="C412" s="2" t="s">
        <v>9</v>
      </c>
      <c r="D412" s="2">
        <v>51990</v>
      </c>
      <c r="E412" s="2">
        <v>2054</v>
      </c>
      <c r="F412" s="2">
        <v>174</v>
      </c>
      <c r="G412" s="2">
        <v>1</v>
      </c>
      <c r="H412" s="2">
        <v>2</v>
      </c>
      <c r="I412" s="2">
        <v>65</v>
      </c>
      <c r="J412" s="2">
        <v>1</v>
      </c>
      <c r="K412" s="106">
        <f t="shared" si="7"/>
        <v>665</v>
      </c>
      <c r="L412" s="2"/>
      <c r="M412" s="2" t="s">
        <v>113</v>
      </c>
      <c r="N412" s="2"/>
      <c r="O412" s="2"/>
      <c r="P412" s="2"/>
      <c r="Q412" s="130">
        <v>665</v>
      </c>
      <c r="R412" s="130"/>
      <c r="S412" s="2"/>
      <c r="T412" s="2"/>
      <c r="U412" s="2"/>
      <c r="V412" s="140">
        <v>0</v>
      </c>
    </row>
    <row r="413" spans="1:22" s="3" customFormat="1" ht="24" customHeight="1" x14ac:dyDescent="0.45">
      <c r="A413" s="130">
        <v>404</v>
      </c>
      <c r="B413" s="114"/>
      <c r="C413" s="2" t="s">
        <v>9</v>
      </c>
      <c r="D413" s="2">
        <v>51988</v>
      </c>
      <c r="E413" s="2">
        <v>4919</v>
      </c>
      <c r="F413" s="2">
        <v>123</v>
      </c>
      <c r="G413" s="2">
        <v>7</v>
      </c>
      <c r="H413" s="2"/>
      <c r="I413" s="2"/>
      <c r="J413" s="2">
        <v>1</v>
      </c>
      <c r="K413" s="106">
        <f t="shared" si="7"/>
        <v>2800</v>
      </c>
      <c r="L413" s="2"/>
      <c r="M413" s="2" t="s">
        <v>113</v>
      </c>
      <c r="N413" s="2"/>
      <c r="O413" s="2"/>
      <c r="P413" s="2"/>
      <c r="Q413" s="130">
        <v>2800</v>
      </c>
      <c r="R413" s="130"/>
      <c r="S413" s="2"/>
      <c r="T413" s="2"/>
      <c r="U413" s="2"/>
      <c r="V413" s="140">
        <v>0</v>
      </c>
    </row>
    <row r="414" spans="1:22" s="3" customFormat="1" ht="24" customHeight="1" x14ac:dyDescent="0.45">
      <c r="A414" s="130">
        <v>405</v>
      </c>
      <c r="B414" s="114"/>
      <c r="C414" s="2" t="s">
        <v>9</v>
      </c>
      <c r="D414" s="2">
        <v>14884</v>
      </c>
      <c r="E414" s="2">
        <v>4920</v>
      </c>
      <c r="F414" s="2">
        <v>124</v>
      </c>
      <c r="G414" s="2">
        <v>2</v>
      </c>
      <c r="H414" s="2">
        <v>2</v>
      </c>
      <c r="I414" s="2">
        <v>55</v>
      </c>
      <c r="J414" s="2">
        <v>1</v>
      </c>
      <c r="K414" s="106">
        <f t="shared" si="7"/>
        <v>1055</v>
      </c>
      <c r="L414" s="2"/>
      <c r="M414" s="2" t="s">
        <v>113</v>
      </c>
      <c r="N414" s="2"/>
      <c r="O414" s="2"/>
      <c r="P414" s="2"/>
      <c r="Q414" s="130">
        <v>1055</v>
      </c>
      <c r="R414" s="130"/>
      <c r="S414" s="2"/>
      <c r="T414" s="2"/>
      <c r="U414" s="2"/>
      <c r="V414" s="140">
        <v>0</v>
      </c>
    </row>
    <row r="415" spans="1:22" s="3" customFormat="1" ht="24" customHeight="1" x14ac:dyDescent="0.45">
      <c r="A415" s="130">
        <v>406</v>
      </c>
      <c r="B415" s="114"/>
      <c r="C415" s="2" t="s">
        <v>9</v>
      </c>
      <c r="D415" s="2">
        <v>51991</v>
      </c>
      <c r="E415" s="2">
        <v>4921</v>
      </c>
      <c r="F415" s="2">
        <v>125</v>
      </c>
      <c r="G415" s="2">
        <v>5</v>
      </c>
      <c r="H415" s="2"/>
      <c r="I415" s="2"/>
      <c r="J415" s="2">
        <v>1</v>
      </c>
      <c r="K415" s="106">
        <f t="shared" si="7"/>
        <v>2000</v>
      </c>
      <c r="L415" s="2"/>
      <c r="M415" s="2" t="s">
        <v>113</v>
      </c>
      <c r="N415" s="2"/>
      <c r="O415" s="2"/>
      <c r="P415" s="2"/>
      <c r="Q415" s="130">
        <v>2000</v>
      </c>
      <c r="R415" s="130"/>
      <c r="S415" s="2"/>
      <c r="T415" s="2"/>
      <c r="U415" s="2"/>
      <c r="V415" s="140">
        <v>0</v>
      </c>
    </row>
    <row r="416" spans="1:22" s="3" customFormat="1" ht="24" customHeight="1" x14ac:dyDescent="0.45">
      <c r="A416" s="130">
        <v>407</v>
      </c>
      <c r="B416" s="114"/>
      <c r="C416" s="2" t="s">
        <v>9</v>
      </c>
      <c r="D416" s="2">
        <v>14910</v>
      </c>
      <c r="E416" s="2">
        <v>2029</v>
      </c>
      <c r="F416" s="2">
        <v>131</v>
      </c>
      <c r="G416" s="2">
        <v>11</v>
      </c>
      <c r="H416" s="2">
        <v>2</v>
      </c>
      <c r="I416" s="2">
        <v>54</v>
      </c>
      <c r="J416" s="2">
        <v>1</v>
      </c>
      <c r="K416" s="106">
        <f t="shared" si="7"/>
        <v>4654</v>
      </c>
      <c r="L416" s="2"/>
      <c r="M416" s="2" t="s">
        <v>113</v>
      </c>
      <c r="N416" s="2"/>
      <c r="O416" s="2"/>
      <c r="P416" s="2"/>
      <c r="Q416" s="130">
        <v>4654</v>
      </c>
      <c r="R416" s="130"/>
      <c r="S416" s="2"/>
      <c r="T416" s="2"/>
      <c r="U416" s="2"/>
      <c r="V416" s="140">
        <v>0</v>
      </c>
    </row>
    <row r="417" spans="1:22" s="3" customFormat="1" ht="24" customHeight="1" x14ac:dyDescent="0.45">
      <c r="A417" s="130">
        <v>408</v>
      </c>
      <c r="B417" s="2" t="s">
        <v>1549</v>
      </c>
      <c r="C417" s="2" t="s">
        <v>9</v>
      </c>
      <c r="D417" s="2">
        <v>5425</v>
      </c>
      <c r="E417" s="2">
        <v>459</v>
      </c>
      <c r="F417" s="2">
        <v>201</v>
      </c>
      <c r="G417" s="2"/>
      <c r="H417" s="2">
        <v>1</v>
      </c>
      <c r="I417" s="2">
        <v>28</v>
      </c>
      <c r="J417" s="2">
        <v>2</v>
      </c>
      <c r="K417" s="106">
        <f t="shared" si="7"/>
        <v>128</v>
      </c>
      <c r="L417" s="2">
        <v>1</v>
      </c>
      <c r="M417" s="2" t="s">
        <v>114</v>
      </c>
      <c r="N417" s="2" t="s">
        <v>15</v>
      </c>
      <c r="O417" s="2" t="s">
        <v>12</v>
      </c>
      <c r="P417" s="2">
        <v>168</v>
      </c>
      <c r="Q417" s="130"/>
      <c r="R417" s="130">
        <v>128</v>
      </c>
      <c r="S417" s="2"/>
      <c r="T417" s="2"/>
      <c r="U417" s="2">
        <v>30</v>
      </c>
      <c r="V417" s="140">
        <v>0</v>
      </c>
    </row>
    <row r="418" spans="1:22" s="3" customFormat="1" ht="24" customHeight="1" x14ac:dyDescent="0.45">
      <c r="A418" s="130">
        <v>409</v>
      </c>
      <c r="B418" s="114"/>
      <c r="C418" s="2" t="s">
        <v>9</v>
      </c>
      <c r="D418" s="2">
        <v>14905</v>
      </c>
      <c r="E418" s="2">
        <v>2049</v>
      </c>
      <c r="F418" s="2">
        <v>165</v>
      </c>
      <c r="G418" s="2">
        <v>9</v>
      </c>
      <c r="H418" s="2">
        <v>3</v>
      </c>
      <c r="I418" s="2">
        <v>61</v>
      </c>
      <c r="J418" s="2">
        <v>1</v>
      </c>
      <c r="K418" s="106">
        <f t="shared" si="7"/>
        <v>3961</v>
      </c>
      <c r="L418" s="2"/>
      <c r="M418" s="2" t="s">
        <v>114</v>
      </c>
      <c r="N418" s="2"/>
      <c r="O418" s="2"/>
      <c r="P418" s="2"/>
      <c r="Q418" s="130">
        <v>3961</v>
      </c>
      <c r="R418" s="130"/>
      <c r="S418" s="2"/>
      <c r="T418" s="2"/>
      <c r="U418" s="2"/>
      <c r="V418" s="140">
        <v>0</v>
      </c>
    </row>
    <row r="419" spans="1:22" s="3" customFormat="1" ht="24" customHeight="1" x14ac:dyDescent="0.45">
      <c r="A419" s="130">
        <v>410</v>
      </c>
      <c r="B419" s="114"/>
      <c r="C419" s="2" t="s">
        <v>9</v>
      </c>
      <c r="D419" s="2">
        <v>145071</v>
      </c>
      <c r="E419" s="2">
        <v>4519</v>
      </c>
      <c r="F419" s="2">
        <v>320</v>
      </c>
      <c r="G419" s="2"/>
      <c r="H419" s="2">
        <v>2</v>
      </c>
      <c r="I419" s="2">
        <v>93</v>
      </c>
      <c r="J419" s="2">
        <v>1</v>
      </c>
      <c r="K419" s="106">
        <f t="shared" si="7"/>
        <v>293</v>
      </c>
      <c r="L419" s="2"/>
      <c r="M419" s="2" t="s">
        <v>114</v>
      </c>
      <c r="N419" s="2"/>
      <c r="O419" s="2"/>
      <c r="P419" s="2"/>
      <c r="Q419" s="130">
        <v>293</v>
      </c>
      <c r="R419" s="130"/>
      <c r="S419" s="2"/>
      <c r="T419" s="2"/>
      <c r="U419" s="2"/>
      <c r="V419" s="140">
        <v>0</v>
      </c>
    </row>
    <row r="420" spans="1:22" s="3" customFormat="1" ht="24" customHeight="1" x14ac:dyDescent="0.45">
      <c r="A420" s="130">
        <v>411</v>
      </c>
      <c r="B420" s="114"/>
      <c r="C420" s="2" t="s">
        <v>9</v>
      </c>
      <c r="D420" s="2">
        <v>14873</v>
      </c>
      <c r="E420" s="2">
        <v>2018</v>
      </c>
      <c r="F420" s="2">
        <v>114</v>
      </c>
      <c r="G420" s="2">
        <v>7</v>
      </c>
      <c r="H420" s="2"/>
      <c r="I420" s="2">
        <v>9</v>
      </c>
      <c r="J420" s="2">
        <v>1</v>
      </c>
      <c r="K420" s="106">
        <f t="shared" si="7"/>
        <v>2809</v>
      </c>
      <c r="L420" s="2"/>
      <c r="M420" s="2" t="s">
        <v>114</v>
      </c>
      <c r="N420" s="2"/>
      <c r="O420" s="2"/>
      <c r="P420" s="2"/>
      <c r="Q420" s="130">
        <v>2809</v>
      </c>
      <c r="R420" s="130"/>
      <c r="S420" s="2"/>
      <c r="T420" s="2"/>
      <c r="U420" s="2"/>
      <c r="V420" s="140">
        <v>0</v>
      </c>
    </row>
    <row r="421" spans="1:22" s="3" customFormat="1" ht="24" customHeight="1" x14ac:dyDescent="0.45">
      <c r="A421" s="130">
        <v>412</v>
      </c>
      <c r="B421" s="114"/>
      <c r="C421" s="2" t="s">
        <v>9</v>
      </c>
      <c r="D421" s="2">
        <v>14904</v>
      </c>
      <c r="E421" s="2">
        <v>2048</v>
      </c>
      <c r="F421" s="2">
        <v>164</v>
      </c>
      <c r="G421" s="2">
        <v>8</v>
      </c>
      <c r="H421" s="2">
        <v>1</v>
      </c>
      <c r="I421" s="2">
        <v>59</v>
      </c>
      <c r="J421" s="2">
        <v>1</v>
      </c>
      <c r="K421" s="106">
        <f t="shared" si="7"/>
        <v>3359</v>
      </c>
      <c r="L421" s="2"/>
      <c r="M421" s="2" t="s">
        <v>114</v>
      </c>
      <c r="N421" s="2"/>
      <c r="O421" s="2"/>
      <c r="P421" s="2"/>
      <c r="Q421" s="130">
        <v>3359</v>
      </c>
      <c r="R421" s="130"/>
      <c r="S421" s="2"/>
      <c r="T421" s="2"/>
      <c r="U421" s="2"/>
      <c r="V421" s="140">
        <v>0</v>
      </c>
    </row>
    <row r="422" spans="1:22" s="3" customFormat="1" ht="24" customHeight="1" x14ac:dyDescent="0.45">
      <c r="A422" s="130">
        <v>413</v>
      </c>
      <c r="B422" s="114"/>
      <c r="C422" s="2" t="s">
        <v>9</v>
      </c>
      <c r="D422" s="2">
        <v>14905</v>
      </c>
      <c r="E422" s="2">
        <v>2049</v>
      </c>
      <c r="F422" s="2">
        <v>165</v>
      </c>
      <c r="G422" s="2">
        <v>9</v>
      </c>
      <c r="H422" s="2">
        <v>3</v>
      </c>
      <c r="I422" s="2">
        <v>61</v>
      </c>
      <c r="J422" s="2">
        <v>1</v>
      </c>
      <c r="K422" s="106">
        <f t="shared" si="7"/>
        <v>3961</v>
      </c>
      <c r="L422" s="2"/>
      <c r="M422" s="2" t="s">
        <v>114</v>
      </c>
      <c r="N422" s="2"/>
      <c r="O422" s="2"/>
      <c r="P422" s="2"/>
      <c r="Q422" s="130">
        <v>3961</v>
      </c>
      <c r="R422" s="130"/>
      <c r="S422" s="2"/>
      <c r="T422" s="2"/>
      <c r="U422" s="2"/>
      <c r="V422" s="140">
        <v>0</v>
      </c>
    </row>
    <row r="423" spans="1:22" s="3" customFormat="1" ht="24" customHeight="1" x14ac:dyDescent="0.45">
      <c r="A423" s="130">
        <v>414</v>
      </c>
      <c r="B423" s="114"/>
      <c r="C423" s="2" t="s">
        <v>9</v>
      </c>
      <c r="D423" s="2">
        <v>14584</v>
      </c>
      <c r="E423" s="2">
        <v>1746</v>
      </c>
      <c r="F423" s="2">
        <v>4</v>
      </c>
      <c r="G423" s="2">
        <v>10</v>
      </c>
      <c r="H423" s="2"/>
      <c r="I423" s="2">
        <v>57</v>
      </c>
      <c r="J423" s="2">
        <v>1</v>
      </c>
      <c r="K423" s="106">
        <f t="shared" si="7"/>
        <v>4057</v>
      </c>
      <c r="L423" s="2"/>
      <c r="M423" s="2" t="s">
        <v>114</v>
      </c>
      <c r="N423" s="2"/>
      <c r="O423" s="2"/>
      <c r="P423" s="2"/>
      <c r="Q423" s="130">
        <v>4057</v>
      </c>
      <c r="R423" s="130"/>
      <c r="S423" s="2"/>
      <c r="T423" s="2"/>
      <c r="U423" s="2"/>
      <c r="V423" s="140">
        <v>0</v>
      </c>
    </row>
    <row r="424" spans="1:22" s="3" customFormat="1" ht="24" customHeight="1" x14ac:dyDescent="0.45">
      <c r="A424" s="130">
        <v>415</v>
      </c>
      <c r="B424" s="114"/>
      <c r="C424" s="2" t="s">
        <v>9</v>
      </c>
      <c r="D424" s="2">
        <v>60820</v>
      </c>
      <c r="E424" s="2">
        <v>5282</v>
      </c>
      <c r="F424" s="2">
        <v>135</v>
      </c>
      <c r="G424" s="2">
        <v>9</v>
      </c>
      <c r="H424" s="2">
        <v>3</v>
      </c>
      <c r="I424" s="2">
        <v>48</v>
      </c>
      <c r="J424" s="2">
        <v>1</v>
      </c>
      <c r="K424" s="106">
        <f t="shared" si="7"/>
        <v>3948</v>
      </c>
      <c r="L424" s="2"/>
      <c r="M424" s="2" t="s">
        <v>114</v>
      </c>
      <c r="N424" s="2"/>
      <c r="O424" s="2"/>
      <c r="P424" s="2"/>
      <c r="Q424" s="130">
        <v>3948</v>
      </c>
      <c r="R424" s="130"/>
      <c r="S424" s="2"/>
      <c r="T424" s="2"/>
      <c r="U424" s="2"/>
      <c r="V424" s="140">
        <v>0</v>
      </c>
    </row>
    <row r="425" spans="1:22" s="3" customFormat="1" ht="24" customHeight="1" x14ac:dyDescent="0.45">
      <c r="A425" s="130">
        <v>416</v>
      </c>
      <c r="B425" s="114"/>
      <c r="C425" s="2" t="s">
        <v>9</v>
      </c>
      <c r="D425" s="2">
        <v>39555</v>
      </c>
      <c r="E425" s="2">
        <v>4204</v>
      </c>
      <c r="F425" s="2">
        <v>557</v>
      </c>
      <c r="G425" s="2">
        <v>9</v>
      </c>
      <c r="H425" s="2"/>
      <c r="I425" s="2"/>
      <c r="J425" s="2">
        <v>1</v>
      </c>
      <c r="K425" s="106">
        <f t="shared" si="7"/>
        <v>3600</v>
      </c>
      <c r="L425" s="2"/>
      <c r="M425" s="2" t="s">
        <v>114</v>
      </c>
      <c r="N425" s="2"/>
      <c r="O425" s="2"/>
      <c r="P425" s="2"/>
      <c r="Q425" s="130">
        <v>3600</v>
      </c>
      <c r="R425" s="130"/>
      <c r="S425" s="2"/>
      <c r="T425" s="2"/>
      <c r="U425" s="2"/>
      <c r="V425" s="140">
        <v>0</v>
      </c>
    </row>
    <row r="426" spans="1:22" s="3" customFormat="1" ht="24" customHeight="1" x14ac:dyDescent="0.45">
      <c r="A426" s="130">
        <v>417</v>
      </c>
      <c r="B426" s="114"/>
      <c r="C426" s="2" t="s">
        <v>9</v>
      </c>
      <c r="D426" s="2">
        <v>49323</v>
      </c>
      <c r="E426" s="2">
        <v>4738</v>
      </c>
      <c r="F426" s="2">
        <v>28</v>
      </c>
      <c r="G426" s="2">
        <v>5</v>
      </c>
      <c r="H426" s="2"/>
      <c r="I426" s="2"/>
      <c r="J426" s="2">
        <v>1</v>
      </c>
      <c r="K426" s="106">
        <f t="shared" si="7"/>
        <v>2000</v>
      </c>
      <c r="L426" s="2"/>
      <c r="M426" s="2" t="s">
        <v>114</v>
      </c>
      <c r="N426" s="2"/>
      <c r="O426" s="2"/>
      <c r="P426" s="2"/>
      <c r="Q426" s="130">
        <v>2000</v>
      </c>
      <c r="R426" s="130"/>
      <c r="S426" s="2"/>
      <c r="T426" s="2"/>
      <c r="U426" s="2"/>
      <c r="V426" s="140">
        <v>0</v>
      </c>
    </row>
    <row r="427" spans="1:22" s="3" customFormat="1" ht="24" customHeight="1" x14ac:dyDescent="0.45">
      <c r="A427" s="130">
        <v>418</v>
      </c>
      <c r="B427" s="2" t="s">
        <v>1548</v>
      </c>
      <c r="C427" s="2" t="s">
        <v>9</v>
      </c>
      <c r="D427" s="2">
        <v>5464</v>
      </c>
      <c r="E427" s="2"/>
      <c r="F427" s="2">
        <v>251</v>
      </c>
      <c r="G427" s="2"/>
      <c r="H427" s="2"/>
      <c r="I427" s="2">
        <v>65</v>
      </c>
      <c r="J427" s="2">
        <v>2</v>
      </c>
      <c r="K427" s="106">
        <f t="shared" ref="K427:K476" si="8">G427*400+H427*100+I427</f>
        <v>65</v>
      </c>
      <c r="L427" s="2">
        <v>1</v>
      </c>
      <c r="M427" s="2" t="s">
        <v>115</v>
      </c>
      <c r="N427" s="2" t="s">
        <v>15</v>
      </c>
      <c r="O427" s="2" t="s">
        <v>22</v>
      </c>
      <c r="P427" s="2">
        <v>87</v>
      </c>
      <c r="Q427" s="130"/>
      <c r="R427" s="130">
        <v>65</v>
      </c>
      <c r="S427" s="2"/>
      <c r="T427" s="2"/>
      <c r="U427" s="2">
        <v>50</v>
      </c>
      <c r="V427" s="140">
        <v>0</v>
      </c>
    </row>
    <row r="428" spans="1:22" s="3" customFormat="1" ht="24" customHeight="1" x14ac:dyDescent="0.45">
      <c r="A428" s="130">
        <v>419</v>
      </c>
      <c r="B428" s="114"/>
      <c r="C428" s="2" t="s">
        <v>9</v>
      </c>
      <c r="D428" s="2">
        <v>7174</v>
      </c>
      <c r="E428" s="2">
        <v>690</v>
      </c>
      <c r="F428" s="2">
        <v>20</v>
      </c>
      <c r="G428" s="2">
        <v>23</v>
      </c>
      <c r="H428" s="2">
        <v>3</v>
      </c>
      <c r="I428" s="2">
        <v>45</v>
      </c>
      <c r="J428" s="2">
        <v>1</v>
      </c>
      <c r="K428" s="106">
        <f t="shared" si="8"/>
        <v>9545</v>
      </c>
      <c r="L428" s="2"/>
      <c r="M428" s="2" t="s">
        <v>115</v>
      </c>
      <c r="N428" s="2"/>
      <c r="O428" s="2"/>
      <c r="P428" s="2"/>
      <c r="Q428" s="130">
        <v>9545</v>
      </c>
      <c r="R428" s="130"/>
      <c r="S428" s="2"/>
      <c r="T428" s="2"/>
      <c r="U428" s="2"/>
      <c r="V428" s="140">
        <v>0</v>
      </c>
    </row>
    <row r="429" spans="1:22" s="3" customFormat="1" ht="24" customHeight="1" x14ac:dyDescent="0.45">
      <c r="A429" s="130">
        <v>420</v>
      </c>
      <c r="B429" s="114"/>
      <c r="C429" s="2" t="s">
        <v>9</v>
      </c>
      <c r="D429" s="2">
        <v>14706</v>
      </c>
      <c r="E429" s="2">
        <v>3488</v>
      </c>
      <c r="F429" s="2">
        <v>187</v>
      </c>
      <c r="G429" s="2">
        <v>13</v>
      </c>
      <c r="H429" s="2">
        <v>2</v>
      </c>
      <c r="I429" s="2">
        <v>88</v>
      </c>
      <c r="J429" s="2">
        <v>1</v>
      </c>
      <c r="K429" s="106">
        <f t="shared" si="8"/>
        <v>5488</v>
      </c>
      <c r="L429" s="2"/>
      <c r="M429" s="2" t="s">
        <v>115</v>
      </c>
      <c r="N429" s="2"/>
      <c r="O429" s="2"/>
      <c r="P429" s="2"/>
      <c r="Q429" s="130">
        <v>5488</v>
      </c>
      <c r="R429" s="130"/>
      <c r="S429" s="2"/>
      <c r="T429" s="2"/>
      <c r="U429" s="2"/>
      <c r="V429" s="140">
        <v>0</v>
      </c>
    </row>
    <row r="430" spans="1:22" s="3" customFormat="1" ht="24" customHeight="1" x14ac:dyDescent="0.45">
      <c r="A430" s="130">
        <v>421</v>
      </c>
      <c r="B430" s="114"/>
      <c r="C430" s="2" t="s">
        <v>9</v>
      </c>
      <c r="D430" s="2">
        <v>14718</v>
      </c>
      <c r="E430" s="2">
        <v>3487</v>
      </c>
      <c r="F430" s="2">
        <v>189</v>
      </c>
      <c r="G430" s="2">
        <v>2</v>
      </c>
      <c r="H430" s="2">
        <v>3</v>
      </c>
      <c r="I430" s="2">
        <v>47</v>
      </c>
      <c r="J430" s="2">
        <v>1</v>
      </c>
      <c r="K430" s="106">
        <f t="shared" si="8"/>
        <v>1147</v>
      </c>
      <c r="L430" s="2"/>
      <c r="M430" s="2" t="s">
        <v>115</v>
      </c>
      <c r="N430" s="2"/>
      <c r="O430" s="2"/>
      <c r="P430" s="2"/>
      <c r="Q430" s="130">
        <v>1147</v>
      </c>
      <c r="R430" s="130"/>
      <c r="S430" s="2"/>
      <c r="T430" s="2"/>
      <c r="U430" s="2"/>
      <c r="V430" s="140">
        <v>0</v>
      </c>
    </row>
    <row r="431" spans="1:22" s="3" customFormat="1" ht="24" customHeight="1" x14ac:dyDescent="0.45">
      <c r="A431" s="130">
        <v>422</v>
      </c>
      <c r="B431" s="2" t="s">
        <v>1550</v>
      </c>
      <c r="C431" s="2" t="s">
        <v>9</v>
      </c>
      <c r="D431" s="2">
        <v>7280</v>
      </c>
      <c r="E431" s="2">
        <v>797</v>
      </c>
      <c r="F431" s="2">
        <v>253</v>
      </c>
      <c r="G431" s="2"/>
      <c r="H431" s="2"/>
      <c r="I431" s="2">
        <v>51</v>
      </c>
      <c r="J431" s="2">
        <v>2</v>
      </c>
      <c r="K431" s="106">
        <f t="shared" si="8"/>
        <v>51</v>
      </c>
      <c r="L431" s="2">
        <v>1</v>
      </c>
      <c r="M431" s="2" t="s">
        <v>116</v>
      </c>
      <c r="N431" s="2" t="s">
        <v>15</v>
      </c>
      <c r="O431" s="2" t="s">
        <v>12</v>
      </c>
      <c r="P431" s="2">
        <v>117</v>
      </c>
      <c r="Q431" s="130"/>
      <c r="R431" s="130">
        <v>51</v>
      </c>
      <c r="S431" s="2"/>
      <c r="T431" s="2"/>
      <c r="U431" s="2">
        <v>30</v>
      </c>
      <c r="V431" s="140">
        <v>0</v>
      </c>
    </row>
    <row r="432" spans="1:22" s="3" customFormat="1" ht="24" customHeight="1" x14ac:dyDescent="0.45">
      <c r="A432" s="130">
        <v>423</v>
      </c>
      <c r="B432" s="114"/>
      <c r="C432" s="2" t="s">
        <v>13</v>
      </c>
      <c r="D432" s="2"/>
      <c r="E432" s="2"/>
      <c r="F432" s="2"/>
      <c r="G432" s="2">
        <v>1</v>
      </c>
      <c r="H432" s="2">
        <v>2</v>
      </c>
      <c r="I432" s="2"/>
      <c r="J432" s="2">
        <v>1</v>
      </c>
      <c r="K432" s="106">
        <f t="shared" si="8"/>
        <v>600</v>
      </c>
      <c r="L432" s="2"/>
      <c r="M432" s="2" t="s">
        <v>116</v>
      </c>
      <c r="N432" s="2"/>
      <c r="O432" s="2"/>
      <c r="P432" s="2"/>
      <c r="Q432" s="130">
        <v>600</v>
      </c>
      <c r="R432" s="130"/>
      <c r="S432" s="2"/>
      <c r="T432" s="2"/>
      <c r="U432" s="2"/>
      <c r="V432" s="140">
        <v>0.01</v>
      </c>
    </row>
    <row r="433" spans="1:22" s="3" customFormat="1" ht="24" customHeight="1" x14ac:dyDescent="0.45">
      <c r="A433" s="130">
        <v>424</v>
      </c>
      <c r="B433" s="114"/>
      <c r="C433" s="2" t="s">
        <v>117</v>
      </c>
      <c r="D433" s="2"/>
      <c r="E433" s="2"/>
      <c r="F433" s="2"/>
      <c r="G433" s="2">
        <v>8</v>
      </c>
      <c r="H433" s="2">
        <v>3</v>
      </c>
      <c r="I433" s="2">
        <v>60</v>
      </c>
      <c r="J433" s="2">
        <v>1</v>
      </c>
      <c r="K433" s="106">
        <f t="shared" si="8"/>
        <v>3560</v>
      </c>
      <c r="L433" s="2"/>
      <c r="M433" s="2" t="s">
        <v>116</v>
      </c>
      <c r="N433" s="2"/>
      <c r="O433" s="2"/>
      <c r="P433" s="2"/>
      <c r="Q433" s="130">
        <v>3560</v>
      </c>
      <c r="R433" s="130"/>
      <c r="S433" s="2"/>
      <c r="T433" s="2"/>
      <c r="U433" s="2"/>
      <c r="V433" s="140">
        <v>0.01</v>
      </c>
    </row>
    <row r="434" spans="1:22" s="3" customFormat="1" ht="24" customHeight="1" x14ac:dyDescent="0.45">
      <c r="A434" s="130">
        <v>425</v>
      </c>
      <c r="B434" s="114"/>
      <c r="C434" s="2" t="s">
        <v>9</v>
      </c>
      <c r="D434" s="2">
        <v>45294</v>
      </c>
      <c r="E434" s="2">
        <v>4419</v>
      </c>
      <c r="F434" s="2">
        <v>106</v>
      </c>
      <c r="G434" s="2">
        <v>4</v>
      </c>
      <c r="H434" s="2">
        <v>2</v>
      </c>
      <c r="I434" s="2">
        <v>60</v>
      </c>
      <c r="J434" s="2">
        <v>1</v>
      </c>
      <c r="K434" s="106">
        <f t="shared" si="8"/>
        <v>1860</v>
      </c>
      <c r="L434" s="2"/>
      <c r="M434" s="2" t="s">
        <v>116</v>
      </c>
      <c r="N434" s="2"/>
      <c r="O434" s="2"/>
      <c r="P434" s="2"/>
      <c r="Q434" s="130">
        <v>1860</v>
      </c>
      <c r="R434" s="130"/>
      <c r="S434" s="2"/>
      <c r="T434" s="2"/>
      <c r="U434" s="2"/>
      <c r="V434" s="140">
        <v>0</v>
      </c>
    </row>
    <row r="435" spans="1:22" s="3" customFormat="1" ht="24" customHeight="1" x14ac:dyDescent="0.45">
      <c r="A435" s="130">
        <v>426</v>
      </c>
      <c r="B435" s="114"/>
      <c r="C435" s="2" t="s">
        <v>9</v>
      </c>
      <c r="D435" s="2">
        <v>45293</v>
      </c>
      <c r="E435" s="2">
        <v>4418</v>
      </c>
      <c r="F435" s="2">
        <v>105</v>
      </c>
      <c r="G435" s="2">
        <v>4</v>
      </c>
      <c r="H435" s="2">
        <v>3</v>
      </c>
      <c r="I435" s="2">
        <v>96</v>
      </c>
      <c r="J435" s="2">
        <v>1</v>
      </c>
      <c r="K435" s="106">
        <f t="shared" si="8"/>
        <v>1996</v>
      </c>
      <c r="L435" s="2"/>
      <c r="M435" s="2" t="s">
        <v>116</v>
      </c>
      <c r="N435" s="2"/>
      <c r="O435" s="2"/>
      <c r="P435" s="2"/>
      <c r="Q435" s="130">
        <v>1996</v>
      </c>
      <c r="R435" s="130"/>
      <c r="S435" s="2"/>
      <c r="T435" s="2"/>
      <c r="U435" s="2"/>
      <c r="V435" s="140">
        <v>0</v>
      </c>
    </row>
    <row r="436" spans="1:22" s="3" customFormat="1" ht="24" customHeight="1" x14ac:dyDescent="0.45">
      <c r="A436" s="130">
        <v>427</v>
      </c>
      <c r="B436" s="114"/>
      <c r="C436" s="2" t="s">
        <v>9</v>
      </c>
      <c r="D436" s="2">
        <v>43908</v>
      </c>
      <c r="E436" s="2">
        <v>4366</v>
      </c>
      <c r="F436" s="2">
        <v>114</v>
      </c>
      <c r="G436" s="2"/>
      <c r="H436" s="2">
        <v>3</v>
      </c>
      <c r="I436" s="2">
        <v>33</v>
      </c>
      <c r="J436" s="2">
        <v>1</v>
      </c>
      <c r="K436" s="106">
        <f t="shared" si="8"/>
        <v>333</v>
      </c>
      <c r="L436" s="2"/>
      <c r="M436" s="2" t="s">
        <v>116</v>
      </c>
      <c r="N436" s="2"/>
      <c r="O436" s="2"/>
      <c r="P436" s="2"/>
      <c r="Q436" s="130">
        <v>333</v>
      </c>
      <c r="R436" s="130"/>
      <c r="S436" s="2"/>
      <c r="T436" s="2"/>
      <c r="U436" s="2"/>
      <c r="V436" s="140">
        <v>0</v>
      </c>
    </row>
    <row r="437" spans="1:22" s="3" customFormat="1" ht="24" customHeight="1" x14ac:dyDescent="0.45">
      <c r="A437" s="130">
        <v>428</v>
      </c>
      <c r="B437" s="114"/>
      <c r="C437" s="2" t="s">
        <v>9</v>
      </c>
      <c r="D437" s="2">
        <v>49753</v>
      </c>
      <c r="E437" s="2">
        <v>4764</v>
      </c>
      <c r="F437" s="2">
        <v>119</v>
      </c>
      <c r="G437" s="2">
        <v>1</v>
      </c>
      <c r="H437" s="2">
        <v>2</v>
      </c>
      <c r="I437" s="2">
        <v>36</v>
      </c>
      <c r="J437" s="2">
        <v>1</v>
      </c>
      <c r="K437" s="106">
        <f t="shared" si="8"/>
        <v>636</v>
      </c>
      <c r="L437" s="2"/>
      <c r="M437" s="2" t="s">
        <v>116</v>
      </c>
      <c r="N437" s="2"/>
      <c r="O437" s="2"/>
      <c r="P437" s="2"/>
      <c r="Q437" s="130">
        <v>636</v>
      </c>
      <c r="R437" s="130"/>
      <c r="S437" s="2"/>
      <c r="T437" s="2"/>
      <c r="U437" s="2"/>
      <c r="V437" s="140">
        <v>0</v>
      </c>
    </row>
    <row r="438" spans="1:22" s="3" customFormat="1" ht="24" customHeight="1" x14ac:dyDescent="0.45">
      <c r="A438" s="130">
        <v>429</v>
      </c>
      <c r="B438" s="114"/>
      <c r="C438" s="2" t="s">
        <v>9</v>
      </c>
      <c r="D438" s="2">
        <v>16998</v>
      </c>
      <c r="E438" s="2">
        <v>2931</v>
      </c>
      <c r="F438" s="2">
        <v>22</v>
      </c>
      <c r="G438" s="2">
        <v>14</v>
      </c>
      <c r="H438" s="2"/>
      <c r="I438" s="2">
        <v>31</v>
      </c>
      <c r="J438" s="2">
        <v>1</v>
      </c>
      <c r="K438" s="106">
        <f t="shared" si="8"/>
        <v>5631</v>
      </c>
      <c r="L438" s="2"/>
      <c r="M438" s="2" t="s">
        <v>116</v>
      </c>
      <c r="N438" s="2"/>
      <c r="O438" s="2"/>
      <c r="P438" s="2"/>
      <c r="Q438" s="130">
        <v>5631</v>
      </c>
      <c r="R438" s="130"/>
      <c r="S438" s="2"/>
      <c r="T438" s="2"/>
      <c r="U438" s="2"/>
      <c r="V438" s="140">
        <v>0</v>
      </c>
    </row>
    <row r="439" spans="1:22" s="3" customFormat="1" ht="24" customHeight="1" x14ac:dyDescent="0.45">
      <c r="A439" s="130">
        <v>430</v>
      </c>
      <c r="B439" s="2" t="s">
        <v>1551</v>
      </c>
      <c r="C439" s="2" t="s">
        <v>13</v>
      </c>
      <c r="D439" s="2"/>
      <c r="E439" s="2"/>
      <c r="F439" s="2"/>
      <c r="G439" s="2">
        <v>10</v>
      </c>
      <c r="H439" s="2"/>
      <c r="I439" s="2"/>
      <c r="J439" s="2">
        <v>1</v>
      </c>
      <c r="K439" s="106">
        <f t="shared" si="8"/>
        <v>4000</v>
      </c>
      <c r="L439" s="2"/>
      <c r="M439" s="2" t="s">
        <v>116</v>
      </c>
      <c r="N439" s="2"/>
      <c r="O439" s="2"/>
      <c r="P439" s="2"/>
      <c r="Q439" s="130">
        <v>4000</v>
      </c>
      <c r="R439" s="130"/>
      <c r="S439" s="2"/>
      <c r="T439" s="2"/>
      <c r="U439" s="2"/>
      <c r="V439" s="140">
        <v>0.01</v>
      </c>
    </row>
    <row r="440" spans="1:22" s="3" customFormat="1" ht="24" customHeight="1" x14ac:dyDescent="0.45">
      <c r="A440" s="130">
        <v>431</v>
      </c>
      <c r="B440" s="114"/>
      <c r="C440" s="2" t="s">
        <v>9</v>
      </c>
      <c r="D440" s="2">
        <v>7217</v>
      </c>
      <c r="E440" s="2"/>
      <c r="F440" s="2">
        <v>67</v>
      </c>
      <c r="G440" s="2">
        <v>4</v>
      </c>
      <c r="H440" s="2">
        <v>2</v>
      </c>
      <c r="I440" s="2">
        <v>67</v>
      </c>
      <c r="J440" s="2">
        <v>1</v>
      </c>
      <c r="K440" s="106">
        <f t="shared" si="8"/>
        <v>1867</v>
      </c>
      <c r="L440" s="2"/>
      <c r="M440" s="2" t="s">
        <v>116</v>
      </c>
      <c r="N440" s="2"/>
      <c r="O440" s="2"/>
      <c r="P440" s="2"/>
      <c r="Q440" s="130">
        <v>1867</v>
      </c>
      <c r="R440" s="130"/>
      <c r="S440" s="2"/>
      <c r="T440" s="2"/>
      <c r="U440" s="2"/>
      <c r="V440" s="140">
        <v>0</v>
      </c>
    </row>
    <row r="441" spans="1:22" s="3" customFormat="1" ht="24" customHeight="1" x14ac:dyDescent="0.45">
      <c r="A441" s="130">
        <v>432</v>
      </c>
      <c r="B441" s="114"/>
      <c r="C441" s="2" t="s">
        <v>39</v>
      </c>
      <c r="D441" s="2"/>
      <c r="E441" s="2"/>
      <c r="F441" s="2"/>
      <c r="G441" s="2">
        <v>9</v>
      </c>
      <c r="H441" s="2">
        <v>2</v>
      </c>
      <c r="I441" s="2">
        <v>40</v>
      </c>
      <c r="J441" s="2">
        <v>1</v>
      </c>
      <c r="K441" s="106">
        <f t="shared" si="8"/>
        <v>3840</v>
      </c>
      <c r="L441" s="2"/>
      <c r="M441" s="2" t="s">
        <v>116</v>
      </c>
      <c r="N441" s="2"/>
      <c r="O441" s="2"/>
      <c r="P441" s="2"/>
      <c r="Q441" s="130">
        <v>3840</v>
      </c>
      <c r="R441" s="130"/>
      <c r="S441" s="2"/>
      <c r="T441" s="2"/>
      <c r="U441" s="2"/>
      <c r="V441" s="140">
        <v>0.01</v>
      </c>
    </row>
    <row r="442" spans="1:22" s="3" customFormat="1" ht="24" customHeight="1" x14ac:dyDescent="0.45">
      <c r="A442" s="130">
        <v>433</v>
      </c>
      <c r="B442" s="114"/>
      <c r="C442" s="2" t="s">
        <v>9</v>
      </c>
      <c r="D442" s="2">
        <v>28038</v>
      </c>
      <c r="E442" s="2">
        <v>3276</v>
      </c>
      <c r="F442" s="2">
        <v>80</v>
      </c>
      <c r="G442" s="2">
        <v>20</v>
      </c>
      <c r="H442" s="2"/>
      <c r="I442" s="2">
        <v>89</v>
      </c>
      <c r="J442" s="2">
        <v>1</v>
      </c>
      <c r="K442" s="106">
        <f t="shared" si="8"/>
        <v>8089</v>
      </c>
      <c r="L442" s="2"/>
      <c r="M442" s="2" t="s">
        <v>116</v>
      </c>
      <c r="N442" s="2"/>
      <c r="O442" s="2"/>
      <c r="P442" s="2"/>
      <c r="Q442" s="130">
        <v>8089</v>
      </c>
      <c r="R442" s="130"/>
      <c r="S442" s="2"/>
      <c r="T442" s="2"/>
      <c r="U442" s="2"/>
      <c r="V442" s="140">
        <v>0</v>
      </c>
    </row>
    <row r="443" spans="1:22" s="3" customFormat="1" ht="24" customHeight="1" x14ac:dyDescent="0.45">
      <c r="A443" s="130">
        <v>434</v>
      </c>
      <c r="B443" s="114"/>
      <c r="C443" s="2" t="s">
        <v>9</v>
      </c>
      <c r="D443" s="2">
        <v>3733</v>
      </c>
      <c r="E443" s="2"/>
      <c r="F443" s="2">
        <v>6</v>
      </c>
      <c r="G443" s="2"/>
      <c r="H443" s="2">
        <v>1</v>
      </c>
      <c r="I443" s="2">
        <v>68</v>
      </c>
      <c r="J443" s="2">
        <v>1</v>
      </c>
      <c r="K443" s="106">
        <f t="shared" si="8"/>
        <v>168</v>
      </c>
      <c r="L443" s="2"/>
      <c r="M443" s="2" t="s">
        <v>116</v>
      </c>
      <c r="N443" s="2"/>
      <c r="O443" s="2"/>
      <c r="P443" s="2"/>
      <c r="Q443" s="130">
        <v>168</v>
      </c>
      <c r="R443" s="130"/>
      <c r="S443" s="2"/>
      <c r="T443" s="2"/>
      <c r="U443" s="2"/>
      <c r="V443" s="140">
        <v>0</v>
      </c>
    </row>
    <row r="444" spans="1:22" s="3" customFormat="1" ht="24" customHeight="1" x14ac:dyDescent="0.45">
      <c r="A444" s="130">
        <v>435</v>
      </c>
      <c r="B444" s="2" t="s">
        <v>1594</v>
      </c>
      <c r="C444" s="2" t="s">
        <v>9</v>
      </c>
      <c r="D444" s="2">
        <v>5432</v>
      </c>
      <c r="E444" s="2">
        <v>465</v>
      </c>
      <c r="F444" s="2">
        <v>217</v>
      </c>
      <c r="G444" s="2"/>
      <c r="H444" s="2"/>
      <c r="I444" s="2">
        <v>77</v>
      </c>
      <c r="J444" s="2">
        <v>2</v>
      </c>
      <c r="K444" s="106">
        <f t="shared" si="8"/>
        <v>77</v>
      </c>
      <c r="L444" s="2">
        <v>1</v>
      </c>
      <c r="M444" s="2" t="s">
        <v>118</v>
      </c>
      <c r="N444" s="2" t="s">
        <v>15</v>
      </c>
      <c r="O444" s="2" t="s">
        <v>12</v>
      </c>
      <c r="P444" s="2">
        <v>144</v>
      </c>
      <c r="Q444" s="130"/>
      <c r="R444" s="130">
        <v>144</v>
      </c>
      <c r="S444" s="2"/>
      <c r="T444" s="2"/>
      <c r="U444" s="2">
        <v>30</v>
      </c>
      <c r="V444" s="140">
        <v>0</v>
      </c>
    </row>
    <row r="445" spans="1:22" s="3" customFormat="1" ht="24" customHeight="1" x14ac:dyDescent="0.45">
      <c r="A445" s="130">
        <v>436</v>
      </c>
      <c r="B445" s="114"/>
      <c r="C445" s="2" t="s">
        <v>9</v>
      </c>
      <c r="D445" s="2">
        <v>16603</v>
      </c>
      <c r="E445" s="2">
        <v>2477</v>
      </c>
      <c r="F445" s="2">
        <v>191</v>
      </c>
      <c r="G445" s="2"/>
      <c r="H445" s="2">
        <v>3</v>
      </c>
      <c r="I445" s="2">
        <v>87</v>
      </c>
      <c r="J445" s="2">
        <v>1</v>
      </c>
      <c r="K445" s="106">
        <f t="shared" si="8"/>
        <v>387</v>
      </c>
      <c r="L445" s="2"/>
      <c r="M445" s="2" t="s">
        <v>118</v>
      </c>
      <c r="N445" s="2"/>
      <c r="O445" s="2"/>
      <c r="P445" s="2"/>
      <c r="Q445" s="130">
        <v>387</v>
      </c>
      <c r="R445" s="130"/>
      <c r="S445" s="2"/>
      <c r="T445" s="2"/>
      <c r="U445" s="2"/>
      <c r="V445" s="140">
        <v>0</v>
      </c>
    </row>
    <row r="446" spans="1:22" s="3" customFormat="1" ht="24" customHeight="1" x14ac:dyDescent="0.45">
      <c r="A446" s="130">
        <v>437</v>
      </c>
      <c r="B446" s="114"/>
      <c r="C446" s="2" t="s">
        <v>9</v>
      </c>
      <c r="D446" s="2">
        <v>14982</v>
      </c>
      <c r="E446" s="2">
        <v>2123</v>
      </c>
      <c r="F446" s="2">
        <v>252</v>
      </c>
      <c r="G446" s="2">
        <v>1</v>
      </c>
      <c r="H446" s="2">
        <v>3</v>
      </c>
      <c r="I446" s="2">
        <v>30</v>
      </c>
      <c r="J446" s="2">
        <v>1</v>
      </c>
      <c r="K446" s="106">
        <f t="shared" si="8"/>
        <v>730</v>
      </c>
      <c r="L446" s="2"/>
      <c r="M446" s="2" t="s">
        <v>118</v>
      </c>
      <c r="N446" s="2"/>
      <c r="O446" s="2"/>
      <c r="P446" s="2"/>
      <c r="Q446" s="130">
        <v>730</v>
      </c>
      <c r="R446" s="130"/>
      <c r="S446" s="2"/>
      <c r="T446" s="2"/>
      <c r="U446" s="2"/>
      <c r="V446" s="140">
        <v>0</v>
      </c>
    </row>
    <row r="447" spans="1:22" s="3" customFormat="1" ht="24" customHeight="1" x14ac:dyDescent="0.45">
      <c r="A447" s="130">
        <v>438</v>
      </c>
      <c r="B447" s="114"/>
      <c r="C447" s="2" t="s">
        <v>9</v>
      </c>
      <c r="D447" s="2">
        <v>30671</v>
      </c>
      <c r="E447" s="2">
        <v>3666</v>
      </c>
      <c r="F447" s="2">
        <v>282</v>
      </c>
      <c r="G447" s="2">
        <v>2</v>
      </c>
      <c r="H447" s="2">
        <v>3</v>
      </c>
      <c r="I447" s="2">
        <v>98</v>
      </c>
      <c r="J447" s="2">
        <v>1</v>
      </c>
      <c r="K447" s="106">
        <f t="shared" si="8"/>
        <v>1198</v>
      </c>
      <c r="L447" s="2"/>
      <c r="M447" s="2" t="s">
        <v>118</v>
      </c>
      <c r="N447" s="2"/>
      <c r="O447" s="2"/>
      <c r="P447" s="2"/>
      <c r="Q447" s="130">
        <v>1198</v>
      </c>
      <c r="R447" s="130"/>
      <c r="S447" s="2"/>
      <c r="T447" s="2"/>
      <c r="U447" s="2"/>
      <c r="V447" s="140">
        <v>0</v>
      </c>
    </row>
    <row r="448" spans="1:22" s="3" customFormat="1" ht="24" customHeight="1" x14ac:dyDescent="0.45">
      <c r="A448" s="130">
        <v>439</v>
      </c>
      <c r="B448" s="114"/>
      <c r="C448" s="2" t="s">
        <v>9</v>
      </c>
      <c r="D448" s="2">
        <v>26223</v>
      </c>
      <c r="E448" s="2">
        <v>3151</v>
      </c>
      <c r="F448" s="2">
        <v>8</v>
      </c>
      <c r="G448" s="2">
        <v>8</v>
      </c>
      <c r="H448" s="2">
        <v>2</v>
      </c>
      <c r="I448" s="2">
        <v>65</v>
      </c>
      <c r="J448" s="2">
        <v>1</v>
      </c>
      <c r="K448" s="106">
        <f t="shared" si="8"/>
        <v>3465</v>
      </c>
      <c r="L448" s="2"/>
      <c r="M448" s="2" t="s">
        <v>118</v>
      </c>
      <c r="N448" s="2"/>
      <c r="O448" s="2"/>
      <c r="P448" s="2"/>
      <c r="Q448" s="130">
        <v>3465</v>
      </c>
      <c r="R448" s="130"/>
      <c r="S448" s="2"/>
      <c r="T448" s="2"/>
      <c r="U448" s="2"/>
      <c r="V448" s="140">
        <v>0</v>
      </c>
    </row>
    <row r="449" spans="1:22" s="3" customFormat="1" ht="24" customHeight="1" x14ac:dyDescent="0.45">
      <c r="A449" s="130">
        <v>440</v>
      </c>
      <c r="B449" s="114"/>
      <c r="C449" s="2" t="s">
        <v>9</v>
      </c>
      <c r="D449" s="2">
        <v>16581</v>
      </c>
      <c r="E449" s="2">
        <v>2633</v>
      </c>
      <c r="F449" s="2">
        <v>169</v>
      </c>
      <c r="G449" s="2">
        <v>7</v>
      </c>
      <c r="H449" s="2">
        <v>1</v>
      </c>
      <c r="I449" s="2">
        <v>61</v>
      </c>
      <c r="J449" s="2">
        <v>1</v>
      </c>
      <c r="K449" s="106">
        <f t="shared" si="8"/>
        <v>2961</v>
      </c>
      <c r="L449" s="2"/>
      <c r="M449" s="2" t="s">
        <v>118</v>
      </c>
      <c r="N449" s="2"/>
      <c r="O449" s="2"/>
      <c r="P449" s="2"/>
      <c r="Q449" s="130">
        <v>2961</v>
      </c>
      <c r="R449" s="130"/>
      <c r="S449" s="2"/>
      <c r="T449" s="2"/>
      <c r="U449" s="2"/>
      <c r="V449" s="140">
        <v>0</v>
      </c>
    </row>
    <row r="450" spans="1:22" s="3" customFormat="1" ht="24" customHeight="1" x14ac:dyDescent="0.45">
      <c r="A450" s="130">
        <v>441</v>
      </c>
      <c r="B450" s="114"/>
      <c r="C450" s="2" t="s">
        <v>9</v>
      </c>
      <c r="D450" s="2">
        <v>16602</v>
      </c>
      <c r="E450" s="2">
        <v>2476</v>
      </c>
      <c r="F450" s="2">
        <v>190</v>
      </c>
      <c r="G450" s="2"/>
      <c r="H450" s="2">
        <v>3</v>
      </c>
      <c r="I450" s="2">
        <v>84</v>
      </c>
      <c r="J450" s="2">
        <v>1</v>
      </c>
      <c r="K450" s="106">
        <f t="shared" si="8"/>
        <v>384</v>
      </c>
      <c r="L450" s="2"/>
      <c r="M450" s="2" t="s">
        <v>118</v>
      </c>
      <c r="N450" s="2"/>
      <c r="O450" s="2"/>
      <c r="P450" s="2"/>
      <c r="Q450" s="130">
        <v>384</v>
      </c>
      <c r="R450" s="130"/>
      <c r="S450" s="2"/>
      <c r="T450" s="2"/>
      <c r="U450" s="2"/>
      <c r="V450" s="140">
        <v>0</v>
      </c>
    </row>
    <row r="451" spans="1:22" s="3" customFormat="1" ht="24" customHeight="1" x14ac:dyDescent="0.45">
      <c r="A451" s="130">
        <v>442</v>
      </c>
      <c r="B451" s="2" t="s">
        <v>1593</v>
      </c>
      <c r="C451" s="2" t="s">
        <v>9</v>
      </c>
      <c r="D451" s="2">
        <v>5501</v>
      </c>
      <c r="E451" s="2">
        <v>533</v>
      </c>
      <c r="F451" s="2">
        <v>304</v>
      </c>
      <c r="G451" s="2"/>
      <c r="H451" s="2">
        <v>2</v>
      </c>
      <c r="I451" s="2">
        <v>50</v>
      </c>
      <c r="J451" s="2">
        <v>2</v>
      </c>
      <c r="K451" s="106">
        <f t="shared" si="8"/>
        <v>250</v>
      </c>
      <c r="L451" s="2">
        <v>1</v>
      </c>
      <c r="M451" s="2" t="s">
        <v>190</v>
      </c>
      <c r="N451" s="2" t="s">
        <v>15</v>
      </c>
      <c r="O451" s="2" t="s">
        <v>12</v>
      </c>
      <c r="P451" s="2">
        <v>98</v>
      </c>
      <c r="Q451" s="130"/>
      <c r="R451" s="130">
        <v>250</v>
      </c>
      <c r="S451" s="2"/>
      <c r="T451" s="2"/>
      <c r="U451" s="2">
        <v>30</v>
      </c>
      <c r="V451" s="140">
        <v>0</v>
      </c>
    </row>
    <row r="452" spans="1:22" s="3" customFormat="1" ht="24" customHeight="1" x14ac:dyDescent="0.45">
      <c r="A452" s="130">
        <v>443</v>
      </c>
      <c r="B452" s="114"/>
      <c r="C452" s="2" t="s">
        <v>9</v>
      </c>
      <c r="D452" s="2">
        <v>14866</v>
      </c>
      <c r="E452" s="2">
        <v>2011</v>
      </c>
      <c r="F452" s="2">
        <v>99</v>
      </c>
      <c r="G452" s="2">
        <v>14</v>
      </c>
      <c r="H452" s="2"/>
      <c r="I452" s="2">
        <v>2</v>
      </c>
      <c r="J452" s="2">
        <v>1</v>
      </c>
      <c r="K452" s="106">
        <f t="shared" si="8"/>
        <v>5602</v>
      </c>
      <c r="L452" s="2"/>
      <c r="M452" s="2" t="s">
        <v>190</v>
      </c>
      <c r="N452" s="2"/>
      <c r="O452" s="2"/>
      <c r="P452" s="2"/>
      <c r="Q452" s="130">
        <v>5602</v>
      </c>
      <c r="R452" s="130"/>
      <c r="S452" s="2"/>
      <c r="T452" s="2"/>
      <c r="U452" s="2"/>
      <c r="V452" s="140">
        <v>0</v>
      </c>
    </row>
    <row r="453" spans="1:22" s="3" customFormat="1" ht="24" customHeight="1" x14ac:dyDescent="0.45">
      <c r="A453" s="130">
        <v>444</v>
      </c>
      <c r="B453" s="2" t="s">
        <v>1586</v>
      </c>
      <c r="C453" s="2" t="s">
        <v>9</v>
      </c>
      <c r="D453" s="2">
        <v>5426</v>
      </c>
      <c r="E453" s="2">
        <v>2071</v>
      </c>
      <c r="F453" s="2">
        <v>264</v>
      </c>
      <c r="G453" s="2"/>
      <c r="H453" s="2"/>
      <c r="I453" s="2">
        <v>72</v>
      </c>
      <c r="J453" s="2">
        <v>2</v>
      </c>
      <c r="K453" s="106">
        <f t="shared" si="8"/>
        <v>72</v>
      </c>
      <c r="L453" s="2">
        <v>1</v>
      </c>
      <c r="M453" s="2" t="s">
        <v>93</v>
      </c>
      <c r="N453" s="2" t="s">
        <v>15</v>
      </c>
      <c r="O453" s="2" t="s">
        <v>12</v>
      </c>
      <c r="P453" s="2">
        <v>144</v>
      </c>
      <c r="Q453" s="130"/>
      <c r="R453" s="130">
        <v>72</v>
      </c>
      <c r="S453" s="2"/>
      <c r="T453" s="2"/>
      <c r="U453" s="2">
        <v>20</v>
      </c>
      <c r="V453" s="140">
        <v>0</v>
      </c>
    </row>
    <row r="454" spans="1:22" s="3" customFormat="1" ht="24" customHeight="1" x14ac:dyDescent="0.45">
      <c r="A454" s="130">
        <v>445</v>
      </c>
      <c r="B454" s="114"/>
      <c r="C454" s="2" t="s">
        <v>9</v>
      </c>
      <c r="D454" s="2">
        <v>14909</v>
      </c>
      <c r="E454" s="2">
        <v>2053</v>
      </c>
      <c r="F454" s="2">
        <v>173</v>
      </c>
      <c r="G454" s="2">
        <v>3</v>
      </c>
      <c r="H454" s="2"/>
      <c r="I454" s="2">
        <v>29</v>
      </c>
      <c r="J454" s="2">
        <v>1</v>
      </c>
      <c r="K454" s="106">
        <f t="shared" si="8"/>
        <v>1229</v>
      </c>
      <c r="L454" s="2"/>
      <c r="M454" s="2" t="s">
        <v>93</v>
      </c>
      <c r="N454" s="2"/>
      <c r="O454" s="2"/>
      <c r="P454" s="2"/>
      <c r="Q454" s="2">
        <v>1229</v>
      </c>
      <c r="R454" s="2"/>
      <c r="S454" s="2"/>
      <c r="T454" s="2"/>
      <c r="U454" s="2"/>
      <c r="V454" s="140">
        <v>0</v>
      </c>
    </row>
    <row r="455" spans="1:22" s="3" customFormat="1" ht="24" customHeight="1" x14ac:dyDescent="0.45">
      <c r="A455" s="130">
        <v>446</v>
      </c>
      <c r="B455" s="114"/>
      <c r="C455" s="2" t="s">
        <v>9</v>
      </c>
      <c r="D455" s="2">
        <v>14903</v>
      </c>
      <c r="E455" s="2">
        <v>2047</v>
      </c>
      <c r="F455" s="2">
        <v>163</v>
      </c>
      <c r="G455" s="2">
        <v>14</v>
      </c>
      <c r="H455" s="2">
        <v>1</v>
      </c>
      <c r="I455" s="2">
        <v>8</v>
      </c>
      <c r="J455" s="2">
        <v>1</v>
      </c>
      <c r="K455" s="106">
        <f t="shared" si="8"/>
        <v>5708</v>
      </c>
      <c r="L455" s="2"/>
      <c r="M455" s="2" t="s">
        <v>93</v>
      </c>
      <c r="N455" s="2"/>
      <c r="O455" s="2"/>
      <c r="P455" s="2"/>
      <c r="Q455" s="2">
        <v>5708</v>
      </c>
      <c r="R455" s="2"/>
      <c r="S455" s="2"/>
      <c r="T455" s="2"/>
      <c r="U455" s="2"/>
      <c r="V455" s="140">
        <v>0</v>
      </c>
    </row>
    <row r="456" spans="1:22" s="3" customFormat="1" ht="24" customHeight="1" x14ac:dyDescent="0.45">
      <c r="A456" s="130">
        <v>447</v>
      </c>
      <c r="B456" s="2" t="s">
        <v>1585</v>
      </c>
      <c r="C456" s="2" t="s">
        <v>9</v>
      </c>
      <c r="D456" s="2">
        <v>5469</v>
      </c>
      <c r="E456" s="2">
        <v>501</v>
      </c>
      <c r="F456" s="2">
        <v>257</v>
      </c>
      <c r="G456" s="2"/>
      <c r="H456" s="2">
        <v>1</v>
      </c>
      <c r="I456" s="2">
        <v>43</v>
      </c>
      <c r="J456" s="2">
        <v>2</v>
      </c>
      <c r="K456" s="106">
        <f t="shared" si="8"/>
        <v>143</v>
      </c>
      <c r="L456" s="2">
        <v>1</v>
      </c>
      <c r="M456" s="2" t="s">
        <v>119</v>
      </c>
      <c r="N456" s="2" t="s">
        <v>15</v>
      </c>
      <c r="O456" s="2" t="s">
        <v>12</v>
      </c>
      <c r="P456" s="2">
        <v>249</v>
      </c>
      <c r="Q456" s="2"/>
      <c r="R456" s="2">
        <v>143</v>
      </c>
      <c r="S456" s="2"/>
      <c r="T456" s="2"/>
      <c r="U456" s="2">
        <v>20</v>
      </c>
      <c r="V456" s="140">
        <v>0</v>
      </c>
    </row>
    <row r="457" spans="1:22" s="3" customFormat="1" ht="24" customHeight="1" x14ac:dyDescent="0.45">
      <c r="A457" s="130">
        <v>448</v>
      </c>
      <c r="B457" s="114"/>
      <c r="C457" s="2" t="s">
        <v>9</v>
      </c>
      <c r="D457" s="2">
        <v>13588</v>
      </c>
      <c r="E457" s="2">
        <v>1621</v>
      </c>
      <c r="F457" s="2">
        <v>349</v>
      </c>
      <c r="G457" s="2">
        <v>35</v>
      </c>
      <c r="H457" s="2">
        <v>1</v>
      </c>
      <c r="I457" s="2">
        <v>4</v>
      </c>
      <c r="J457" s="2">
        <v>1</v>
      </c>
      <c r="K457" s="106">
        <f t="shared" si="8"/>
        <v>14104</v>
      </c>
      <c r="L457" s="2"/>
      <c r="M457" s="2" t="s">
        <v>119</v>
      </c>
      <c r="N457" s="2"/>
      <c r="O457" s="2"/>
      <c r="P457" s="2"/>
      <c r="Q457" s="2">
        <v>14104</v>
      </c>
      <c r="R457" s="2"/>
      <c r="S457" s="2"/>
      <c r="T457" s="2"/>
      <c r="U457" s="2"/>
      <c r="V457" s="140">
        <v>0</v>
      </c>
    </row>
    <row r="458" spans="1:22" s="3" customFormat="1" ht="24" customHeight="1" x14ac:dyDescent="0.45">
      <c r="A458" s="130">
        <v>449</v>
      </c>
      <c r="B458" s="114"/>
      <c r="C458" s="2" t="s">
        <v>9</v>
      </c>
      <c r="D458" s="2">
        <v>16594</v>
      </c>
      <c r="E458" s="2">
        <v>2645</v>
      </c>
      <c r="F458" s="2">
        <v>182</v>
      </c>
      <c r="G458" s="2">
        <v>10</v>
      </c>
      <c r="H458" s="2">
        <v>3</v>
      </c>
      <c r="I458" s="2">
        <v>62</v>
      </c>
      <c r="J458" s="2">
        <v>1</v>
      </c>
      <c r="K458" s="106">
        <f t="shared" si="8"/>
        <v>4362</v>
      </c>
      <c r="L458" s="2"/>
      <c r="M458" s="2" t="s">
        <v>119</v>
      </c>
      <c r="N458" s="2"/>
      <c r="O458" s="2"/>
      <c r="P458" s="2"/>
      <c r="Q458" s="2">
        <v>4362</v>
      </c>
      <c r="R458" s="2"/>
      <c r="S458" s="2"/>
      <c r="T458" s="2"/>
      <c r="U458" s="2"/>
      <c r="V458" s="140">
        <v>0</v>
      </c>
    </row>
    <row r="459" spans="1:22" s="3" customFormat="1" ht="24" customHeight="1" x14ac:dyDescent="0.45">
      <c r="A459" s="130">
        <v>450</v>
      </c>
      <c r="B459" s="114"/>
      <c r="C459" s="2" t="s">
        <v>9</v>
      </c>
      <c r="D459" s="2">
        <v>7211</v>
      </c>
      <c r="E459" s="2"/>
      <c r="F459" s="2">
        <v>61</v>
      </c>
      <c r="G459" s="2">
        <v>1</v>
      </c>
      <c r="H459" s="2">
        <v>1</v>
      </c>
      <c r="I459" s="2">
        <v>57</v>
      </c>
      <c r="J459" s="2">
        <v>1</v>
      </c>
      <c r="K459" s="106">
        <f t="shared" si="8"/>
        <v>557</v>
      </c>
      <c r="L459" s="2"/>
      <c r="M459" s="2" t="s">
        <v>119</v>
      </c>
      <c r="N459" s="2"/>
      <c r="O459" s="2"/>
      <c r="P459" s="2"/>
      <c r="Q459" s="2">
        <v>557</v>
      </c>
      <c r="R459" s="2"/>
      <c r="S459" s="2"/>
      <c r="T459" s="2"/>
      <c r="U459" s="2"/>
      <c r="V459" s="140">
        <v>0</v>
      </c>
    </row>
    <row r="460" spans="1:22" s="3" customFormat="1" ht="24" customHeight="1" x14ac:dyDescent="0.45">
      <c r="A460" s="130">
        <v>451</v>
      </c>
      <c r="B460" s="114"/>
      <c r="C460" s="2" t="s">
        <v>9</v>
      </c>
      <c r="D460" s="2">
        <v>46900</v>
      </c>
      <c r="E460" s="2">
        <v>4586</v>
      </c>
      <c r="F460" s="2">
        <v>140</v>
      </c>
      <c r="G460" s="2">
        <v>4</v>
      </c>
      <c r="H460" s="2"/>
      <c r="I460" s="2"/>
      <c r="J460" s="2">
        <v>1</v>
      </c>
      <c r="K460" s="106">
        <f t="shared" si="8"/>
        <v>1600</v>
      </c>
      <c r="L460" s="2"/>
      <c r="M460" s="2" t="s">
        <v>119</v>
      </c>
      <c r="N460" s="2"/>
      <c r="O460" s="2"/>
      <c r="P460" s="2"/>
      <c r="Q460" s="2">
        <v>1600</v>
      </c>
      <c r="R460" s="2"/>
      <c r="S460" s="2"/>
      <c r="T460" s="2"/>
      <c r="U460" s="2"/>
      <c r="V460" s="140">
        <v>0</v>
      </c>
    </row>
    <row r="461" spans="1:22" s="3" customFormat="1" ht="24" customHeight="1" x14ac:dyDescent="0.45">
      <c r="A461" s="130">
        <v>452</v>
      </c>
      <c r="B461" s="114"/>
      <c r="C461" s="2" t="s">
        <v>9</v>
      </c>
      <c r="D461" s="2">
        <v>35636</v>
      </c>
      <c r="E461" s="2">
        <v>4003</v>
      </c>
      <c r="F461" s="2">
        <v>60</v>
      </c>
      <c r="G461" s="2">
        <v>4</v>
      </c>
      <c r="H461" s="2"/>
      <c r="I461" s="2">
        <v>18</v>
      </c>
      <c r="J461" s="2">
        <v>1</v>
      </c>
      <c r="K461" s="106">
        <f t="shared" si="8"/>
        <v>1618</v>
      </c>
      <c r="L461" s="2"/>
      <c r="M461" s="2" t="s">
        <v>119</v>
      </c>
      <c r="N461" s="2"/>
      <c r="O461" s="2"/>
      <c r="P461" s="2"/>
      <c r="Q461" s="2">
        <v>1618</v>
      </c>
      <c r="R461" s="2"/>
      <c r="S461" s="2"/>
      <c r="T461" s="2"/>
      <c r="U461" s="2"/>
      <c r="V461" s="140">
        <v>0</v>
      </c>
    </row>
    <row r="462" spans="1:22" s="3" customFormat="1" ht="24" customHeight="1" x14ac:dyDescent="0.45">
      <c r="A462" s="130">
        <v>453</v>
      </c>
      <c r="B462" s="114"/>
      <c r="C462" s="2" t="s">
        <v>13</v>
      </c>
      <c r="D462" s="2"/>
      <c r="E462" s="2"/>
      <c r="F462" s="2"/>
      <c r="G462" s="2">
        <v>10</v>
      </c>
      <c r="H462" s="2"/>
      <c r="I462" s="2">
        <v>4</v>
      </c>
      <c r="J462" s="2">
        <v>1</v>
      </c>
      <c r="K462" s="106">
        <f t="shared" si="8"/>
        <v>4004</v>
      </c>
      <c r="L462" s="2"/>
      <c r="M462" s="2" t="s">
        <v>119</v>
      </c>
      <c r="N462" s="2"/>
      <c r="O462" s="2"/>
      <c r="P462" s="2"/>
      <c r="Q462" s="2">
        <v>4004</v>
      </c>
      <c r="R462" s="2"/>
      <c r="S462" s="2"/>
      <c r="T462" s="2"/>
      <c r="U462" s="2"/>
      <c r="V462" s="140">
        <v>0.01</v>
      </c>
    </row>
    <row r="463" spans="1:22" s="3" customFormat="1" ht="24" customHeight="1" x14ac:dyDescent="0.45">
      <c r="A463" s="130">
        <v>454</v>
      </c>
      <c r="B463" s="2" t="s">
        <v>1584</v>
      </c>
      <c r="C463" s="2" t="s">
        <v>9</v>
      </c>
      <c r="D463" s="2">
        <v>5403</v>
      </c>
      <c r="E463" s="2">
        <v>437</v>
      </c>
      <c r="F463" s="2">
        <v>178</v>
      </c>
      <c r="G463" s="2"/>
      <c r="H463" s="2">
        <v>3</v>
      </c>
      <c r="I463" s="2">
        <v>16</v>
      </c>
      <c r="J463" s="2">
        <v>2</v>
      </c>
      <c r="K463" s="106">
        <f t="shared" si="8"/>
        <v>316</v>
      </c>
      <c r="L463" s="2">
        <v>1</v>
      </c>
      <c r="M463" s="2" t="s">
        <v>120</v>
      </c>
      <c r="N463" s="2" t="s">
        <v>15</v>
      </c>
      <c r="O463" s="2" t="s">
        <v>12</v>
      </c>
      <c r="P463" s="2">
        <v>217</v>
      </c>
      <c r="Q463" s="2"/>
      <c r="R463" s="2">
        <v>316</v>
      </c>
      <c r="S463" s="2"/>
      <c r="T463" s="2"/>
      <c r="U463" s="2">
        <v>30</v>
      </c>
      <c r="V463" s="140">
        <v>0</v>
      </c>
    </row>
    <row r="464" spans="1:22" s="3" customFormat="1" ht="24" customHeight="1" x14ac:dyDescent="0.45">
      <c r="A464" s="130">
        <v>455</v>
      </c>
      <c r="B464" s="114"/>
      <c r="C464" s="2" t="s">
        <v>9</v>
      </c>
      <c r="D464" s="2">
        <v>16319</v>
      </c>
      <c r="E464" s="2">
        <v>2468</v>
      </c>
      <c r="F464" s="2">
        <v>125</v>
      </c>
      <c r="G464" s="2">
        <v>21</v>
      </c>
      <c r="H464" s="2">
        <v>1</v>
      </c>
      <c r="I464" s="2">
        <v>48</v>
      </c>
      <c r="J464" s="2">
        <v>1</v>
      </c>
      <c r="K464" s="106">
        <f t="shared" si="8"/>
        <v>8548</v>
      </c>
      <c r="L464" s="2"/>
      <c r="M464" s="2" t="s">
        <v>120</v>
      </c>
      <c r="N464" s="2"/>
      <c r="O464" s="2"/>
      <c r="P464" s="2"/>
      <c r="Q464" s="2">
        <v>8548</v>
      </c>
      <c r="R464" s="2"/>
      <c r="S464" s="2"/>
      <c r="T464" s="2"/>
      <c r="U464" s="2"/>
      <c r="V464" s="140">
        <v>0</v>
      </c>
    </row>
    <row r="465" spans="1:22" s="3" customFormat="1" ht="24" customHeight="1" x14ac:dyDescent="0.45">
      <c r="A465" s="130">
        <v>456</v>
      </c>
      <c r="B465" s="114"/>
      <c r="C465" s="2" t="s">
        <v>39</v>
      </c>
      <c r="D465" s="2"/>
      <c r="E465" s="2"/>
      <c r="F465" s="2">
        <v>12</v>
      </c>
      <c r="G465" s="2">
        <v>14</v>
      </c>
      <c r="H465" s="2"/>
      <c r="I465" s="2">
        <v>37</v>
      </c>
      <c r="J465" s="2">
        <v>1</v>
      </c>
      <c r="K465" s="106">
        <f t="shared" si="8"/>
        <v>5637</v>
      </c>
      <c r="L465" s="2"/>
      <c r="M465" s="2" t="s">
        <v>120</v>
      </c>
      <c r="N465" s="2"/>
      <c r="O465" s="2"/>
      <c r="P465" s="2"/>
      <c r="Q465" s="2">
        <v>5637</v>
      </c>
      <c r="R465" s="2"/>
      <c r="S465" s="2"/>
      <c r="T465" s="2"/>
      <c r="U465" s="2"/>
      <c r="V465" s="140">
        <v>0.01</v>
      </c>
    </row>
    <row r="466" spans="1:22" s="3" customFormat="1" ht="24" customHeight="1" x14ac:dyDescent="0.45">
      <c r="A466" s="130">
        <v>457</v>
      </c>
      <c r="B466" s="114"/>
      <c r="C466" s="2" t="s">
        <v>121</v>
      </c>
      <c r="D466" s="2"/>
      <c r="E466" s="2"/>
      <c r="F466" s="2"/>
      <c r="G466" s="2"/>
      <c r="H466" s="2"/>
      <c r="I466" s="2"/>
      <c r="J466" s="2">
        <v>2</v>
      </c>
      <c r="K466" s="106">
        <f t="shared" si="8"/>
        <v>0</v>
      </c>
      <c r="L466" s="2">
        <v>1</v>
      </c>
      <c r="M466" s="2" t="s">
        <v>122</v>
      </c>
      <c r="N466" s="2" t="s">
        <v>15</v>
      </c>
      <c r="O466" s="2" t="s">
        <v>42</v>
      </c>
      <c r="P466" s="2">
        <v>128</v>
      </c>
      <c r="Q466" s="2"/>
      <c r="R466" s="2">
        <v>128</v>
      </c>
      <c r="S466" s="2"/>
      <c r="T466" s="2"/>
      <c r="U466" s="2">
        <v>15</v>
      </c>
      <c r="V466" s="140">
        <v>0.02</v>
      </c>
    </row>
    <row r="467" spans="1:22" s="3" customFormat="1" ht="24" customHeight="1" x14ac:dyDescent="0.45">
      <c r="A467" s="130">
        <v>458</v>
      </c>
      <c r="B467" s="2" t="s">
        <v>1581</v>
      </c>
      <c r="C467" s="2" t="s">
        <v>9</v>
      </c>
      <c r="D467" s="2">
        <v>50407</v>
      </c>
      <c r="E467" s="2">
        <v>4818</v>
      </c>
      <c r="F467" s="2">
        <v>161</v>
      </c>
      <c r="G467" s="2">
        <v>5</v>
      </c>
      <c r="H467" s="2"/>
      <c r="I467" s="2">
        <v>42</v>
      </c>
      <c r="J467" s="2">
        <v>1</v>
      </c>
      <c r="K467" s="106">
        <f t="shared" si="8"/>
        <v>2042</v>
      </c>
      <c r="L467" s="2"/>
      <c r="M467" s="2" t="s">
        <v>52</v>
      </c>
      <c r="N467" s="2"/>
      <c r="O467" s="2"/>
      <c r="P467" s="2"/>
      <c r="Q467" s="2">
        <v>2042</v>
      </c>
      <c r="R467" s="2"/>
      <c r="S467" s="2"/>
      <c r="T467" s="2"/>
      <c r="U467" s="2"/>
      <c r="V467" s="140">
        <v>0</v>
      </c>
    </row>
    <row r="468" spans="1:22" s="3" customFormat="1" ht="24" customHeight="1" x14ac:dyDescent="0.45">
      <c r="A468" s="130">
        <v>459</v>
      </c>
      <c r="B468" s="114"/>
      <c r="C468" s="2" t="s">
        <v>9</v>
      </c>
      <c r="D468" s="2">
        <v>50405</v>
      </c>
      <c r="E468" s="2">
        <v>4820</v>
      </c>
      <c r="F468" s="2">
        <v>163</v>
      </c>
      <c r="G468" s="2">
        <v>2</v>
      </c>
      <c r="H468" s="2">
        <v>1</v>
      </c>
      <c r="I468" s="2">
        <v>35</v>
      </c>
      <c r="J468" s="2">
        <v>1</v>
      </c>
      <c r="K468" s="106">
        <f t="shared" si="8"/>
        <v>935</v>
      </c>
      <c r="L468" s="2"/>
      <c r="M468" s="2" t="s">
        <v>100</v>
      </c>
      <c r="N468" s="2"/>
      <c r="O468" s="2"/>
      <c r="P468" s="2"/>
      <c r="Q468" s="2">
        <v>935</v>
      </c>
      <c r="R468" s="2"/>
      <c r="S468" s="2"/>
      <c r="T468" s="2"/>
      <c r="U468" s="2"/>
      <c r="V468" s="140">
        <v>0</v>
      </c>
    </row>
    <row r="469" spans="1:22" s="3" customFormat="1" ht="24" customHeight="1" x14ac:dyDescent="0.45">
      <c r="A469" s="130">
        <v>460</v>
      </c>
      <c r="B469" s="2" t="s">
        <v>1582</v>
      </c>
      <c r="C469" s="2" t="s">
        <v>9</v>
      </c>
      <c r="D469" s="2">
        <v>50404</v>
      </c>
      <c r="E469" s="2">
        <v>4819</v>
      </c>
      <c r="F469" s="2">
        <v>162</v>
      </c>
      <c r="G469" s="2">
        <v>3</v>
      </c>
      <c r="H469" s="2"/>
      <c r="I469" s="2">
        <v>22</v>
      </c>
      <c r="J469" s="2">
        <v>1</v>
      </c>
      <c r="K469" s="106">
        <f t="shared" si="8"/>
        <v>1222</v>
      </c>
      <c r="L469" s="2"/>
      <c r="M469" s="2" t="s">
        <v>100</v>
      </c>
      <c r="N469" s="2"/>
      <c r="O469" s="2"/>
      <c r="P469" s="2"/>
      <c r="Q469" s="2">
        <v>1222</v>
      </c>
      <c r="R469" s="2"/>
      <c r="S469" s="2"/>
      <c r="T469" s="2"/>
      <c r="U469" s="2"/>
      <c r="V469" s="140">
        <v>0</v>
      </c>
    </row>
    <row r="470" spans="1:22" s="3" customFormat="1" ht="24" customHeight="1" x14ac:dyDescent="0.45">
      <c r="A470" s="130">
        <v>461</v>
      </c>
      <c r="B470" s="114"/>
      <c r="C470" s="2" t="s">
        <v>9</v>
      </c>
      <c r="D470" s="2">
        <v>50406</v>
      </c>
      <c r="E470" s="2">
        <v>4817</v>
      </c>
      <c r="F470" s="2">
        <v>160</v>
      </c>
      <c r="G470" s="2">
        <v>3</v>
      </c>
      <c r="H470" s="2"/>
      <c r="I470" s="2">
        <v>22</v>
      </c>
      <c r="J470" s="2">
        <v>1</v>
      </c>
      <c r="K470" s="106">
        <f t="shared" si="8"/>
        <v>1222</v>
      </c>
      <c r="L470" s="2"/>
      <c r="M470" s="2" t="s">
        <v>100</v>
      </c>
      <c r="N470" s="2"/>
      <c r="O470" s="2"/>
      <c r="P470" s="2"/>
      <c r="Q470" s="2">
        <v>1222</v>
      </c>
      <c r="R470" s="2"/>
      <c r="S470" s="2"/>
      <c r="T470" s="2"/>
      <c r="U470" s="2"/>
      <c r="V470" s="140">
        <v>0</v>
      </c>
    </row>
    <row r="471" spans="1:22" s="3" customFormat="1" ht="24" customHeight="1" x14ac:dyDescent="0.45">
      <c r="A471" s="130">
        <v>462</v>
      </c>
      <c r="B471" s="2" t="s">
        <v>1583</v>
      </c>
      <c r="C471" s="2" t="s">
        <v>9</v>
      </c>
      <c r="D471" s="2">
        <v>5504</v>
      </c>
      <c r="E471" s="2">
        <v>536</v>
      </c>
      <c r="F471" s="2">
        <v>307</v>
      </c>
      <c r="G471" s="2"/>
      <c r="H471" s="2">
        <v>1</v>
      </c>
      <c r="I471" s="2">
        <v>74</v>
      </c>
      <c r="J471" s="2">
        <v>2</v>
      </c>
      <c r="K471" s="106">
        <f t="shared" si="8"/>
        <v>174</v>
      </c>
      <c r="L471" s="2">
        <v>1</v>
      </c>
      <c r="M471" s="2" t="s">
        <v>123</v>
      </c>
      <c r="N471" s="2" t="s">
        <v>15</v>
      </c>
      <c r="O471" s="2" t="s">
        <v>12</v>
      </c>
      <c r="P471" s="2">
        <v>138</v>
      </c>
      <c r="Q471" s="2"/>
      <c r="R471" s="2">
        <v>174</v>
      </c>
      <c r="S471" s="2"/>
      <c r="T471" s="2"/>
      <c r="U471" s="2">
        <v>30</v>
      </c>
      <c r="V471" s="140">
        <v>0</v>
      </c>
    </row>
    <row r="472" spans="1:22" s="3" customFormat="1" ht="24" customHeight="1" x14ac:dyDescent="0.45">
      <c r="A472" s="130">
        <v>463</v>
      </c>
      <c r="B472" s="114"/>
      <c r="C472" s="2" t="s">
        <v>9</v>
      </c>
      <c r="D472" s="2">
        <v>7128</v>
      </c>
      <c r="E472" s="2"/>
      <c r="F472" s="2">
        <v>91</v>
      </c>
      <c r="G472" s="2"/>
      <c r="H472" s="2">
        <v>3</v>
      </c>
      <c r="I472" s="2">
        <v>42</v>
      </c>
      <c r="J472" s="2">
        <v>1</v>
      </c>
      <c r="K472" s="106">
        <f t="shared" si="8"/>
        <v>342</v>
      </c>
      <c r="L472" s="2"/>
      <c r="M472" s="2" t="s">
        <v>123</v>
      </c>
      <c r="N472" s="2"/>
      <c r="O472" s="2"/>
      <c r="P472" s="2"/>
      <c r="Q472" s="2">
        <v>342</v>
      </c>
      <c r="R472" s="2"/>
      <c r="S472" s="2"/>
      <c r="T472" s="2"/>
      <c r="U472" s="2"/>
      <c r="V472" s="140">
        <v>0</v>
      </c>
    </row>
    <row r="473" spans="1:22" s="3" customFormat="1" ht="24" customHeight="1" x14ac:dyDescent="0.45">
      <c r="A473" s="130">
        <v>464</v>
      </c>
      <c r="B473" s="114"/>
      <c r="C473" s="2" t="s">
        <v>9</v>
      </c>
      <c r="D473" s="2">
        <v>14890</v>
      </c>
      <c r="E473" s="2"/>
      <c r="F473" s="2">
        <v>138</v>
      </c>
      <c r="G473" s="2">
        <v>31</v>
      </c>
      <c r="H473" s="2"/>
      <c r="I473" s="2">
        <v>83</v>
      </c>
      <c r="J473" s="2">
        <v>1</v>
      </c>
      <c r="K473" s="106">
        <f t="shared" si="8"/>
        <v>12483</v>
      </c>
      <c r="L473" s="2"/>
      <c r="M473" s="2" t="s">
        <v>123</v>
      </c>
      <c r="N473" s="2"/>
      <c r="O473" s="2"/>
      <c r="P473" s="2"/>
      <c r="Q473" s="2">
        <v>12483</v>
      </c>
      <c r="R473" s="2"/>
      <c r="S473" s="2"/>
      <c r="T473" s="2"/>
      <c r="U473" s="2"/>
      <c r="V473" s="140">
        <v>0</v>
      </c>
    </row>
    <row r="474" spans="1:22" s="3" customFormat="1" ht="24" customHeight="1" x14ac:dyDescent="0.45">
      <c r="A474" s="130">
        <v>465</v>
      </c>
      <c r="B474" s="114"/>
      <c r="C474" s="4" t="s">
        <v>124</v>
      </c>
      <c r="D474" s="4"/>
      <c r="E474" s="2"/>
      <c r="F474" s="2"/>
      <c r="G474" s="2">
        <v>3</v>
      </c>
      <c r="H474" s="2"/>
      <c r="I474" s="2">
        <v>20</v>
      </c>
      <c r="J474" s="2">
        <v>1</v>
      </c>
      <c r="K474" s="106">
        <f t="shared" si="8"/>
        <v>1220</v>
      </c>
      <c r="L474" s="2"/>
      <c r="M474" s="2" t="s">
        <v>123</v>
      </c>
      <c r="N474" s="2"/>
      <c r="O474" s="2"/>
      <c r="P474" s="2"/>
      <c r="Q474" s="2">
        <v>1220</v>
      </c>
      <c r="R474" s="2"/>
      <c r="S474" s="2"/>
      <c r="T474" s="2"/>
      <c r="U474" s="2"/>
      <c r="V474" s="140">
        <v>0.01</v>
      </c>
    </row>
    <row r="475" spans="1:22" s="3" customFormat="1" ht="24" customHeight="1" x14ac:dyDescent="0.45">
      <c r="A475" s="130">
        <v>466</v>
      </c>
      <c r="B475" s="2" t="s">
        <v>1707</v>
      </c>
      <c r="C475" s="2" t="s">
        <v>9</v>
      </c>
      <c r="D475" s="2">
        <v>5500</v>
      </c>
      <c r="E475" s="2">
        <v>532</v>
      </c>
      <c r="F475" s="2">
        <v>303</v>
      </c>
      <c r="G475" s="2"/>
      <c r="H475" s="2">
        <v>1</v>
      </c>
      <c r="I475" s="2">
        <v>13</v>
      </c>
      <c r="J475" s="2">
        <v>2</v>
      </c>
      <c r="K475" s="106">
        <f t="shared" si="8"/>
        <v>113</v>
      </c>
      <c r="L475" s="2">
        <v>1</v>
      </c>
      <c r="M475" s="2" t="s">
        <v>125</v>
      </c>
      <c r="N475" s="2" t="s">
        <v>15</v>
      </c>
      <c r="O475" s="2" t="s">
        <v>22</v>
      </c>
      <c r="P475" s="2">
        <v>60</v>
      </c>
      <c r="Q475" s="2"/>
      <c r="R475" s="2">
        <v>113</v>
      </c>
      <c r="S475" s="2"/>
      <c r="T475" s="2"/>
      <c r="U475" s="2">
        <v>50</v>
      </c>
      <c r="V475" s="140">
        <v>0</v>
      </c>
    </row>
    <row r="476" spans="1:22" s="3" customFormat="1" ht="24" customHeight="1" x14ac:dyDescent="0.45">
      <c r="A476" s="130">
        <v>467</v>
      </c>
      <c r="B476" s="2" t="s">
        <v>1600</v>
      </c>
      <c r="C476" s="2" t="s">
        <v>126</v>
      </c>
      <c r="D476" s="2"/>
      <c r="E476" s="2"/>
      <c r="F476" s="2"/>
      <c r="G476" s="2"/>
      <c r="H476" s="2"/>
      <c r="I476" s="2"/>
      <c r="J476" s="2">
        <v>2</v>
      </c>
      <c r="K476" s="106">
        <f t="shared" si="8"/>
        <v>0</v>
      </c>
      <c r="L476" s="2">
        <v>1</v>
      </c>
      <c r="M476" s="2" t="s">
        <v>127</v>
      </c>
      <c r="N476" s="2" t="s">
        <v>15</v>
      </c>
      <c r="O476" s="2" t="s">
        <v>42</v>
      </c>
      <c r="P476" s="2">
        <v>72</v>
      </c>
      <c r="Q476" s="2"/>
      <c r="R476" s="2">
        <v>72</v>
      </c>
      <c r="S476" s="2"/>
      <c r="T476" s="2"/>
      <c r="U476" s="2">
        <v>20</v>
      </c>
      <c r="V476" s="140">
        <v>0.02</v>
      </c>
    </row>
    <row r="477" spans="1:22" s="3" customFormat="1" ht="24" customHeight="1" x14ac:dyDescent="0.45">
      <c r="A477" s="130">
        <v>468</v>
      </c>
      <c r="B477" s="2" t="s">
        <v>1599</v>
      </c>
      <c r="C477" s="2" t="s">
        <v>9</v>
      </c>
      <c r="D477" s="2">
        <v>8843</v>
      </c>
      <c r="E477" s="2">
        <v>1113</v>
      </c>
      <c r="F477" s="2">
        <v>260</v>
      </c>
      <c r="G477" s="2"/>
      <c r="H477" s="2"/>
      <c r="I477" s="2">
        <v>52</v>
      </c>
      <c r="J477" s="2">
        <v>2</v>
      </c>
      <c r="K477" s="106">
        <f t="shared" ref="K477:K526" si="9">G477*400+H477*100+I477</f>
        <v>52</v>
      </c>
      <c r="L477" s="2">
        <v>1</v>
      </c>
      <c r="M477" s="2" t="s">
        <v>128</v>
      </c>
      <c r="N477" s="2" t="s">
        <v>15</v>
      </c>
      <c r="O477" s="2" t="s">
        <v>12</v>
      </c>
      <c r="P477" s="2">
        <v>114</v>
      </c>
      <c r="Q477" s="2"/>
      <c r="R477" s="2">
        <v>52</v>
      </c>
      <c r="S477" s="2"/>
      <c r="T477" s="2"/>
      <c r="U477" s="2">
        <v>20</v>
      </c>
      <c r="V477" s="140">
        <v>0</v>
      </c>
    </row>
    <row r="478" spans="1:22" s="3" customFormat="1" ht="24" customHeight="1" x14ac:dyDescent="0.45">
      <c r="A478" s="130">
        <v>469</v>
      </c>
      <c r="B478" s="114"/>
      <c r="C478" s="2" t="s">
        <v>9</v>
      </c>
      <c r="D478" s="2">
        <v>16557</v>
      </c>
      <c r="E478" s="2">
        <v>2607</v>
      </c>
      <c r="F478" s="2">
        <v>139</v>
      </c>
      <c r="G478" s="2">
        <v>1</v>
      </c>
      <c r="H478" s="2">
        <v>2</v>
      </c>
      <c r="I478" s="2">
        <v>67</v>
      </c>
      <c r="J478" s="2">
        <v>1</v>
      </c>
      <c r="K478" s="106">
        <f t="shared" si="9"/>
        <v>667</v>
      </c>
      <c r="L478" s="2"/>
      <c r="M478" s="2" t="s">
        <v>128</v>
      </c>
      <c r="N478" s="2"/>
      <c r="O478" s="2"/>
      <c r="P478" s="2"/>
      <c r="Q478" s="2">
        <v>667</v>
      </c>
      <c r="R478" s="2"/>
      <c r="S478" s="2"/>
      <c r="T478" s="2"/>
      <c r="U478" s="2"/>
      <c r="V478" s="140">
        <v>0</v>
      </c>
    </row>
    <row r="479" spans="1:22" s="3" customFormat="1" ht="24" customHeight="1" x14ac:dyDescent="0.45">
      <c r="A479" s="130">
        <v>470</v>
      </c>
      <c r="B479" s="114"/>
      <c r="C479" s="2" t="s">
        <v>9</v>
      </c>
      <c r="D479" s="2">
        <v>28448</v>
      </c>
      <c r="E479" s="2">
        <v>3536</v>
      </c>
      <c r="F479" s="2">
        <v>273</v>
      </c>
      <c r="G479" s="2">
        <v>13</v>
      </c>
      <c r="H479" s="2">
        <v>1</v>
      </c>
      <c r="I479" s="2">
        <v>32</v>
      </c>
      <c r="J479" s="2">
        <v>1</v>
      </c>
      <c r="K479" s="106">
        <f t="shared" si="9"/>
        <v>5332</v>
      </c>
      <c r="L479" s="2"/>
      <c r="M479" s="2" t="s">
        <v>128</v>
      </c>
      <c r="N479" s="2"/>
      <c r="O479" s="2"/>
      <c r="P479" s="2"/>
      <c r="Q479" s="2">
        <v>5332</v>
      </c>
      <c r="R479" s="2"/>
      <c r="S479" s="2"/>
      <c r="T479" s="2"/>
      <c r="U479" s="2"/>
      <c r="V479" s="140">
        <v>0</v>
      </c>
    </row>
    <row r="480" spans="1:22" s="3" customFormat="1" ht="24" customHeight="1" x14ac:dyDescent="0.45">
      <c r="A480" s="130">
        <v>471</v>
      </c>
      <c r="B480" s="2" t="s">
        <v>1547</v>
      </c>
      <c r="C480" s="2" t="s">
        <v>9</v>
      </c>
      <c r="D480" s="2">
        <v>56200</v>
      </c>
      <c r="E480" s="2">
        <v>5807</v>
      </c>
      <c r="F480" s="2">
        <v>75</v>
      </c>
      <c r="G480" s="2"/>
      <c r="H480" s="2"/>
      <c r="I480" s="2">
        <v>28</v>
      </c>
      <c r="J480" s="2">
        <v>2</v>
      </c>
      <c r="K480" s="106">
        <f t="shared" si="9"/>
        <v>28</v>
      </c>
      <c r="L480" s="2">
        <v>1</v>
      </c>
      <c r="M480" s="2" t="s">
        <v>129</v>
      </c>
      <c r="N480" s="2" t="s">
        <v>15</v>
      </c>
      <c r="O480" s="2" t="s">
        <v>12</v>
      </c>
      <c r="P480" s="2">
        <v>90</v>
      </c>
      <c r="Q480" s="2"/>
      <c r="R480" s="2">
        <v>28</v>
      </c>
      <c r="S480" s="2"/>
      <c r="T480" s="2"/>
      <c r="U480" s="2">
        <v>30</v>
      </c>
      <c r="V480" s="140">
        <v>0</v>
      </c>
    </row>
    <row r="481" spans="1:22" s="3" customFormat="1" ht="24" customHeight="1" x14ac:dyDescent="0.45">
      <c r="A481" s="130">
        <v>472</v>
      </c>
      <c r="B481" s="114"/>
      <c r="C481" s="2" t="s">
        <v>9</v>
      </c>
      <c r="D481" s="2">
        <v>56198</v>
      </c>
      <c r="E481" s="2">
        <v>5806</v>
      </c>
      <c r="F481" s="2">
        <v>504</v>
      </c>
      <c r="G481" s="2">
        <v>9</v>
      </c>
      <c r="H481" s="2">
        <v>2</v>
      </c>
      <c r="I481" s="2"/>
      <c r="J481" s="2">
        <v>1</v>
      </c>
      <c r="K481" s="106">
        <f t="shared" si="9"/>
        <v>3800</v>
      </c>
      <c r="L481" s="2"/>
      <c r="M481" s="2" t="s">
        <v>129</v>
      </c>
      <c r="N481" s="2"/>
      <c r="O481" s="2"/>
      <c r="P481" s="2"/>
      <c r="Q481" s="2">
        <v>3800</v>
      </c>
      <c r="R481" s="2"/>
      <c r="S481" s="2"/>
      <c r="T481" s="2"/>
      <c r="U481" s="2"/>
      <c r="V481" s="140">
        <v>0</v>
      </c>
    </row>
    <row r="482" spans="1:22" s="3" customFormat="1" ht="24" customHeight="1" x14ac:dyDescent="0.45">
      <c r="A482" s="130">
        <v>473</v>
      </c>
      <c r="B482" s="114"/>
      <c r="C482" s="2" t="s">
        <v>9</v>
      </c>
      <c r="D482" s="2">
        <v>56199</v>
      </c>
      <c r="E482" s="2">
        <v>5811</v>
      </c>
      <c r="F482" s="2">
        <v>252</v>
      </c>
      <c r="G482" s="2"/>
      <c r="H482" s="2">
        <v>2</v>
      </c>
      <c r="I482" s="2">
        <v>8</v>
      </c>
      <c r="J482" s="2">
        <v>1</v>
      </c>
      <c r="K482" s="106">
        <f t="shared" si="9"/>
        <v>208</v>
      </c>
      <c r="L482" s="2"/>
      <c r="M482" s="2" t="s">
        <v>129</v>
      </c>
      <c r="N482" s="2"/>
      <c r="O482" s="2"/>
      <c r="P482" s="2"/>
      <c r="Q482" s="2">
        <v>208</v>
      </c>
      <c r="R482" s="2"/>
      <c r="S482" s="2"/>
      <c r="T482" s="2"/>
      <c r="U482" s="2"/>
      <c r="V482" s="140">
        <v>0</v>
      </c>
    </row>
    <row r="483" spans="1:22" s="3" customFormat="1" ht="24" customHeight="1" x14ac:dyDescent="0.45">
      <c r="A483" s="130">
        <v>474</v>
      </c>
      <c r="B483" s="2" t="s">
        <v>1552</v>
      </c>
      <c r="C483" s="2" t="s">
        <v>9</v>
      </c>
      <c r="D483" s="2">
        <v>7069</v>
      </c>
      <c r="E483" s="2">
        <v>577</v>
      </c>
      <c r="F483" s="2">
        <v>30</v>
      </c>
      <c r="G483" s="2"/>
      <c r="H483" s="2">
        <v>1</v>
      </c>
      <c r="I483" s="2">
        <v>25</v>
      </c>
      <c r="J483" s="2">
        <v>2</v>
      </c>
      <c r="K483" s="106">
        <f t="shared" si="9"/>
        <v>125</v>
      </c>
      <c r="L483" s="2">
        <v>1</v>
      </c>
      <c r="M483" s="2" t="s">
        <v>130</v>
      </c>
      <c r="N483" s="2" t="s">
        <v>15</v>
      </c>
      <c r="O483" s="2" t="s">
        <v>12</v>
      </c>
      <c r="P483" s="2">
        <v>117</v>
      </c>
      <c r="Q483" s="2"/>
      <c r="R483" s="2">
        <v>125</v>
      </c>
      <c r="S483" s="2"/>
      <c r="T483" s="2"/>
      <c r="U483" s="2">
        <v>20</v>
      </c>
      <c r="V483" s="140">
        <v>0</v>
      </c>
    </row>
    <row r="484" spans="1:22" s="3" customFormat="1" ht="24" customHeight="1" x14ac:dyDescent="0.45">
      <c r="A484" s="130">
        <v>475</v>
      </c>
      <c r="B484" s="114"/>
      <c r="C484" s="2" t="s">
        <v>9</v>
      </c>
      <c r="D484" s="2"/>
      <c r="E484" s="2">
        <v>4522</v>
      </c>
      <c r="F484" s="2">
        <v>323</v>
      </c>
      <c r="G484" s="2">
        <v>3</v>
      </c>
      <c r="H484" s="2"/>
      <c r="I484" s="2">
        <v>47</v>
      </c>
      <c r="J484" s="2">
        <v>1</v>
      </c>
      <c r="K484" s="106">
        <f t="shared" si="9"/>
        <v>1247</v>
      </c>
      <c r="L484" s="2"/>
      <c r="M484" s="2" t="s">
        <v>130</v>
      </c>
      <c r="N484" s="2"/>
      <c r="O484" s="2"/>
      <c r="P484" s="2"/>
      <c r="Q484" s="2">
        <v>1247</v>
      </c>
      <c r="R484" s="2"/>
      <c r="S484" s="2"/>
      <c r="T484" s="2"/>
      <c r="U484" s="2"/>
      <c r="V484" s="140">
        <v>0</v>
      </c>
    </row>
    <row r="485" spans="1:22" s="3" customFormat="1" ht="24" customHeight="1" x14ac:dyDescent="0.45">
      <c r="A485" s="130">
        <v>476</v>
      </c>
      <c r="B485" s="114"/>
      <c r="C485" s="2" t="s">
        <v>9</v>
      </c>
      <c r="D485" s="2">
        <v>45073</v>
      </c>
      <c r="E485" s="2">
        <v>4521</v>
      </c>
      <c r="F485" s="2">
        <v>322</v>
      </c>
      <c r="G485" s="2"/>
      <c r="H485" s="2">
        <v>2</v>
      </c>
      <c r="I485" s="2">
        <v>88</v>
      </c>
      <c r="J485" s="2">
        <v>1</v>
      </c>
      <c r="K485" s="106">
        <f t="shared" si="9"/>
        <v>288</v>
      </c>
      <c r="L485" s="2"/>
      <c r="M485" s="2" t="s">
        <v>130</v>
      </c>
      <c r="N485" s="2"/>
      <c r="O485" s="2"/>
      <c r="P485" s="2"/>
      <c r="Q485" s="2">
        <v>288</v>
      </c>
      <c r="R485" s="2"/>
      <c r="S485" s="2"/>
      <c r="T485" s="2"/>
      <c r="U485" s="2"/>
      <c r="V485" s="140">
        <v>0</v>
      </c>
    </row>
    <row r="486" spans="1:22" s="3" customFormat="1" ht="24" customHeight="1" x14ac:dyDescent="0.45">
      <c r="A486" s="130">
        <v>477</v>
      </c>
      <c r="B486" s="114"/>
      <c r="C486" s="2" t="s">
        <v>9</v>
      </c>
      <c r="D486" s="2">
        <v>45067</v>
      </c>
      <c r="E486" s="2">
        <v>4515</v>
      </c>
      <c r="F486" s="2">
        <v>316</v>
      </c>
      <c r="G486" s="2">
        <v>8</v>
      </c>
      <c r="H486" s="2">
        <v>1</v>
      </c>
      <c r="I486" s="2">
        <v>23</v>
      </c>
      <c r="J486" s="2">
        <v>1</v>
      </c>
      <c r="K486" s="106">
        <f t="shared" si="9"/>
        <v>3323</v>
      </c>
      <c r="L486" s="2"/>
      <c r="M486" s="2" t="s">
        <v>130</v>
      </c>
      <c r="N486" s="2"/>
      <c r="O486" s="2"/>
      <c r="P486" s="2"/>
      <c r="Q486" s="2">
        <v>3323</v>
      </c>
      <c r="R486" s="2"/>
      <c r="S486" s="2"/>
      <c r="T486" s="2"/>
      <c r="U486" s="2"/>
      <c r="V486" s="140">
        <v>0</v>
      </c>
    </row>
    <row r="487" spans="1:22" s="3" customFormat="1" ht="24" customHeight="1" x14ac:dyDescent="0.45">
      <c r="A487" s="130">
        <v>478</v>
      </c>
      <c r="B487" s="2" t="s">
        <v>1562</v>
      </c>
      <c r="C487" s="2" t="s">
        <v>9</v>
      </c>
      <c r="D487" s="2"/>
      <c r="E487" s="2"/>
      <c r="F487" s="2"/>
      <c r="G487" s="2"/>
      <c r="H487" s="2"/>
      <c r="I487" s="2"/>
      <c r="J487" s="2">
        <v>2</v>
      </c>
      <c r="K487" s="106">
        <f t="shared" si="9"/>
        <v>0</v>
      </c>
      <c r="L487" s="2">
        <v>1</v>
      </c>
      <c r="M487" s="2" t="s">
        <v>131</v>
      </c>
      <c r="N487" s="2" t="s">
        <v>15</v>
      </c>
      <c r="O487" s="2" t="s">
        <v>12</v>
      </c>
      <c r="P487" s="2">
        <v>168</v>
      </c>
      <c r="Q487" s="2"/>
      <c r="R487" s="2">
        <v>168</v>
      </c>
      <c r="S487" s="2"/>
      <c r="T487" s="2"/>
      <c r="U487" s="2">
        <v>30</v>
      </c>
      <c r="V487" s="140">
        <v>0</v>
      </c>
    </row>
    <row r="488" spans="1:22" s="3" customFormat="1" ht="24" customHeight="1" x14ac:dyDescent="0.45">
      <c r="A488" s="130">
        <v>479</v>
      </c>
      <c r="B488" s="2" t="s">
        <v>1563</v>
      </c>
      <c r="C488" s="2" t="s">
        <v>9</v>
      </c>
      <c r="D488" s="2">
        <v>54089</v>
      </c>
      <c r="E488" s="2">
        <v>5153</v>
      </c>
      <c r="F488" s="2">
        <v>72</v>
      </c>
      <c r="G488" s="2"/>
      <c r="H488" s="2"/>
      <c r="I488" s="2">
        <v>22</v>
      </c>
      <c r="J488" s="2">
        <v>2</v>
      </c>
      <c r="K488" s="106">
        <f t="shared" si="9"/>
        <v>22</v>
      </c>
      <c r="L488" s="2">
        <v>1</v>
      </c>
      <c r="M488" s="2" t="s">
        <v>132</v>
      </c>
      <c r="N488" s="2" t="s">
        <v>15</v>
      </c>
      <c r="O488" s="2" t="s">
        <v>12</v>
      </c>
      <c r="P488" s="2">
        <v>116</v>
      </c>
      <c r="Q488" s="2"/>
      <c r="R488" s="2">
        <v>22</v>
      </c>
      <c r="S488" s="2"/>
      <c r="T488" s="2"/>
      <c r="U488" s="2">
        <v>20</v>
      </c>
      <c r="V488" s="140">
        <v>0</v>
      </c>
    </row>
    <row r="489" spans="1:22" s="3" customFormat="1" ht="24" customHeight="1" x14ac:dyDescent="0.45">
      <c r="A489" s="130">
        <v>480</v>
      </c>
      <c r="B489" s="2" t="s">
        <v>1561</v>
      </c>
      <c r="C489" s="2" t="s">
        <v>9</v>
      </c>
      <c r="D489" s="2">
        <v>60230</v>
      </c>
      <c r="E489" s="2">
        <v>5871</v>
      </c>
      <c r="F489" s="2">
        <v>84</v>
      </c>
      <c r="G489" s="2"/>
      <c r="H489" s="2"/>
      <c r="I489" s="2">
        <v>79</v>
      </c>
      <c r="J489" s="2">
        <v>2</v>
      </c>
      <c r="K489" s="106">
        <f t="shared" si="9"/>
        <v>79</v>
      </c>
      <c r="L489" s="2">
        <v>2</v>
      </c>
      <c r="M489" s="2" t="s">
        <v>133</v>
      </c>
      <c r="N489" s="2" t="s">
        <v>15</v>
      </c>
      <c r="O489" s="2" t="s">
        <v>12</v>
      </c>
      <c r="P489" s="2">
        <v>148</v>
      </c>
      <c r="Q489" s="2"/>
      <c r="R489" s="2">
        <v>94</v>
      </c>
      <c r="S489" s="2"/>
      <c r="T489" s="2"/>
      <c r="U489" s="2">
        <v>20</v>
      </c>
      <c r="V489" s="140">
        <v>0</v>
      </c>
    </row>
    <row r="490" spans="1:22" s="3" customFormat="1" ht="24" customHeight="1" x14ac:dyDescent="0.45">
      <c r="A490" s="130">
        <v>481</v>
      </c>
      <c r="B490" s="114"/>
      <c r="C490" s="2" t="s">
        <v>9</v>
      </c>
      <c r="D490" s="2">
        <v>28683</v>
      </c>
      <c r="E490" s="2">
        <v>3563</v>
      </c>
      <c r="F490" s="2">
        <v>223</v>
      </c>
      <c r="G490" s="2">
        <v>1</v>
      </c>
      <c r="H490" s="2">
        <v>1</v>
      </c>
      <c r="I490" s="2">
        <v>7</v>
      </c>
      <c r="J490" s="2">
        <v>1</v>
      </c>
      <c r="K490" s="106">
        <f t="shared" si="9"/>
        <v>507</v>
      </c>
      <c r="L490" s="2">
        <v>1</v>
      </c>
      <c r="M490" s="2" t="s">
        <v>133</v>
      </c>
      <c r="N490" s="2"/>
      <c r="O490" s="2"/>
      <c r="P490" s="2"/>
      <c r="Q490" s="2">
        <v>507</v>
      </c>
      <c r="R490" s="2"/>
      <c r="S490" s="2"/>
      <c r="T490" s="2"/>
      <c r="U490" s="2"/>
      <c r="V490" s="140">
        <v>0</v>
      </c>
    </row>
    <row r="491" spans="1:22" s="3" customFormat="1" ht="24" customHeight="1" x14ac:dyDescent="0.45">
      <c r="A491" s="130">
        <v>482</v>
      </c>
      <c r="B491" s="114"/>
      <c r="C491" s="2" t="s">
        <v>9</v>
      </c>
      <c r="D491" s="2">
        <v>56692</v>
      </c>
      <c r="E491" s="2">
        <v>5337</v>
      </c>
      <c r="F491" s="2">
        <v>42</v>
      </c>
      <c r="G491" s="2">
        <v>4</v>
      </c>
      <c r="H491" s="2">
        <v>1</v>
      </c>
      <c r="I491" s="2">
        <v>9</v>
      </c>
      <c r="J491" s="2">
        <v>1</v>
      </c>
      <c r="K491" s="106">
        <f t="shared" si="9"/>
        <v>1709</v>
      </c>
      <c r="L491" s="2">
        <v>1</v>
      </c>
      <c r="M491" s="2" t="s">
        <v>133</v>
      </c>
      <c r="N491" s="2"/>
      <c r="O491" s="2"/>
      <c r="P491" s="2"/>
      <c r="Q491" s="2">
        <v>1709</v>
      </c>
      <c r="R491" s="2"/>
      <c r="S491" s="2"/>
      <c r="T491" s="2"/>
      <c r="U491" s="2"/>
      <c r="V491" s="140">
        <v>0</v>
      </c>
    </row>
    <row r="492" spans="1:22" s="3" customFormat="1" ht="24" customHeight="1" x14ac:dyDescent="0.45">
      <c r="A492" s="130">
        <v>483</v>
      </c>
      <c r="B492" s="114"/>
      <c r="C492" s="2" t="s">
        <v>9</v>
      </c>
      <c r="D492" s="2">
        <v>44204</v>
      </c>
      <c r="E492" s="2">
        <v>4409</v>
      </c>
      <c r="F492" s="2">
        <v>140</v>
      </c>
      <c r="G492" s="2">
        <v>4</v>
      </c>
      <c r="H492" s="2">
        <v>3</v>
      </c>
      <c r="I492" s="2">
        <v>34</v>
      </c>
      <c r="J492" s="2">
        <v>1</v>
      </c>
      <c r="K492" s="106">
        <f t="shared" si="9"/>
        <v>1934</v>
      </c>
      <c r="L492" s="60">
        <v>1</v>
      </c>
      <c r="M492" s="2" t="s">
        <v>133</v>
      </c>
      <c r="N492" s="2"/>
      <c r="O492" s="2"/>
      <c r="P492" s="2"/>
      <c r="Q492" s="2">
        <v>1934</v>
      </c>
      <c r="R492" s="2"/>
      <c r="S492" s="2"/>
      <c r="T492" s="2"/>
      <c r="U492" s="2"/>
      <c r="V492" s="140">
        <v>0</v>
      </c>
    </row>
    <row r="493" spans="1:22" s="3" customFormat="1" ht="24" customHeight="1" x14ac:dyDescent="0.45">
      <c r="A493" s="130">
        <v>484</v>
      </c>
      <c r="B493" s="114"/>
      <c r="C493" s="2" t="s">
        <v>9</v>
      </c>
      <c r="D493" s="2">
        <v>45333</v>
      </c>
      <c r="E493" s="2">
        <v>4548</v>
      </c>
      <c r="F493" s="2">
        <v>63</v>
      </c>
      <c r="G493" s="2"/>
      <c r="H493" s="2"/>
      <c r="I493" s="2">
        <v>79</v>
      </c>
      <c r="J493" s="2">
        <v>1</v>
      </c>
      <c r="K493" s="106">
        <f t="shared" si="9"/>
        <v>79</v>
      </c>
      <c r="L493" s="60">
        <v>1</v>
      </c>
      <c r="M493" s="2" t="s">
        <v>133</v>
      </c>
      <c r="N493" s="2"/>
      <c r="O493" s="2"/>
      <c r="P493" s="2"/>
      <c r="Q493" s="2">
        <v>79</v>
      </c>
      <c r="R493" s="2"/>
      <c r="S493" s="2"/>
      <c r="T493" s="2"/>
      <c r="U493" s="2"/>
      <c r="V493" s="140">
        <v>0</v>
      </c>
    </row>
    <row r="494" spans="1:22" s="3" customFormat="1" ht="24" customHeight="1" x14ac:dyDescent="0.45">
      <c r="A494" s="130">
        <v>485</v>
      </c>
      <c r="B494" s="114"/>
      <c r="C494" s="2" t="s">
        <v>9</v>
      </c>
      <c r="D494" s="2">
        <v>16880</v>
      </c>
      <c r="E494" s="2">
        <v>2818</v>
      </c>
      <c r="F494" s="2">
        <v>365</v>
      </c>
      <c r="G494" s="2">
        <v>10</v>
      </c>
      <c r="H494" s="2">
        <v>1</v>
      </c>
      <c r="I494" s="2">
        <v>25</v>
      </c>
      <c r="J494" s="2">
        <v>1</v>
      </c>
      <c r="K494" s="106">
        <f t="shared" si="9"/>
        <v>4125</v>
      </c>
      <c r="L494" s="60">
        <v>1</v>
      </c>
      <c r="M494" s="2" t="s">
        <v>133</v>
      </c>
      <c r="N494" s="2"/>
      <c r="O494" s="2"/>
      <c r="P494" s="2"/>
      <c r="Q494" s="2">
        <v>4125</v>
      </c>
      <c r="R494" s="2"/>
      <c r="S494" s="2"/>
      <c r="T494" s="2"/>
      <c r="U494" s="2"/>
      <c r="V494" s="140">
        <v>0</v>
      </c>
    </row>
    <row r="495" spans="1:22" s="3" customFormat="1" ht="24" customHeight="1" x14ac:dyDescent="0.45">
      <c r="A495" s="130">
        <v>486</v>
      </c>
      <c r="B495" s="2" t="s">
        <v>1531</v>
      </c>
      <c r="C495" s="2" t="s">
        <v>9</v>
      </c>
      <c r="D495" s="2"/>
      <c r="E495" s="2">
        <v>4495</v>
      </c>
      <c r="F495" s="2">
        <v>335</v>
      </c>
      <c r="G495" s="2">
        <v>3</v>
      </c>
      <c r="H495" s="2">
        <v>3</v>
      </c>
      <c r="I495" s="2">
        <v>30</v>
      </c>
      <c r="J495" s="2">
        <v>1</v>
      </c>
      <c r="K495" s="106">
        <f t="shared" si="9"/>
        <v>1530</v>
      </c>
      <c r="L495" s="2">
        <v>1</v>
      </c>
      <c r="M495" s="2" t="s">
        <v>1532</v>
      </c>
      <c r="N495" s="2"/>
      <c r="O495" s="2"/>
      <c r="P495" s="2"/>
      <c r="Q495" s="2">
        <v>1530</v>
      </c>
      <c r="R495" s="2"/>
      <c r="S495" s="2"/>
      <c r="T495" s="2"/>
      <c r="U495" s="2"/>
      <c r="V495" s="140">
        <v>0</v>
      </c>
    </row>
    <row r="496" spans="1:22" s="3" customFormat="1" ht="24" customHeight="1" x14ac:dyDescent="0.45">
      <c r="A496" s="130">
        <v>487</v>
      </c>
      <c r="B496" s="2" t="s">
        <v>1533</v>
      </c>
      <c r="C496" s="2" t="s">
        <v>9</v>
      </c>
      <c r="D496" s="2"/>
      <c r="E496" s="2"/>
      <c r="F496" s="2"/>
      <c r="G496" s="2"/>
      <c r="H496" s="2"/>
      <c r="I496" s="2"/>
      <c r="J496" s="2">
        <v>2</v>
      </c>
      <c r="K496" s="106">
        <f t="shared" si="9"/>
        <v>0</v>
      </c>
      <c r="L496" s="2">
        <v>1</v>
      </c>
      <c r="M496" s="2" t="s">
        <v>134</v>
      </c>
      <c r="N496" s="2" t="s">
        <v>15</v>
      </c>
      <c r="O496" s="2" t="s">
        <v>12</v>
      </c>
      <c r="P496" s="2">
        <v>72</v>
      </c>
      <c r="Q496" s="2"/>
      <c r="R496" s="2">
        <v>72</v>
      </c>
      <c r="S496" s="2"/>
      <c r="T496" s="2"/>
      <c r="U496" s="2">
        <v>20</v>
      </c>
      <c r="V496" s="140">
        <v>0</v>
      </c>
    </row>
    <row r="497" spans="1:22" s="3" customFormat="1" ht="24" customHeight="1" x14ac:dyDescent="0.45">
      <c r="A497" s="130">
        <v>488</v>
      </c>
      <c r="B497" s="114"/>
      <c r="C497" s="2" t="s">
        <v>13</v>
      </c>
      <c r="D497" s="2"/>
      <c r="E497" s="2"/>
      <c r="F497" s="2"/>
      <c r="G497" s="2">
        <v>3</v>
      </c>
      <c r="H497" s="2"/>
      <c r="I497" s="2"/>
      <c r="J497" s="2">
        <v>1</v>
      </c>
      <c r="K497" s="106">
        <f t="shared" si="9"/>
        <v>1200</v>
      </c>
      <c r="L497" s="2"/>
      <c r="M497" s="2" t="s">
        <v>134</v>
      </c>
      <c r="N497" s="2"/>
      <c r="O497" s="2"/>
      <c r="P497" s="2"/>
      <c r="Q497" s="2">
        <v>1200</v>
      </c>
      <c r="R497" s="2"/>
      <c r="S497" s="2"/>
      <c r="T497" s="2"/>
      <c r="U497" s="2"/>
      <c r="V497" s="140">
        <v>0.01</v>
      </c>
    </row>
    <row r="498" spans="1:22" s="3" customFormat="1" ht="24" customHeight="1" x14ac:dyDescent="0.45">
      <c r="A498" s="130">
        <v>489</v>
      </c>
      <c r="B498" s="114"/>
      <c r="C498" s="2" t="s">
        <v>9</v>
      </c>
      <c r="D498" s="2">
        <v>14750</v>
      </c>
      <c r="E498" s="2">
        <v>1810</v>
      </c>
      <c r="F498" s="2">
        <v>10</v>
      </c>
      <c r="G498" s="2">
        <v>4</v>
      </c>
      <c r="H498" s="2">
        <v>3</v>
      </c>
      <c r="I498" s="2">
        <v>87</v>
      </c>
      <c r="J498" s="2">
        <v>1</v>
      </c>
      <c r="K498" s="106">
        <f t="shared" si="9"/>
        <v>1987</v>
      </c>
      <c r="L498" s="2"/>
      <c r="M498" s="2" t="s">
        <v>134</v>
      </c>
      <c r="N498" s="2"/>
      <c r="O498" s="2"/>
      <c r="P498" s="2"/>
      <c r="Q498" s="2">
        <v>1987</v>
      </c>
      <c r="R498" s="2"/>
      <c r="S498" s="2"/>
      <c r="T498" s="2"/>
      <c r="U498" s="2"/>
      <c r="V498" s="140">
        <v>0</v>
      </c>
    </row>
    <row r="499" spans="1:22" s="3" customFormat="1" ht="24" customHeight="1" x14ac:dyDescent="0.45">
      <c r="A499" s="130">
        <v>490</v>
      </c>
      <c r="B499" s="114"/>
      <c r="C499" s="2" t="s">
        <v>9</v>
      </c>
      <c r="D499" s="2">
        <v>48376</v>
      </c>
      <c r="E499" s="2">
        <v>4637</v>
      </c>
      <c r="F499" s="2">
        <v>17</v>
      </c>
      <c r="G499" s="2">
        <v>6</v>
      </c>
      <c r="H499" s="2"/>
      <c r="I499" s="2"/>
      <c r="J499" s="2">
        <v>1</v>
      </c>
      <c r="K499" s="106">
        <f t="shared" si="9"/>
        <v>2400</v>
      </c>
      <c r="L499" s="2"/>
      <c r="M499" s="2" t="s">
        <v>134</v>
      </c>
      <c r="N499" s="2"/>
      <c r="O499" s="2"/>
      <c r="P499" s="2"/>
      <c r="Q499" s="2">
        <v>2400</v>
      </c>
      <c r="R499" s="2"/>
      <c r="S499" s="2"/>
      <c r="T499" s="2"/>
      <c r="U499" s="2"/>
      <c r="V499" s="140">
        <v>0</v>
      </c>
    </row>
    <row r="500" spans="1:22" s="3" customFormat="1" ht="24" customHeight="1" x14ac:dyDescent="0.45">
      <c r="A500" s="130">
        <v>491</v>
      </c>
      <c r="B500" s="2" t="s">
        <v>1541</v>
      </c>
      <c r="C500" s="2" t="s">
        <v>9</v>
      </c>
      <c r="D500" s="2">
        <v>50631</v>
      </c>
      <c r="E500" s="2">
        <v>4873</v>
      </c>
      <c r="F500" s="2">
        <v>59</v>
      </c>
      <c r="G500" s="2"/>
      <c r="H500" s="2"/>
      <c r="I500" s="2">
        <v>68</v>
      </c>
      <c r="J500" s="2">
        <v>1</v>
      </c>
      <c r="K500" s="106">
        <f t="shared" si="9"/>
        <v>68</v>
      </c>
      <c r="L500" s="2"/>
      <c r="M500" s="2" t="s">
        <v>1542</v>
      </c>
      <c r="N500" s="2"/>
      <c r="O500" s="2"/>
      <c r="P500" s="2"/>
      <c r="Q500" s="2">
        <v>68</v>
      </c>
      <c r="R500" s="2"/>
      <c r="S500" s="2"/>
      <c r="T500" s="2"/>
      <c r="U500" s="2"/>
      <c r="V500" s="140">
        <v>0</v>
      </c>
    </row>
    <row r="501" spans="1:22" s="3" customFormat="1" ht="24" customHeight="1" x14ac:dyDescent="0.45">
      <c r="A501" s="130">
        <v>492</v>
      </c>
      <c r="B501" s="2" t="s">
        <v>135</v>
      </c>
      <c r="C501" s="2" t="s">
        <v>9</v>
      </c>
      <c r="D501" s="2">
        <v>13599</v>
      </c>
      <c r="E501" s="2">
        <v>1631</v>
      </c>
      <c r="F501" s="2">
        <v>362</v>
      </c>
      <c r="G501" s="2">
        <v>6</v>
      </c>
      <c r="H501" s="2"/>
      <c r="I501" s="2">
        <v>70</v>
      </c>
      <c r="J501" s="2">
        <v>1</v>
      </c>
      <c r="K501" s="106">
        <f t="shared" si="9"/>
        <v>2470</v>
      </c>
      <c r="L501" s="2"/>
      <c r="M501" s="2" t="s">
        <v>136</v>
      </c>
      <c r="N501" s="2"/>
      <c r="O501" s="2"/>
      <c r="P501" s="2"/>
      <c r="Q501" s="2">
        <v>2470</v>
      </c>
      <c r="R501" s="2"/>
      <c r="S501" s="2"/>
      <c r="T501" s="2"/>
      <c r="U501" s="2"/>
      <c r="V501" s="140">
        <v>0</v>
      </c>
    </row>
    <row r="502" spans="1:22" s="3" customFormat="1" ht="24" customHeight="1" x14ac:dyDescent="0.45">
      <c r="A502" s="130">
        <v>493</v>
      </c>
      <c r="B502" s="114"/>
      <c r="C502" s="2" t="s">
        <v>9</v>
      </c>
      <c r="D502" s="2">
        <v>57553</v>
      </c>
      <c r="E502" s="2">
        <v>5418</v>
      </c>
      <c r="F502" s="2">
        <v>171</v>
      </c>
      <c r="G502" s="2">
        <v>1</v>
      </c>
      <c r="H502" s="2">
        <v>3</v>
      </c>
      <c r="I502" s="2">
        <v>13</v>
      </c>
      <c r="J502" s="2">
        <v>1</v>
      </c>
      <c r="K502" s="106">
        <f t="shared" si="9"/>
        <v>713</v>
      </c>
      <c r="L502" s="2"/>
      <c r="M502" s="2" t="s">
        <v>136</v>
      </c>
      <c r="N502" s="2"/>
      <c r="O502" s="2"/>
      <c r="P502" s="2"/>
      <c r="Q502" s="2">
        <v>713</v>
      </c>
      <c r="R502" s="2"/>
      <c r="S502" s="2"/>
      <c r="T502" s="2"/>
      <c r="U502" s="2"/>
      <c r="V502" s="140">
        <v>0</v>
      </c>
    </row>
    <row r="503" spans="1:22" s="3" customFormat="1" ht="24" customHeight="1" x14ac:dyDescent="0.45">
      <c r="A503" s="130">
        <v>494</v>
      </c>
      <c r="B503" s="114"/>
      <c r="C503" s="2" t="s">
        <v>9</v>
      </c>
      <c r="D503" s="2">
        <v>7053</v>
      </c>
      <c r="E503" s="2">
        <v>561</v>
      </c>
      <c r="F503" s="2">
        <v>14</v>
      </c>
      <c r="G503" s="2"/>
      <c r="H503" s="2"/>
      <c r="I503" s="2">
        <v>49</v>
      </c>
      <c r="J503" s="2">
        <v>1</v>
      </c>
      <c r="K503" s="106">
        <f t="shared" si="9"/>
        <v>49</v>
      </c>
      <c r="L503" s="2"/>
      <c r="M503" s="2" t="s">
        <v>136</v>
      </c>
      <c r="N503" s="2"/>
      <c r="O503" s="2"/>
      <c r="P503" s="2"/>
      <c r="Q503" s="2">
        <v>49</v>
      </c>
      <c r="R503" s="2"/>
      <c r="S503" s="2"/>
      <c r="T503" s="2"/>
      <c r="U503" s="2"/>
      <c r="V503" s="140">
        <v>0</v>
      </c>
    </row>
    <row r="504" spans="1:22" s="3" customFormat="1" ht="24" customHeight="1" x14ac:dyDescent="0.45">
      <c r="A504" s="130">
        <v>495</v>
      </c>
      <c r="B504" s="114"/>
      <c r="C504" s="2" t="s">
        <v>9</v>
      </c>
      <c r="D504" s="2">
        <v>57554</v>
      </c>
      <c r="E504" s="2">
        <v>5419</v>
      </c>
      <c r="F504" s="2">
        <v>172</v>
      </c>
      <c r="G504" s="2">
        <v>1</v>
      </c>
      <c r="H504" s="2">
        <v>2</v>
      </c>
      <c r="I504" s="2">
        <v>72</v>
      </c>
      <c r="J504" s="2">
        <v>1</v>
      </c>
      <c r="K504" s="106">
        <f t="shared" si="9"/>
        <v>672</v>
      </c>
      <c r="L504" s="2"/>
      <c r="M504" s="2" t="s">
        <v>136</v>
      </c>
      <c r="N504" s="2"/>
      <c r="O504" s="2"/>
      <c r="P504" s="2"/>
      <c r="Q504" s="2">
        <v>672</v>
      </c>
      <c r="R504" s="2"/>
      <c r="S504" s="2"/>
      <c r="T504" s="2"/>
      <c r="U504" s="2"/>
      <c r="V504" s="140">
        <v>0</v>
      </c>
    </row>
    <row r="505" spans="1:22" s="3" customFormat="1" ht="24" customHeight="1" x14ac:dyDescent="0.45">
      <c r="A505" s="130">
        <v>496</v>
      </c>
      <c r="B505" s="114"/>
      <c r="C505" s="2" t="s">
        <v>9</v>
      </c>
      <c r="D505" s="2">
        <v>7220</v>
      </c>
      <c r="E505" s="2">
        <v>735</v>
      </c>
      <c r="F505" s="2">
        <v>70</v>
      </c>
      <c r="G505" s="2">
        <v>3</v>
      </c>
      <c r="H505" s="2">
        <v>1</v>
      </c>
      <c r="I505" s="2">
        <v>53</v>
      </c>
      <c r="J505" s="2">
        <v>1</v>
      </c>
      <c r="K505" s="106">
        <f t="shared" si="9"/>
        <v>1353</v>
      </c>
      <c r="L505" s="2"/>
      <c r="M505" s="2" t="s">
        <v>136</v>
      </c>
      <c r="N505" s="2"/>
      <c r="O505" s="2"/>
      <c r="P505" s="2"/>
      <c r="Q505" s="2">
        <v>1353</v>
      </c>
      <c r="R505" s="2"/>
      <c r="S505" s="2"/>
      <c r="T505" s="2"/>
      <c r="U505" s="2"/>
      <c r="V505" s="140">
        <v>0</v>
      </c>
    </row>
    <row r="506" spans="1:22" s="3" customFormat="1" ht="24" customHeight="1" x14ac:dyDescent="0.45">
      <c r="A506" s="130">
        <v>497</v>
      </c>
      <c r="B506" s="114"/>
      <c r="C506" s="2" t="s">
        <v>9</v>
      </c>
      <c r="D506" s="2">
        <v>16706</v>
      </c>
      <c r="E506" s="2">
        <v>2656</v>
      </c>
      <c r="F506" s="2">
        <v>31</v>
      </c>
      <c r="G506" s="2">
        <v>4</v>
      </c>
      <c r="H506" s="2">
        <v>3</v>
      </c>
      <c r="I506" s="2">
        <v>19</v>
      </c>
      <c r="J506" s="2">
        <v>1</v>
      </c>
      <c r="K506" s="106">
        <f t="shared" si="9"/>
        <v>1919</v>
      </c>
      <c r="L506" s="2"/>
      <c r="M506" s="2" t="s">
        <v>136</v>
      </c>
      <c r="N506" s="2"/>
      <c r="O506" s="2"/>
      <c r="P506" s="2"/>
      <c r="Q506" s="2">
        <v>1919</v>
      </c>
      <c r="R506" s="2"/>
      <c r="S506" s="2"/>
      <c r="T506" s="2"/>
      <c r="U506" s="2"/>
      <c r="V506" s="140">
        <v>0</v>
      </c>
    </row>
    <row r="507" spans="1:22" s="3" customFormat="1" ht="24" customHeight="1" x14ac:dyDescent="0.45">
      <c r="A507" s="130">
        <v>498</v>
      </c>
      <c r="B507" s="114"/>
      <c r="C507" s="2" t="s">
        <v>9</v>
      </c>
      <c r="D507" s="2">
        <v>16700</v>
      </c>
      <c r="E507" s="2">
        <v>2572</v>
      </c>
      <c r="F507" s="2">
        <v>24</v>
      </c>
      <c r="G507" s="2">
        <v>13</v>
      </c>
      <c r="H507" s="2">
        <v>3</v>
      </c>
      <c r="I507" s="2">
        <v>56</v>
      </c>
      <c r="J507" s="2">
        <v>1</v>
      </c>
      <c r="K507" s="106">
        <f t="shared" si="9"/>
        <v>5556</v>
      </c>
      <c r="L507" s="2"/>
      <c r="M507" s="2" t="s">
        <v>136</v>
      </c>
      <c r="N507" s="2"/>
      <c r="O507" s="2"/>
      <c r="P507" s="2"/>
      <c r="Q507" s="2">
        <v>5556</v>
      </c>
      <c r="R507" s="2"/>
      <c r="S507" s="2"/>
      <c r="T507" s="2"/>
      <c r="U507" s="2"/>
      <c r="V507" s="140">
        <v>0</v>
      </c>
    </row>
    <row r="508" spans="1:22" s="3" customFormat="1" ht="24" customHeight="1" x14ac:dyDescent="0.45">
      <c r="A508" s="130">
        <v>499</v>
      </c>
      <c r="B508" s="114"/>
      <c r="C508" s="2" t="s">
        <v>13</v>
      </c>
      <c r="D508" s="2"/>
      <c r="E508" s="2"/>
      <c r="F508" s="2"/>
      <c r="G508" s="2">
        <v>20</v>
      </c>
      <c r="H508" s="2"/>
      <c r="I508" s="2"/>
      <c r="J508" s="2">
        <v>1</v>
      </c>
      <c r="K508" s="106">
        <f t="shared" si="9"/>
        <v>8000</v>
      </c>
      <c r="L508" s="2"/>
      <c r="M508" s="2" t="s">
        <v>136</v>
      </c>
      <c r="N508" s="2"/>
      <c r="O508" s="2"/>
      <c r="P508" s="2"/>
      <c r="Q508" s="2">
        <v>8000</v>
      </c>
      <c r="R508" s="2"/>
      <c r="S508" s="2"/>
      <c r="T508" s="2"/>
      <c r="U508" s="2"/>
      <c r="V508" s="140">
        <v>0.01</v>
      </c>
    </row>
    <row r="509" spans="1:22" s="3" customFormat="1" ht="24" customHeight="1" x14ac:dyDescent="0.45">
      <c r="A509" s="130">
        <v>500</v>
      </c>
      <c r="B509" s="114"/>
      <c r="C509" s="2" t="s">
        <v>9</v>
      </c>
      <c r="D509" s="2">
        <v>60713</v>
      </c>
      <c r="E509" s="2">
        <v>5908</v>
      </c>
      <c r="F509" s="2">
        <v>105</v>
      </c>
      <c r="G509" s="2"/>
      <c r="H509" s="2">
        <v>1</v>
      </c>
      <c r="I509" s="2"/>
      <c r="J509" s="2">
        <v>1</v>
      </c>
      <c r="K509" s="106">
        <f t="shared" si="9"/>
        <v>100</v>
      </c>
      <c r="L509" s="2"/>
      <c r="M509" s="2" t="s">
        <v>136</v>
      </c>
      <c r="N509" s="2"/>
      <c r="O509" s="2"/>
      <c r="P509" s="2"/>
      <c r="Q509" s="2">
        <v>100</v>
      </c>
      <c r="R509" s="2"/>
      <c r="S509" s="2"/>
      <c r="T509" s="2"/>
      <c r="U509" s="2"/>
      <c r="V509" s="140">
        <v>0</v>
      </c>
    </row>
    <row r="510" spans="1:22" s="3" customFormat="1" ht="24" customHeight="1" x14ac:dyDescent="0.45">
      <c r="A510" s="130">
        <v>501</v>
      </c>
      <c r="B510" s="114"/>
      <c r="C510" s="2" t="s">
        <v>9</v>
      </c>
      <c r="D510" s="2">
        <v>60714</v>
      </c>
      <c r="E510" s="2">
        <v>5909</v>
      </c>
      <c r="F510" s="2">
        <v>106</v>
      </c>
      <c r="G510" s="2"/>
      <c r="H510" s="2">
        <v>1</v>
      </c>
      <c r="I510" s="2"/>
      <c r="J510" s="2">
        <v>1</v>
      </c>
      <c r="K510" s="106">
        <f t="shared" si="9"/>
        <v>100</v>
      </c>
      <c r="L510" s="2"/>
      <c r="M510" s="2" t="s">
        <v>136</v>
      </c>
      <c r="N510" s="2"/>
      <c r="O510" s="2"/>
      <c r="P510" s="2"/>
      <c r="Q510" s="2">
        <v>100</v>
      </c>
      <c r="R510" s="2"/>
      <c r="S510" s="2"/>
      <c r="T510" s="2"/>
      <c r="U510" s="2"/>
      <c r="V510" s="140">
        <v>0</v>
      </c>
    </row>
    <row r="511" spans="1:22" s="3" customFormat="1" ht="24" customHeight="1" x14ac:dyDescent="0.45">
      <c r="A511" s="130">
        <v>502</v>
      </c>
      <c r="B511" s="2" t="s">
        <v>1601</v>
      </c>
      <c r="C511" s="2" t="s">
        <v>9</v>
      </c>
      <c r="D511" s="2">
        <v>7305</v>
      </c>
      <c r="E511" s="2"/>
      <c r="F511" s="2">
        <v>320</v>
      </c>
      <c r="G511" s="2"/>
      <c r="H511" s="2">
        <v>1</v>
      </c>
      <c r="I511" s="2">
        <v>58</v>
      </c>
      <c r="J511" s="2">
        <v>2</v>
      </c>
      <c r="K511" s="106">
        <f t="shared" si="9"/>
        <v>158</v>
      </c>
      <c r="L511" s="2">
        <v>1</v>
      </c>
      <c r="M511" s="2" t="s">
        <v>137</v>
      </c>
      <c r="N511" s="2" t="s">
        <v>15</v>
      </c>
      <c r="O511" s="2" t="s">
        <v>12</v>
      </c>
      <c r="P511" s="2">
        <v>177</v>
      </c>
      <c r="Q511" s="2"/>
      <c r="R511" s="2">
        <v>158</v>
      </c>
      <c r="S511" s="2"/>
      <c r="T511" s="2"/>
      <c r="U511" s="2">
        <v>20</v>
      </c>
      <c r="V511" s="140">
        <v>0</v>
      </c>
    </row>
    <row r="512" spans="1:22" s="3" customFormat="1" ht="24" customHeight="1" x14ac:dyDescent="0.45">
      <c r="A512" s="130">
        <v>503</v>
      </c>
      <c r="B512" s="114"/>
      <c r="C512" s="2" t="s">
        <v>117</v>
      </c>
      <c r="D512" s="2"/>
      <c r="E512" s="2"/>
      <c r="F512" s="2"/>
      <c r="G512" s="2">
        <v>24</v>
      </c>
      <c r="H512" s="2"/>
      <c r="I512" s="2">
        <v>92</v>
      </c>
      <c r="J512" s="2">
        <v>1</v>
      </c>
      <c r="K512" s="106">
        <f t="shared" si="9"/>
        <v>9692</v>
      </c>
      <c r="L512" s="2"/>
      <c r="M512" s="2" t="s">
        <v>137</v>
      </c>
      <c r="N512" s="2"/>
      <c r="O512" s="2"/>
      <c r="P512" s="2"/>
      <c r="Q512" s="2">
        <v>9692</v>
      </c>
      <c r="R512" s="2"/>
      <c r="S512" s="2"/>
      <c r="T512" s="2"/>
      <c r="U512" s="2"/>
      <c r="V512" s="140">
        <v>0.01</v>
      </c>
    </row>
    <row r="513" spans="1:22" s="3" customFormat="1" ht="24" customHeight="1" x14ac:dyDescent="0.45">
      <c r="A513" s="130">
        <v>504</v>
      </c>
      <c r="B513" s="114"/>
      <c r="C513" s="2" t="s">
        <v>9</v>
      </c>
      <c r="D513" s="2">
        <v>58385</v>
      </c>
      <c r="E513" s="2">
        <v>5528</v>
      </c>
      <c r="F513" s="2">
        <v>196</v>
      </c>
      <c r="G513" s="2">
        <v>7</v>
      </c>
      <c r="H513" s="2">
        <v>1</v>
      </c>
      <c r="I513" s="2">
        <v>85</v>
      </c>
      <c r="J513" s="2">
        <v>1</v>
      </c>
      <c r="K513" s="106">
        <f t="shared" si="9"/>
        <v>2985</v>
      </c>
      <c r="L513" s="2"/>
      <c r="M513" s="2" t="s">
        <v>137</v>
      </c>
      <c r="N513" s="2"/>
      <c r="O513" s="2"/>
      <c r="P513" s="2"/>
      <c r="Q513" s="2">
        <v>2985</v>
      </c>
      <c r="R513" s="2"/>
      <c r="S513" s="2"/>
      <c r="T513" s="2"/>
      <c r="U513" s="2"/>
      <c r="V513" s="140">
        <v>0</v>
      </c>
    </row>
    <row r="514" spans="1:22" s="3" customFormat="1" ht="24" customHeight="1" x14ac:dyDescent="0.45">
      <c r="A514" s="130">
        <v>505</v>
      </c>
      <c r="B514" s="114"/>
      <c r="C514" s="2" t="s">
        <v>9</v>
      </c>
      <c r="D514" s="2">
        <v>58388</v>
      </c>
      <c r="E514" s="2">
        <v>5527</v>
      </c>
      <c r="F514" s="2">
        <v>195</v>
      </c>
      <c r="G514" s="2">
        <v>7</v>
      </c>
      <c r="H514" s="2">
        <v>1</v>
      </c>
      <c r="I514" s="2">
        <v>85</v>
      </c>
      <c r="J514" s="2">
        <v>1</v>
      </c>
      <c r="K514" s="106">
        <f t="shared" si="9"/>
        <v>2985</v>
      </c>
      <c r="L514" s="2"/>
      <c r="M514" s="2" t="s">
        <v>137</v>
      </c>
      <c r="N514" s="2"/>
      <c r="O514" s="2"/>
      <c r="P514" s="2"/>
      <c r="Q514" s="2">
        <v>2985</v>
      </c>
      <c r="R514" s="2"/>
      <c r="S514" s="2"/>
      <c r="T514" s="2"/>
      <c r="U514" s="2"/>
      <c r="V514" s="140">
        <v>0</v>
      </c>
    </row>
    <row r="515" spans="1:22" s="3" customFormat="1" ht="24" customHeight="1" x14ac:dyDescent="0.45">
      <c r="A515" s="130">
        <v>506</v>
      </c>
      <c r="B515" s="114"/>
      <c r="C515" s="2" t="s">
        <v>9</v>
      </c>
      <c r="D515" s="2">
        <v>14858</v>
      </c>
      <c r="E515" s="2">
        <v>2203</v>
      </c>
      <c r="F515" s="2">
        <v>89</v>
      </c>
      <c r="G515" s="2">
        <v>7</v>
      </c>
      <c r="H515" s="2">
        <v>1</v>
      </c>
      <c r="I515" s="2">
        <v>85</v>
      </c>
      <c r="J515" s="2">
        <v>1</v>
      </c>
      <c r="K515" s="106">
        <f t="shared" si="9"/>
        <v>2985</v>
      </c>
      <c r="L515" s="2"/>
      <c r="M515" s="2" t="s">
        <v>137</v>
      </c>
      <c r="N515" s="2"/>
      <c r="O515" s="2"/>
      <c r="P515" s="2"/>
      <c r="Q515" s="2">
        <v>2985</v>
      </c>
      <c r="R515" s="2"/>
      <c r="S515" s="2"/>
      <c r="T515" s="2"/>
      <c r="U515" s="2"/>
      <c r="V515" s="140">
        <v>0</v>
      </c>
    </row>
    <row r="516" spans="1:22" s="3" customFormat="1" ht="24" customHeight="1" x14ac:dyDescent="0.45">
      <c r="A516" s="130">
        <v>507</v>
      </c>
      <c r="B516" s="114"/>
      <c r="C516" s="2" t="s">
        <v>9</v>
      </c>
      <c r="D516" s="2">
        <v>5351</v>
      </c>
      <c r="E516" s="2"/>
      <c r="F516" s="2">
        <v>117</v>
      </c>
      <c r="G516" s="2"/>
      <c r="H516" s="2"/>
      <c r="I516" s="2">
        <v>97</v>
      </c>
      <c r="J516" s="2">
        <v>1</v>
      </c>
      <c r="K516" s="106">
        <f t="shared" si="9"/>
        <v>97</v>
      </c>
      <c r="L516" s="2"/>
      <c r="M516" s="2" t="s">
        <v>137</v>
      </c>
      <c r="N516" s="2"/>
      <c r="O516" s="2"/>
      <c r="P516" s="2"/>
      <c r="Q516" s="2">
        <v>97</v>
      </c>
      <c r="R516" s="2"/>
      <c r="S516" s="2"/>
      <c r="T516" s="2"/>
      <c r="U516" s="2"/>
      <c r="V516" s="140">
        <v>0</v>
      </c>
    </row>
    <row r="517" spans="1:22" s="3" customFormat="1" ht="24" customHeight="1" x14ac:dyDescent="0.45">
      <c r="A517" s="130">
        <v>508</v>
      </c>
      <c r="B517" s="2" t="s">
        <v>1543</v>
      </c>
      <c r="C517" s="2" t="s">
        <v>138</v>
      </c>
      <c r="D517" s="2"/>
      <c r="E517" s="2"/>
      <c r="F517" s="2"/>
      <c r="G517" s="2"/>
      <c r="H517" s="2"/>
      <c r="I517" s="2"/>
      <c r="J517" s="2">
        <v>2</v>
      </c>
      <c r="K517" s="106">
        <f t="shared" si="9"/>
        <v>0</v>
      </c>
      <c r="L517" s="2">
        <v>1</v>
      </c>
      <c r="M517" s="2" t="s">
        <v>139</v>
      </c>
      <c r="N517" s="2" t="s">
        <v>15</v>
      </c>
      <c r="O517" s="2" t="s">
        <v>12</v>
      </c>
      <c r="P517" s="2">
        <v>102</v>
      </c>
      <c r="Q517" s="2"/>
      <c r="R517" s="2">
        <v>102</v>
      </c>
      <c r="S517" s="2"/>
      <c r="T517" s="2"/>
      <c r="U517" s="2">
        <v>20</v>
      </c>
      <c r="V517" s="140">
        <v>0.02</v>
      </c>
    </row>
    <row r="518" spans="1:22" s="3" customFormat="1" ht="24" customHeight="1" x14ac:dyDescent="0.45">
      <c r="A518" s="130">
        <v>509</v>
      </c>
      <c r="B518" s="114"/>
      <c r="C518" s="2" t="s">
        <v>9</v>
      </c>
      <c r="D518" s="2">
        <v>13415</v>
      </c>
      <c r="E518" s="2">
        <v>3517</v>
      </c>
      <c r="F518" s="2">
        <v>93</v>
      </c>
      <c r="G518" s="2">
        <v>5</v>
      </c>
      <c r="H518" s="2">
        <v>3</v>
      </c>
      <c r="I518" s="2">
        <v>11</v>
      </c>
      <c r="J518" s="2">
        <v>1</v>
      </c>
      <c r="K518" s="106">
        <f t="shared" si="9"/>
        <v>2311</v>
      </c>
      <c r="L518" s="2"/>
      <c r="M518" s="2" t="s">
        <v>139</v>
      </c>
      <c r="N518" s="2"/>
      <c r="O518" s="2"/>
      <c r="P518" s="2"/>
      <c r="Q518" s="2">
        <v>2311</v>
      </c>
      <c r="R518" s="2"/>
      <c r="S518" s="2"/>
      <c r="T518" s="2"/>
      <c r="U518" s="2"/>
      <c r="V518" s="140">
        <v>0</v>
      </c>
    </row>
    <row r="519" spans="1:22" s="3" customFormat="1" ht="24" customHeight="1" x14ac:dyDescent="0.45">
      <c r="A519" s="130">
        <v>510</v>
      </c>
      <c r="B519" s="114"/>
      <c r="C519" s="2" t="s">
        <v>9</v>
      </c>
      <c r="D519" s="2">
        <v>58390</v>
      </c>
      <c r="E519" s="2">
        <v>5529</v>
      </c>
      <c r="F519" s="2">
        <v>197</v>
      </c>
      <c r="G519" s="2">
        <v>8</v>
      </c>
      <c r="H519" s="2"/>
      <c r="I519" s="2"/>
      <c r="J519" s="2">
        <v>1</v>
      </c>
      <c r="K519" s="106">
        <f t="shared" si="9"/>
        <v>3200</v>
      </c>
      <c r="L519" s="2"/>
      <c r="M519" s="2" t="s">
        <v>139</v>
      </c>
      <c r="N519" s="2"/>
      <c r="O519" s="2"/>
      <c r="P519" s="2"/>
      <c r="Q519" s="2">
        <v>3200</v>
      </c>
      <c r="R519" s="2"/>
      <c r="S519" s="2"/>
      <c r="T519" s="2"/>
      <c r="U519" s="2"/>
      <c r="V519" s="140">
        <v>0</v>
      </c>
    </row>
    <row r="520" spans="1:22" s="3" customFormat="1" ht="24" customHeight="1" x14ac:dyDescent="0.45">
      <c r="A520" s="130">
        <v>511</v>
      </c>
      <c r="B520" s="2" t="s">
        <v>1544</v>
      </c>
      <c r="C520" s="2" t="s">
        <v>9</v>
      </c>
      <c r="D520" s="2">
        <v>7303</v>
      </c>
      <c r="E520" s="2">
        <v>818</v>
      </c>
      <c r="F520" s="2">
        <v>318</v>
      </c>
      <c r="G520" s="2"/>
      <c r="H520" s="2">
        <v>1</v>
      </c>
      <c r="I520" s="2">
        <v>52</v>
      </c>
      <c r="J520" s="2">
        <v>2</v>
      </c>
      <c r="K520" s="106">
        <f t="shared" si="9"/>
        <v>152</v>
      </c>
      <c r="L520" s="2">
        <v>1</v>
      </c>
      <c r="M520" s="2" t="s">
        <v>140</v>
      </c>
      <c r="N520" s="2" t="s">
        <v>15</v>
      </c>
      <c r="O520" s="2" t="s">
        <v>12</v>
      </c>
      <c r="P520" s="2">
        <v>82</v>
      </c>
      <c r="Q520" s="2"/>
      <c r="R520" s="2">
        <v>152</v>
      </c>
      <c r="S520" s="2"/>
      <c r="T520" s="2"/>
      <c r="U520" s="2">
        <v>30</v>
      </c>
      <c r="V520" s="140">
        <v>0</v>
      </c>
    </row>
    <row r="521" spans="1:22" s="3" customFormat="1" ht="24" customHeight="1" x14ac:dyDescent="0.45">
      <c r="A521" s="130">
        <v>512</v>
      </c>
      <c r="B521" s="114"/>
      <c r="C521" s="2" t="s">
        <v>9</v>
      </c>
      <c r="D521" s="2">
        <v>39215</v>
      </c>
      <c r="E521" s="2">
        <v>4173</v>
      </c>
      <c r="F521" s="2">
        <v>131</v>
      </c>
      <c r="G521" s="2">
        <v>1</v>
      </c>
      <c r="H521" s="2"/>
      <c r="I521" s="2">
        <v>56</v>
      </c>
      <c r="J521" s="2">
        <v>1</v>
      </c>
      <c r="K521" s="106">
        <f t="shared" si="9"/>
        <v>456</v>
      </c>
      <c r="L521" s="2"/>
      <c r="M521" s="2" t="s">
        <v>140</v>
      </c>
      <c r="N521" s="2"/>
      <c r="O521" s="2"/>
      <c r="P521" s="2"/>
      <c r="Q521" s="2">
        <v>456</v>
      </c>
      <c r="R521" s="2"/>
      <c r="S521" s="2"/>
      <c r="T521" s="2"/>
      <c r="U521" s="2"/>
      <c r="V521" s="140">
        <v>0</v>
      </c>
    </row>
    <row r="522" spans="1:22" s="3" customFormat="1" ht="24" customHeight="1" x14ac:dyDescent="0.45">
      <c r="A522" s="130">
        <v>513</v>
      </c>
      <c r="B522" s="114"/>
      <c r="C522" s="2" t="s">
        <v>9</v>
      </c>
      <c r="D522" s="2">
        <v>16846</v>
      </c>
      <c r="E522" s="2">
        <v>2788</v>
      </c>
      <c r="F522" s="2">
        <v>9</v>
      </c>
      <c r="G522" s="2">
        <v>21</v>
      </c>
      <c r="H522" s="2">
        <v>2</v>
      </c>
      <c r="I522" s="2">
        <v>96</v>
      </c>
      <c r="J522" s="2">
        <v>1</v>
      </c>
      <c r="K522" s="106">
        <f t="shared" si="9"/>
        <v>8696</v>
      </c>
      <c r="L522" s="2"/>
      <c r="M522" s="2" t="s">
        <v>140</v>
      </c>
      <c r="N522" s="2"/>
      <c r="O522" s="2"/>
      <c r="P522" s="2"/>
      <c r="Q522" s="2">
        <v>8696</v>
      </c>
      <c r="R522" s="2"/>
      <c r="S522" s="2"/>
      <c r="T522" s="2"/>
      <c r="U522" s="2"/>
      <c r="V522" s="140">
        <v>0</v>
      </c>
    </row>
    <row r="523" spans="1:22" s="3" customFormat="1" ht="24" customHeight="1" x14ac:dyDescent="0.45">
      <c r="A523" s="130">
        <v>514</v>
      </c>
      <c r="B523" s="2" t="s">
        <v>1545</v>
      </c>
      <c r="C523" s="2" t="s">
        <v>141</v>
      </c>
      <c r="D523" s="2"/>
      <c r="E523" s="2"/>
      <c r="F523" s="2"/>
      <c r="G523" s="2"/>
      <c r="H523" s="2"/>
      <c r="I523" s="2"/>
      <c r="J523" s="2">
        <v>2</v>
      </c>
      <c r="K523" s="106">
        <f t="shared" si="9"/>
        <v>0</v>
      </c>
      <c r="L523" s="2">
        <v>1</v>
      </c>
      <c r="M523" s="2" t="s">
        <v>142</v>
      </c>
      <c r="N523" s="2" t="s">
        <v>15</v>
      </c>
      <c r="O523" s="2" t="s">
        <v>12</v>
      </c>
      <c r="P523" s="2">
        <v>68</v>
      </c>
      <c r="Q523" s="2"/>
      <c r="R523" s="2">
        <v>68</v>
      </c>
      <c r="S523" s="2"/>
      <c r="T523" s="2"/>
      <c r="U523" s="2">
        <v>30</v>
      </c>
      <c r="V523" s="140">
        <v>0.02</v>
      </c>
    </row>
    <row r="524" spans="1:22" s="3" customFormat="1" ht="24" customHeight="1" x14ac:dyDescent="0.45">
      <c r="A524" s="130">
        <v>515</v>
      </c>
      <c r="B524" s="114"/>
      <c r="C524" s="2" t="s">
        <v>117</v>
      </c>
      <c r="D524" s="2"/>
      <c r="E524" s="2"/>
      <c r="F524" s="2"/>
      <c r="G524" s="2">
        <v>40</v>
      </c>
      <c r="H524" s="2">
        <v>2</v>
      </c>
      <c r="I524" s="2">
        <v>61</v>
      </c>
      <c r="J524" s="2">
        <v>1</v>
      </c>
      <c r="K524" s="106">
        <f t="shared" si="9"/>
        <v>16261</v>
      </c>
      <c r="L524" s="2"/>
      <c r="M524" s="2" t="s">
        <v>142</v>
      </c>
      <c r="N524" s="2"/>
      <c r="O524" s="2"/>
      <c r="P524" s="2"/>
      <c r="Q524" s="2">
        <v>16261</v>
      </c>
      <c r="R524" s="2"/>
      <c r="S524" s="2"/>
      <c r="T524" s="2"/>
      <c r="U524" s="2"/>
      <c r="V524" s="140">
        <v>0.01</v>
      </c>
    </row>
    <row r="525" spans="1:22" s="3" customFormat="1" ht="24" customHeight="1" x14ac:dyDescent="0.45">
      <c r="A525" s="130">
        <v>516</v>
      </c>
      <c r="B525" s="2" t="s">
        <v>1539</v>
      </c>
      <c r="C525" s="2" t="s">
        <v>9</v>
      </c>
      <c r="D525" s="2">
        <v>5499</v>
      </c>
      <c r="E525" s="2">
        <v>531</v>
      </c>
      <c r="F525" s="2">
        <v>300</v>
      </c>
      <c r="G525" s="2"/>
      <c r="H525" s="2">
        <v>1</v>
      </c>
      <c r="I525" s="2">
        <v>1</v>
      </c>
      <c r="J525" s="2">
        <v>2</v>
      </c>
      <c r="K525" s="106">
        <f t="shared" si="9"/>
        <v>101</v>
      </c>
      <c r="L525" s="2">
        <v>1</v>
      </c>
      <c r="M525" s="2" t="s">
        <v>143</v>
      </c>
      <c r="N525" s="2" t="s">
        <v>15</v>
      </c>
      <c r="O525" s="2" t="s">
        <v>12</v>
      </c>
      <c r="P525" s="2">
        <v>198</v>
      </c>
      <c r="Q525" s="2"/>
      <c r="R525" s="2">
        <v>101</v>
      </c>
      <c r="S525" s="2"/>
      <c r="T525" s="2"/>
      <c r="U525" s="2">
        <v>30</v>
      </c>
      <c r="V525" s="140">
        <v>0</v>
      </c>
    </row>
    <row r="526" spans="1:22" s="3" customFormat="1" ht="24" customHeight="1" x14ac:dyDescent="0.45">
      <c r="A526" s="130">
        <v>517</v>
      </c>
      <c r="B526" s="114"/>
      <c r="C526" s="2" t="s">
        <v>9</v>
      </c>
      <c r="D526" s="2">
        <v>40721</v>
      </c>
      <c r="E526" s="2">
        <v>4240</v>
      </c>
      <c r="F526" s="2">
        <v>19</v>
      </c>
      <c r="G526" s="2"/>
      <c r="H526" s="2"/>
      <c r="I526" s="2">
        <v>94</v>
      </c>
      <c r="J526" s="2">
        <v>1</v>
      </c>
      <c r="K526" s="106">
        <f t="shared" si="9"/>
        <v>94</v>
      </c>
      <c r="L526" s="2"/>
      <c r="M526" s="2" t="s">
        <v>143</v>
      </c>
      <c r="N526" s="2"/>
      <c r="O526" s="2"/>
      <c r="P526" s="2"/>
      <c r="Q526" s="2">
        <v>94</v>
      </c>
      <c r="R526" s="2"/>
      <c r="S526" s="2"/>
      <c r="T526" s="2"/>
      <c r="U526" s="2"/>
      <c r="V526" s="140">
        <v>0</v>
      </c>
    </row>
    <row r="527" spans="1:22" s="3" customFormat="1" ht="24" customHeight="1" x14ac:dyDescent="0.45">
      <c r="A527" s="130">
        <v>518</v>
      </c>
      <c r="B527" s="114"/>
      <c r="C527" s="2" t="s">
        <v>9</v>
      </c>
      <c r="D527" s="2">
        <v>12914</v>
      </c>
      <c r="E527" s="2">
        <v>2848</v>
      </c>
      <c r="F527" s="2">
        <v>459</v>
      </c>
      <c r="G527" s="2">
        <v>7</v>
      </c>
      <c r="H527" s="2">
        <v>1</v>
      </c>
      <c r="I527" s="2">
        <v>73</v>
      </c>
      <c r="J527" s="2">
        <v>1</v>
      </c>
      <c r="K527" s="106">
        <f t="shared" ref="K527:K579" si="10">G527*400+H527*100+I527</f>
        <v>2973</v>
      </c>
      <c r="L527" s="2"/>
      <c r="M527" s="2" t="s">
        <v>143</v>
      </c>
      <c r="N527" s="2"/>
      <c r="O527" s="2"/>
      <c r="P527" s="2"/>
      <c r="Q527" s="2">
        <v>2973</v>
      </c>
      <c r="R527" s="2"/>
      <c r="S527" s="2"/>
      <c r="T527" s="2"/>
      <c r="U527" s="2"/>
      <c r="V527" s="140">
        <v>0</v>
      </c>
    </row>
    <row r="528" spans="1:22" s="3" customFormat="1" ht="24" customHeight="1" x14ac:dyDescent="0.45">
      <c r="A528" s="130">
        <v>519</v>
      </c>
      <c r="B528" s="114"/>
      <c r="C528" s="2" t="s">
        <v>9</v>
      </c>
      <c r="D528" s="2">
        <v>26208</v>
      </c>
      <c r="E528" s="2">
        <v>3681</v>
      </c>
      <c r="F528" s="2">
        <v>157</v>
      </c>
      <c r="G528" s="2">
        <v>28</v>
      </c>
      <c r="H528" s="2">
        <v>1</v>
      </c>
      <c r="I528" s="2">
        <v>69</v>
      </c>
      <c r="J528" s="2">
        <v>1</v>
      </c>
      <c r="K528" s="106">
        <f t="shared" si="10"/>
        <v>11369</v>
      </c>
      <c r="L528" s="2"/>
      <c r="M528" s="2" t="s">
        <v>143</v>
      </c>
      <c r="N528" s="2"/>
      <c r="O528" s="2"/>
      <c r="P528" s="2"/>
      <c r="Q528" s="2">
        <v>11369</v>
      </c>
      <c r="R528" s="2"/>
      <c r="S528" s="2"/>
      <c r="T528" s="2"/>
      <c r="U528" s="2"/>
      <c r="V528" s="140">
        <v>0</v>
      </c>
    </row>
    <row r="529" spans="1:22" s="3" customFormat="1" ht="24" customHeight="1" x14ac:dyDescent="0.45">
      <c r="A529" s="130">
        <v>520</v>
      </c>
      <c r="B529" s="114"/>
      <c r="C529" s="2" t="s">
        <v>32</v>
      </c>
      <c r="D529" s="2">
        <v>5587</v>
      </c>
      <c r="E529" s="2">
        <v>2287</v>
      </c>
      <c r="F529" s="2">
        <v>103</v>
      </c>
      <c r="G529" s="2">
        <v>4</v>
      </c>
      <c r="H529" s="2"/>
      <c r="I529" s="2">
        <v>7</v>
      </c>
      <c r="J529" s="2">
        <v>1</v>
      </c>
      <c r="K529" s="106">
        <f t="shared" si="10"/>
        <v>1607</v>
      </c>
      <c r="L529" s="2"/>
      <c r="M529" s="2" t="s">
        <v>143</v>
      </c>
      <c r="N529" s="2"/>
      <c r="O529" s="2"/>
      <c r="P529" s="2"/>
      <c r="Q529" s="2">
        <v>1607</v>
      </c>
      <c r="R529" s="2"/>
      <c r="S529" s="2"/>
      <c r="T529" s="2"/>
      <c r="U529" s="2"/>
      <c r="V529" s="140">
        <v>0.01</v>
      </c>
    </row>
    <row r="530" spans="1:22" s="3" customFormat="1" ht="24" customHeight="1" x14ac:dyDescent="0.45">
      <c r="A530" s="130">
        <v>521</v>
      </c>
      <c r="B530" s="114"/>
      <c r="C530" s="2" t="s">
        <v>9</v>
      </c>
      <c r="D530" s="2">
        <v>14709</v>
      </c>
      <c r="E530" s="2">
        <v>1864</v>
      </c>
      <c r="F530" s="2">
        <v>153</v>
      </c>
      <c r="G530" s="2">
        <v>3</v>
      </c>
      <c r="H530" s="2"/>
      <c r="I530" s="2">
        <v>44</v>
      </c>
      <c r="J530" s="2">
        <v>1</v>
      </c>
      <c r="K530" s="106">
        <f t="shared" si="10"/>
        <v>1244</v>
      </c>
      <c r="L530" s="2"/>
      <c r="M530" s="2" t="s">
        <v>143</v>
      </c>
      <c r="N530" s="2"/>
      <c r="O530" s="2"/>
      <c r="P530" s="2"/>
      <c r="Q530" s="2">
        <v>1244</v>
      </c>
      <c r="R530" s="2"/>
      <c r="S530" s="2"/>
      <c r="T530" s="2"/>
      <c r="U530" s="2"/>
      <c r="V530" s="140">
        <v>0</v>
      </c>
    </row>
    <row r="531" spans="1:22" s="3" customFormat="1" ht="24" customHeight="1" x14ac:dyDescent="0.45">
      <c r="A531" s="130">
        <v>522</v>
      </c>
      <c r="B531" s="114"/>
      <c r="C531" s="2" t="s">
        <v>9</v>
      </c>
      <c r="D531" s="2">
        <v>16895</v>
      </c>
      <c r="E531" s="2">
        <v>2831</v>
      </c>
      <c r="F531" s="2">
        <v>346</v>
      </c>
      <c r="G531" s="2">
        <v>3</v>
      </c>
      <c r="H531" s="2"/>
      <c r="I531" s="2">
        <v>88</v>
      </c>
      <c r="J531" s="2">
        <v>1</v>
      </c>
      <c r="K531" s="106">
        <f t="shared" si="10"/>
        <v>1288</v>
      </c>
      <c r="L531" s="2"/>
      <c r="M531" s="2" t="s">
        <v>143</v>
      </c>
      <c r="N531" s="2"/>
      <c r="O531" s="2"/>
      <c r="P531" s="2"/>
      <c r="Q531" s="2">
        <v>1288</v>
      </c>
      <c r="R531" s="2"/>
      <c r="S531" s="2"/>
      <c r="T531" s="2"/>
      <c r="U531" s="2"/>
      <c r="V531" s="140">
        <v>0</v>
      </c>
    </row>
    <row r="532" spans="1:22" s="3" customFormat="1" ht="24" customHeight="1" x14ac:dyDescent="0.45">
      <c r="A532" s="130">
        <v>523</v>
      </c>
      <c r="B532" s="114"/>
      <c r="C532" s="2" t="s">
        <v>32</v>
      </c>
      <c r="D532" s="2">
        <v>2286</v>
      </c>
      <c r="E532" s="2">
        <v>2286</v>
      </c>
      <c r="F532" s="2">
        <v>102</v>
      </c>
      <c r="G532" s="2">
        <v>13</v>
      </c>
      <c r="H532" s="2"/>
      <c r="I532" s="2">
        <v>7</v>
      </c>
      <c r="J532" s="2">
        <v>1</v>
      </c>
      <c r="K532" s="106">
        <f t="shared" si="10"/>
        <v>5207</v>
      </c>
      <c r="L532" s="2"/>
      <c r="M532" s="2" t="s">
        <v>143</v>
      </c>
      <c r="N532" s="2"/>
      <c r="O532" s="2"/>
      <c r="P532" s="2"/>
      <c r="Q532" s="2">
        <v>5207</v>
      </c>
      <c r="R532" s="2"/>
      <c r="S532" s="2"/>
      <c r="T532" s="2"/>
      <c r="U532" s="2"/>
      <c r="V532" s="140">
        <v>0.01</v>
      </c>
    </row>
    <row r="533" spans="1:22" s="3" customFormat="1" ht="24" customHeight="1" x14ac:dyDescent="0.45">
      <c r="A533" s="130">
        <v>524</v>
      </c>
      <c r="B533" s="114"/>
      <c r="C533" s="2" t="s">
        <v>32</v>
      </c>
      <c r="D533" s="2">
        <v>2284</v>
      </c>
      <c r="E533" s="2">
        <v>2284</v>
      </c>
      <c r="F533" s="2">
        <v>100</v>
      </c>
      <c r="G533" s="2">
        <v>6</v>
      </c>
      <c r="H533" s="2">
        <v>3</v>
      </c>
      <c r="I533" s="2"/>
      <c r="J533" s="2">
        <v>1</v>
      </c>
      <c r="K533" s="106">
        <f t="shared" si="10"/>
        <v>2700</v>
      </c>
      <c r="L533" s="2"/>
      <c r="M533" s="2" t="s">
        <v>143</v>
      </c>
      <c r="N533" s="2"/>
      <c r="O533" s="2"/>
      <c r="P533" s="2"/>
      <c r="Q533" s="2">
        <v>2700</v>
      </c>
      <c r="R533" s="2"/>
      <c r="S533" s="2"/>
      <c r="T533" s="2"/>
      <c r="U533" s="2"/>
      <c r="V533" s="140">
        <v>0.01</v>
      </c>
    </row>
    <row r="534" spans="1:22" s="3" customFormat="1" ht="24" customHeight="1" x14ac:dyDescent="0.45">
      <c r="A534" s="130">
        <v>525</v>
      </c>
      <c r="B534" s="114"/>
      <c r="C534" s="2" t="s">
        <v>9</v>
      </c>
      <c r="D534" s="2">
        <v>5498</v>
      </c>
      <c r="E534" s="2"/>
      <c r="F534" s="2">
        <v>299</v>
      </c>
      <c r="G534" s="2"/>
      <c r="H534" s="2"/>
      <c r="I534" s="2">
        <v>92</v>
      </c>
      <c r="J534" s="2">
        <v>1</v>
      </c>
      <c r="K534" s="106">
        <f t="shared" si="10"/>
        <v>92</v>
      </c>
      <c r="L534" s="2"/>
      <c r="M534" s="2" t="s">
        <v>143</v>
      </c>
      <c r="N534" s="2"/>
      <c r="O534" s="2"/>
      <c r="P534" s="2"/>
      <c r="Q534" s="2">
        <v>92</v>
      </c>
      <c r="R534" s="2"/>
      <c r="S534" s="2"/>
      <c r="T534" s="2"/>
      <c r="U534" s="2"/>
      <c r="V534" s="140">
        <v>0</v>
      </c>
    </row>
    <row r="535" spans="1:22" s="3" customFormat="1" ht="24" customHeight="1" x14ac:dyDescent="0.45">
      <c r="A535" s="130">
        <v>526</v>
      </c>
      <c r="B535" s="114"/>
      <c r="C535" s="2" t="s">
        <v>9</v>
      </c>
      <c r="D535" s="2">
        <v>15196</v>
      </c>
      <c r="E535" s="2">
        <v>2338</v>
      </c>
      <c r="F535" s="2">
        <v>153</v>
      </c>
      <c r="G535" s="2">
        <v>12</v>
      </c>
      <c r="H535" s="2">
        <v>3</v>
      </c>
      <c r="I535" s="2">
        <v>66</v>
      </c>
      <c r="J535" s="2">
        <v>1</v>
      </c>
      <c r="K535" s="106">
        <f t="shared" si="10"/>
        <v>5166</v>
      </c>
      <c r="L535" s="2"/>
      <c r="M535" s="2" t="s">
        <v>143</v>
      </c>
      <c r="N535" s="2"/>
      <c r="O535" s="2"/>
      <c r="P535" s="2"/>
      <c r="Q535" s="2">
        <v>5166</v>
      </c>
      <c r="R535" s="2"/>
      <c r="S535" s="2"/>
      <c r="T535" s="2"/>
      <c r="U535" s="2"/>
      <c r="V535" s="140">
        <v>0</v>
      </c>
    </row>
    <row r="536" spans="1:22" s="3" customFormat="1" ht="24" customHeight="1" x14ac:dyDescent="0.45">
      <c r="A536" s="130">
        <v>527</v>
      </c>
      <c r="B536" s="114"/>
      <c r="C536" s="2" t="s">
        <v>9</v>
      </c>
      <c r="D536" s="2">
        <v>14710</v>
      </c>
      <c r="E536" s="2"/>
      <c r="F536" s="2">
        <v>154</v>
      </c>
      <c r="G536" s="2">
        <v>3</v>
      </c>
      <c r="H536" s="2">
        <v>3</v>
      </c>
      <c r="I536" s="2">
        <v>6</v>
      </c>
      <c r="J536" s="2">
        <v>1</v>
      </c>
      <c r="K536" s="106">
        <f t="shared" si="10"/>
        <v>1506</v>
      </c>
      <c r="L536" s="2"/>
      <c r="M536" s="2" t="s">
        <v>143</v>
      </c>
      <c r="N536" s="2"/>
      <c r="O536" s="2"/>
      <c r="P536" s="2"/>
      <c r="Q536" s="2">
        <v>1506</v>
      </c>
      <c r="R536" s="2"/>
      <c r="S536" s="2"/>
      <c r="T536" s="2"/>
      <c r="U536" s="2"/>
      <c r="V536" s="140">
        <v>0</v>
      </c>
    </row>
    <row r="537" spans="1:22" s="3" customFormat="1" ht="24" customHeight="1" x14ac:dyDescent="0.45">
      <c r="A537" s="130">
        <v>528</v>
      </c>
      <c r="B537" s="114"/>
      <c r="C537" s="2" t="s">
        <v>9</v>
      </c>
      <c r="D537" s="2">
        <v>14691</v>
      </c>
      <c r="E537" s="2"/>
      <c r="F537" s="2">
        <v>132</v>
      </c>
      <c r="G537" s="2">
        <v>11</v>
      </c>
      <c r="H537" s="2">
        <v>2</v>
      </c>
      <c r="I537" s="2">
        <v>26</v>
      </c>
      <c r="J537" s="2">
        <v>1</v>
      </c>
      <c r="K537" s="106">
        <f t="shared" si="10"/>
        <v>4626</v>
      </c>
      <c r="L537" s="2"/>
      <c r="M537" s="2" t="s">
        <v>143</v>
      </c>
      <c r="N537" s="2"/>
      <c r="O537" s="2"/>
      <c r="P537" s="2"/>
      <c r="Q537" s="2">
        <v>4626</v>
      </c>
      <c r="R537" s="2"/>
      <c r="S537" s="2"/>
      <c r="T537" s="2"/>
      <c r="U537" s="2"/>
      <c r="V537" s="140">
        <v>0</v>
      </c>
    </row>
    <row r="538" spans="1:22" s="3" customFormat="1" ht="24" customHeight="1" x14ac:dyDescent="0.45">
      <c r="A538" s="130">
        <v>529</v>
      </c>
      <c r="B538" s="114"/>
      <c r="C538" s="2" t="s">
        <v>9</v>
      </c>
      <c r="D538" s="2">
        <v>16295</v>
      </c>
      <c r="E538" s="2"/>
      <c r="F538" s="2">
        <v>156</v>
      </c>
      <c r="G538" s="2">
        <v>5</v>
      </c>
      <c r="H538" s="2">
        <v>1</v>
      </c>
      <c r="I538" s="2">
        <v>29</v>
      </c>
      <c r="J538" s="2">
        <v>1</v>
      </c>
      <c r="K538" s="106">
        <f t="shared" si="10"/>
        <v>2129</v>
      </c>
      <c r="L538" s="2"/>
      <c r="M538" s="2" t="s">
        <v>143</v>
      </c>
      <c r="N538" s="2"/>
      <c r="O538" s="2"/>
      <c r="P538" s="2"/>
      <c r="Q538" s="2">
        <v>2129</v>
      </c>
      <c r="R538" s="2"/>
      <c r="S538" s="2"/>
      <c r="T538" s="2"/>
      <c r="U538" s="2"/>
      <c r="V538" s="140">
        <v>0</v>
      </c>
    </row>
    <row r="539" spans="1:22" s="3" customFormat="1" ht="24" customHeight="1" x14ac:dyDescent="0.45">
      <c r="A539" s="130">
        <v>530</v>
      </c>
      <c r="B539" s="114"/>
      <c r="C539" s="2" t="s">
        <v>9</v>
      </c>
      <c r="D539" s="2">
        <v>14711</v>
      </c>
      <c r="E539" s="2">
        <v>1866</v>
      </c>
      <c r="F539" s="2">
        <v>155</v>
      </c>
      <c r="G539" s="2">
        <v>14</v>
      </c>
      <c r="H539" s="2">
        <v>3</v>
      </c>
      <c r="I539" s="2">
        <v>37</v>
      </c>
      <c r="J539" s="2">
        <v>1</v>
      </c>
      <c r="K539" s="106">
        <f t="shared" si="10"/>
        <v>5937</v>
      </c>
      <c r="L539" s="2"/>
      <c r="M539" s="2" t="s">
        <v>143</v>
      </c>
      <c r="N539" s="2"/>
      <c r="O539" s="2"/>
      <c r="P539" s="2"/>
      <c r="Q539" s="2">
        <v>5937</v>
      </c>
      <c r="R539" s="2"/>
      <c r="S539" s="2"/>
      <c r="T539" s="2"/>
      <c r="U539" s="2"/>
      <c r="V539" s="140">
        <v>0</v>
      </c>
    </row>
    <row r="540" spans="1:22" s="3" customFormat="1" ht="24" customHeight="1" x14ac:dyDescent="0.45">
      <c r="A540" s="130">
        <v>531</v>
      </c>
      <c r="B540" s="114"/>
      <c r="C540" s="2" t="s">
        <v>9</v>
      </c>
      <c r="D540" s="2">
        <v>14635</v>
      </c>
      <c r="E540" s="2">
        <v>1794</v>
      </c>
      <c r="F540" s="2">
        <v>64</v>
      </c>
      <c r="G540" s="2">
        <v>8</v>
      </c>
      <c r="H540" s="2">
        <v>2</v>
      </c>
      <c r="I540" s="2"/>
      <c r="J540" s="2">
        <v>1</v>
      </c>
      <c r="K540" s="106">
        <f t="shared" si="10"/>
        <v>3400</v>
      </c>
      <c r="L540" s="2"/>
      <c r="M540" s="2" t="s">
        <v>143</v>
      </c>
      <c r="N540" s="2"/>
      <c r="O540" s="2"/>
      <c r="P540" s="2"/>
      <c r="Q540" s="2">
        <v>3400</v>
      </c>
      <c r="R540" s="2"/>
      <c r="S540" s="2"/>
      <c r="T540" s="2"/>
      <c r="U540" s="2"/>
      <c r="V540" s="140">
        <v>0</v>
      </c>
    </row>
    <row r="541" spans="1:22" s="3" customFormat="1" ht="24" customHeight="1" x14ac:dyDescent="0.45">
      <c r="A541" s="130">
        <v>532</v>
      </c>
      <c r="B541" s="2" t="s">
        <v>1540</v>
      </c>
      <c r="C541" s="2" t="s">
        <v>9</v>
      </c>
      <c r="D541" s="2">
        <v>7057</v>
      </c>
      <c r="E541" s="2">
        <v>565</v>
      </c>
      <c r="F541" s="2">
        <v>18</v>
      </c>
      <c r="G541" s="2"/>
      <c r="H541" s="2"/>
      <c r="I541" s="2">
        <v>88</v>
      </c>
      <c r="J541" s="2">
        <v>2</v>
      </c>
      <c r="K541" s="106">
        <f t="shared" si="10"/>
        <v>88</v>
      </c>
      <c r="L541" s="2">
        <v>1</v>
      </c>
      <c r="M541" s="2" t="s">
        <v>144</v>
      </c>
      <c r="N541" s="2" t="s">
        <v>15</v>
      </c>
      <c r="O541" s="2" t="s">
        <v>12</v>
      </c>
      <c r="P541" s="2">
        <v>102</v>
      </c>
      <c r="Q541" s="2"/>
      <c r="R541" s="2">
        <v>88</v>
      </c>
      <c r="S541" s="2"/>
      <c r="T541" s="2"/>
      <c r="U541" s="2">
        <v>30</v>
      </c>
      <c r="V541" s="140">
        <v>0</v>
      </c>
    </row>
    <row r="542" spans="1:22" s="3" customFormat="1" ht="24" customHeight="1" x14ac:dyDescent="0.45">
      <c r="A542" s="130">
        <v>533</v>
      </c>
      <c r="B542" s="114"/>
      <c r="C542" s="2" t="s">
        <v>9</v>
      </c>
      <c r="D542" s="2">
        <v>49969</v>
      </c>
      <c r="E542" s="2">
        <v>4629</v>
      </c>
      <c r="F542" s="2">
        <v>120</v>
      </c>
      <c r="G542" s="2"/>
      <c r="H542" s="2">
        <v>1</v>
      </c>
      <c r="I542" s="2">
        <v>17</v>
      </c>
      <c r="J542" s="2">
        <v>2</v>
      </c>
      <c r="K542" s="106">
        <f t="shared" si="10"/>
        <v>117</v>
      </c>
      <c r="L542" s="2">
        <v>1</v>
      </c>
      <c r="M542" s="2" t="s">
        <v>17</v>
      </c>
      <c r="N542" s="2" t="s">
        <v>15</v>
      </c>
      <c r="O542" s="2" t="s">
        <v>12</v>
      </c>
      <c r="P542" s="2">
        <v>143</v>
      </c>
      <c r="Q542" s="2"/>
      <c r="R542" s="2">
        <v>117</v>
      </c>
      <c r="S542" s="2"/>
      <c r="T542" s="2"/>
      <c r="U542" s="2">
        <v>20</v>
      </c>
      <c r="V542" s="140">
        <v>0</v>
      </c>
    </row>
    <row r="543" spans="1:22" s="3" customFormat="1" ht="24" customHeight="1" x14ac:dyDescent="0.45">
      <c r="A543" s="130">
        <v>534</v>
      </c>
      <c r="B543" s="114"/>
      <c r="C543" s="2" t="s">
        <v>9</v>
      </c>
      <c r="D543" s="2">
        <v>49968</v>
      </c>
      <c r="E543" s="2">
        <v>4628</v>
      </c>
      <c r="F543" s="2">
        <v>119</v>
      </c>
      <c r="G543" s="2"/>
      <c r="H543" s="2">
        <v>2</v>
      </c>
      <c r="I543" s="2">
        <v>72</v>
      </c>
      <c r="J543" s="2">
        <v>2</v>
      </c>
      <c r="K543" s="106">
        <f t="shared" si="10"/>
        <v>272</v>
      </c>
      <c r="L543" s="2"/>
      <c r="M543" s="2" t="s">
        <v>17</v>
      </c>
      <c r="N543" s="2"/>
      <c r="O543" s="2"/>
      <c r="P543" s="2"/>
      <c r="Q543" s="2">
        <v>272</v>
      </c>
      <c r="R543" s="2"/>
      <c r="S543" s="2"/>
      <c r="T543" s="2"/>
      <c r="U543" s="2"/>
      <c r="V543" s="140">
        <v>0</v>
      </c>
    </row>
    <row r="544" spans="1:22" s="3" customFormat="1" ht="24" customHeight="1" x14ac:dyDescent="0.45">
      <c r="A544" s="130">
        <v>535</v>
      </c>
      <c r="B544" s="114"/>
      <c r="C544" s="2" t="s">
        <v>9</v>
      </c>
      <c r="D544" s="2">
        <v>48207</v>
      </c>
      <c r="E544" s="2">
        <v>4622</v>
      </c>
      <c r="F544" s="2">
        <v>144</v>
      </c>
      <c r="G544" s="2">
        <v>27</v>
      </c>
      <c r="H544" s="2"/>
      <c r="I544" s="2">
        <v>79</v>
      </c>
      <c r="J544" s="2">
        <v>1</v>
      </c>
      <c r="K544" s="106">
        <f t="shared" si="10"/>
        <v>10879</v>
      </c>
      <c r="L544" s="2"/>
      <c r="M544" s="2" t="s">
        <v>17</v>
      </c>
      <c r="N544" s="2"/>
      <c r="O544" s="2"/>
      <c r="P544" s="2"/>
      <c r="Q544" s="2">
        <v>10879</v>
      </c>
      <c r="R544" s="2"/>
      <c r="S544" s="2"/>
      <c r="T544" s="2"/>
      <c r="U544" s="2"/>
      <c r="V544" s="140">
        <v>0</v>
      </c>
    </row>
    <row r="545" spans="1:22" s="3" customFormat="1" ht="24" customHeight="1" x14ac:dyDescent="0.45">
      <c r="A545" s="130">
        <v>536</v>
      </c>
      <c r="B545" s="114"/>
      <c r="C545" s="2" t="s">
        <v>9</v>
      </c>
      <c r="D545" s="2">
        <v>14713</v>
      </c>
      <c r="E545" s="2">
        <v>1868</v>
      </c>
      <c r="F545" s="2">
        <v>182</v>
      </c>
      <c r="G545" s="2">
        <v>9</v>
      </c>
      <c r="H545" s="2">
        <v>2</v>
      </c>
      <c r="I545" s="2">
        <v>52</v>
      </c>
      <c r="J545" s="2">
        <v>1</v>
      </c>
      <c r="K545" s="106">
        <f t="shared" si="10"/>
        <v>3852</v>
      </c>
      <c r="L545" s="2"/>
      <c r="M545" s="2" t="s">
        <v>17</v>
      </c>
      <c r="N545" s="2"/>
      <c r="O545" s="2"/>
      <c r="P545" s="2"/>
      <c r="Q545" s="2">
        <v>3852</v>
      </c>
      <c r="R545" s="2"/>
      <c r="S545" s="2"/>
      <c r="T545" s="2"/>
      <c r="U545" s="2"/>
      <c r="V545" s="140">
        <v>0</v>
      </c>
    </row>
    <row r="546" spans="1:22" s="3" customFormat="1" ht="24" customHeight="1" x14ac:dyDescent="0.45">
      <c r="A546" s="130">
        <v>537</v>
      </c>
      <c r="B546" s="114"/>
      <c r="C546" s="2" t="s">
        <v>39</v>
      </c>
      <c r="D546" s="2"/>
      <c r="E546" s="2"/>
      <c r="F546" s="2"/>
      <c r="G546" s="2">
        <v>15</v>
      </c>
      <c r="H546" s="2">
        <v>2</v>
      </c>
      <c r="I546" s="2">
        <v>62</v>
      </c>
      <c r="J546" s="2">
        <v>1</v>
      </c>
      <c r="K546" s="106">
        <f t="shared" si="10"/>
        <v>6262</v>
      </c>
      <c r="L546" s="2"/>
      <c r="M546" s="2" t="s">
        <v>17</v>
      </c>
      <c r="N546" s="2"/>
      <c r="O546" s="2"/>
      <c r="P546" s="2"/>
      <c r="Q546" s="2">
        <v>6262</v>
      </c>
      <c r="R546" s="2"/>
      <c r="S546" s="2"/>
      <c r="T546" s="2"/>
      <c r="U546" s="2"/>
      <c r="V546" s="140">
        <v>0.01</v>
      </c>
    </row>
    <row r="547" spans="1:22" s="3" customFormat="1" ht="24" customHeight="1" x14ac:dyDescent="0.45">
      <c r="A547" s="130">
        <v>538</v>
      </c>
      <c r="B547" s="114"/>
      <c r="C547" s="2" t="s">
        <v>9</v>
      </c>
      <c r="D547" s="2">
        <v>35132</v>
      </c>
      <c r="E547" s="2">
        <v>3945</v>
      </c>
      <c r="F547" s="2">
        <v>293</v>
      </c>
      <c r="G547" s="2">
        <v>1</v>
      </c>
      <c r="H547" s="2"/>
      <c r="I547" s="2">
        <v>67</v>
      </c>
      <c r="J547" s="2">
        <v>1</v>
      </c>
      <c r="K547" s="106">
        <f t="shared" si="10"/>
        <v>467</v>
      </c>
      <c r="L547" s="2"/>
      <c r="M547" s="2" t="s">
        <v>17</v>
      </c>
      <c r="N547" s="2"/>
      <c r="O547" s="2"/>
      <c r="P547" s="2"/>
      <c r="Q547" s="2">
        <v>467</v>
      </c>
      <c r="R547" s="2"/>
      <c r="S547" s="2"/>
      <c r="T547" s="2"/>
      <c r="U547" s="2"/>
      <c r="V547" s="140">
        <v>0</v>
      </c>
    </row>
    <row r="548" spans="1:22" s="3" customFormat="1" ht="24" customHeight="1" x14ac:dyDescent="0.45">
      <c r="A548" s="130">
        <v>539</v>
      </c>
      <c r="B548" s="2" t="s">
        <v>1567</v>
      </c>
      <c r="C548" s="2" t="s">
        <v>9</v>
      </c>
      <c r="D548" s="2">
        <v>7301</v>
      </c>
      <c r="E548" s="2">
        <v>816</v>
      </c>
      <c r="F548" s="2">
        <v>313</v>
      </c>
      <c r="G548" s="2"/>
      <c r="H548" s="2">
        <v>1</v>
      </c>
      <c r="I548" s="2">
        <v>70</v>
      </c>
      <c r="J548" s="2">
        <v>2</v>
      </c>
      <c r="K548" s="106">
        <f t="shared" si="10"/>
        <v>170</v>
      </c>
      <c r="L548" s="2">
        <v>1</v>
      </c>
      <c r="M548" s="2" t="s">
        <v>145</v>
      </c>
      <c r="N548" s="2" t="s">
        <v>15</v>
      </c>
      <c r="O548" s="2" t="s">
        <v>12</v>
      </c>
      <c r="P548" s="2">
        <v>228.5</v>
      </c>
      <c r="Q548" s="2"/>
      <c r="R548" s="2">
        <v>170</v>
      </c>
      <c r="S548" s="2"/>
      <c r="T548" s="2"/>
      <c r="U548" s="2">
        <v>10</v>
      </c>
      <c r="V548" s="140">
        <v>0</v>
      </c>
    </row>
    <row r="549" spans="1:22" s="3" customFormat="1" ht="24" customHeight="1" x14ac:dyDescent="0.45">
      <c r="A549" s="130">
        <v>540</v>
      </c>
      <c r="B549" s="114"/>
      <c r="C549" s="2" t="s">
        <v>9</v>
      </c>
      <c r="D549" s="2">
        <v>16632</v>
      </c>
      <c r="E549" s="2">
        <v>2506</v>
      </c>
      <c r="F549" s="2">
        <v>39</v>
      </c>
      <c r="G549" s="2">
        <v>30</v>
      </c>
      <c r="H549" s="2">
        <v>1</v>
      </c>
      <c r="I549" s="2">
        <v>3</v>
      </c>
      <c r="J549" s="2">
        <v>1</v>
      </c>
      <c r="K549" s="106">
        <f t="shared" si="10"/>
        <v>12103</v>
      </c>
      <c r="L549" s="2"/>
      <c r="M549" s="2" t="s">
        <v>145</v>
      </c>
      <c r="N549" s="2"/>
      <c r="O549" s="2"/>
      <c r="P549" s="2"/>
      <c r="Q549" s="2">
        <v>12103</v>
      </c>
      <c r="R549" s="2"/>
      <c r="S549" s="2"/>
      <c r="T549" s="2"/>
      <c r="U549" s="2"/>
      <c r="V549" s="140">
        <v>0</v>
      </c>
    </row>
    <row r="550" spans="1:22" s="3" customFormat="1" ht="24" customHeight="1" x14ac:dyDescent="0.45">
      <c r="A550" s="130">
        <v>541</v>
      </c>
      <c r="B550" s="114"/>
      <c r="C550" s="2" t="s">
        <v>9</v>
      </c>
      <c r="D550" s="2">
        <v>14933</v>
      </c>
      <c r="E550" s="2">
        <v>2077</v>
      </c>
      <c r="F550" s="2">
        <v>184</v>
      </c>
      <c r="G550" s="2">
        <v>8</v>
      </c>
      <c r="H550" s="2"/>
      <c r="I550" s="2">
        <v>3</v>
      </c>
      <c r="J550" s="2">
        <v>1</v>
      </c>
      <c r="K550" s="106">
        <f t="shared" si="10"/>
        <v>3203</v>
      </c>
      <c r="L550" s="2"/>
      <c r="M550" s="2" t="s">
        <v>145</v>
      </c>
      <c r="N550" s="2"/>
      <c r="O550" s="2"/>
      <c r="P550" s="2"/>
      <c r="Q550" s="2">
        <v>3203</v>
      </c>
      <c r="R550" s="2"/>
      <c r="S550" s="2"/>
      <c r="T550" s="2"/>
      <c r="U550" s="2"/>
      <c r="V550" s="140">
        <v>0</v>
      </c>
    </row>
    <row r="551" spans="1:22" s="3" customFormat="1" ht="24" customHeight="1" x14ac:dyDescent="0.45">
      <c r="A551" s="130">
        <v>542</v>
      </c>
      <c r="B551" s="114"/>
      <c r="C551" s="2" t="s">
        <v>9</v>
      </c>
      <c r="D551" s="2">
        <v>7118</v>
      </c>
      <c r="E551" s="2">
        <v>635</v>
      </c>
      <c r="F551" s="2">
        <v>81</v>
      </c>
      <c r="G551" s="2"/>
      <c r="H551" s="2">
        <v>3</v>
      </c>
      <c r="I551" s="2">
        <v>40</v>
      </c>
      <c r="J551" s="2">
        <v>1</v>
      </c>
      <c r="K551" s="106">
        <f t="shared" si="10"/>
        <v>340</v>
      </c>
      <c r="L551" s="2"/>
      <c r="M551" s="2" t="s">
        <v>145</v>
      </c>
      <c r="N551" s="2"/>
      <c r="O551" s="2"/>
      <c r="P551" s="2"/>
      <c r="Q551" s="2">
        <v>340</v>
      </c>
      <c r="R551" s="2"/>
      <c r="S551" s="2"/>
      <c r="T551" s="2"/>
      <c r="U551" s="2"/>
      <c r="V551" s="140">
        <v>0</v>
      </c>
    </row>
    <row r="552" spans="1:22" s="3" customFormat="1" ht="24" customHeight="1" x14ac:dyDescent="0.45">
      <c r="A552" s="130">
        <v>543</v>
      </c>
      <c r="B552" s="2" t="s">
        <v>1568</v>
      </c>
      <c r="C552" s="2" t="s">
        <v>9</v>
      </c>
      <c r="D552" s="2">
        <v>50433</v>
      </c>
      <c r="E552" s="2">
        <v>4829</v>
      </c>
      <c r="F552" s="2">
        <v>109</v>
      </c>
      <c r="G552" s="2">
        <v>10</v>
      </c>
      <c r="H552" s="2"/>
      <c r="I552" s="2">
        <v>96</v>
      </c>
      <c r="J552" s="2">
        <v>1</v>
      </c>
      <c r="K552" s="106">
        <f t="shared" si="10"/>
        <v>4096</v>
      </c>
      <c r="L552" s="2"/>
      <c r="M552" s="2" t="s">
        <v>1569</v>
      </c>
      <c r="N552" s="2"/>
      <c r="O552" s="2"/>
      <c r="P552" s="2"/>
      <c r="Q552" s="2">
        <v>4096</v>
      </c>
      <c r="R552" s="2"/>
      <c r="S552" s="2"/>
      <c r="T552" s="2"/>
      <c r="U552" s="2"/>
      <c r="V552" s="140">
        <v>0</v>
      </c>
    </row>
    <row r="553" spans="1:22" s="3" customFormat="1" ht="24" customHeight="1" x14ac:dyDescent="0.45">
      <c r="A553" s="130">
        <v>544</v>
      </c>
      <c r="B553" s="114"/>
      <c r="C553" s="2" t="s">
        <v>9</v>
      </c>
      <c r="D553" s="2">
        <v>7218</v>
      </c>
      <c r="E553" s="2">
        <v>733</v>
      </c>
      <c r="F553" s="2">
        <v>68</v>
      </c>
      <c r="G553" s="2">
        <v>2</v>
      </c>
      <c r="H553" s="2">
        <v>3</v>
      </c>
      <c r="I553" s="2">
        <v>98</v>
      </c>
      <c r="J553" s="2">
        <v>1</v>
      </c>
      <c r="K553" s="106">
        <f t="shared" si="10"/>
        <v>1198</v>
      </c>
      <c r="L553" s="2"/>
      <c r="M553" s="61" t="s">
        <v>1569</v>
      </c>
      <c r="N553" s="2"/>
      <c r="O553" s="2"/>
      <c r="P553" s="2"/>
      <c r="Q553" s="2">
        <v>1198</v>
      </c>
      <c r="R553" s="2"/>
      <c r="S553" s="2"/>
      <c r="T553" s="2"/>
      <c r="U553" s="2"/>
      <c r="V553" s="140">
        <v>0</v>
      </c>
    </row>
    <row r="554" spans="1:22" s="3" customFormat="1" ht="24" customHeight="1" x14ac:dyDescent="0.45">
      <c r="A554" s="130">
        <v>545</v>
      </c>
      <c r="B554" s="2" t="s">
        <v>1570</v>
      </c>
      <c r="C554" s="2" t="s">
        <v>9</v>
      </c>
      <c r="D554" s="2">
        <v>7047</v>
      </c>
      <c r="E554" s="2">
        <v>555</v>
      </c>
      <c r="F554" s="2">
        <v>8</v>
      </c>
      <c r="G554" s="2"/>
      <c r="H554" s="2">
        <v>3</v>
      </c>
      <c r="I554" s="2">
        <v>68</v>
      </c>
      <c r="J554" s="2">
        <v>2</v>
      </c>
      <c r="K554" s="106">
        <f t="shared" si="10"/>
        <v>368</v>
      </c>
      <c r="L554" s="2">
        <v>1</v>
      </c>
      <c r="M554" s="2" t="s">
        <v>146</v>
      </c>
      <c r="N554" s="2" t="s">
        <v>15</v>
      </c>
      <c r="O554" s="2" t="s">
        <v>12</v>
      </c>
      <c r="P554" s="2">
        <v>141</v>
      </c>
      <c r="Q554" s="2"/>
      <c r="R554" s="2">
        <v>368</v>
      </c>
      <c r="S554" s="2"/>
      <c r="T554" s="2"/>
      <c r="U554" s="2">
        <v>30</v>
      </c>
      <c r="V554" s="140">
        <v>0</v>
      </c>
    </row>
    <row r="555" spans="1:22" s="3" customFormat="1" ht="24" customHeight="1" x14ac:dyDescent="0.45">
      <c r="A555" s="130">
        <v>546</v>
      </c>
      <c r="B555" s="114"/>
      <c r="C555" s="2" t="s">
        <v>9</v>
      </c>
      <c r="D555" s="2">
        <v>26138</v>
      </c>
      <c r="E555" s="2">
        <v>3075</v>
      </c>
      <c r="F555" s="2">
        <v>45</v>
      </c>
      <c r="G555" s="2">
        <v>13</v>
      </c>
      <c r="H555" s="2">
        <v>1</v>
      </c>
      <c r="I555" s="2">
        <v>10</v>
      </c>
      <c r="J555" s="2">
        <v>1</v>
      </c>
      <c r="K555" s="106">
        <f t="shared" si="10"/>
        <v>5310</v>
      </c>
      <c r="L555" s="2"/>
      <c r="M555" s="2" t="s">
        <v>146</v>
      </c>
      <c r="N555" s="2"/>
      <c r="O555" s="2"/>
      <c r="P555" s="2"/>
      <c r="Q555" s="2">
        <v>5310</v>
      </c>
      <c r="R555" s="2"/>
      <c r="S555" s="2"/>
      <c r="T555" s="2"/>
      <c r="U555" s="2"/>
      <c r="V555" s="140">
        <v>0</v>
      </c>
    </row>
    <row r="556" spans="1:22" s="3" customFormat="1" ht="24" customHeight="1" x14ac:dyDescent="0.45">
      <c r="A556" s="130">
        <v>547</v>
      </c>
      <c r="B556" s="114"/>
      <c r="C556" s="2" t="s">
        <v>9</v>
      </c>
      <c r="D556" s="2">
        <v>16839</v>
      </c>
      <c r="E556" s="2"/>
      <c r="F556" s="2">
        <v>1</v>
      </c>
      <c r="G556" s="2">
        <v>13</v>
      </c>
      <c r="H556" s="2">
        <v>2</v>
      </c>
      <c r="I556" s="2">
        <v>94</v>
      </c>
      <c r="J556" s="2">
        <v>1</v>
      </c>
      <c r="K556" s="106">
        <f t="shared" si="10"/>
        <v>5494</v>
      </c>
      <c r="L556" s="2"/>
      <c r="M556" s="2" t="s">
        <v>146</v>
      </c>
      <c r="N556" s="2"/>
      <c r="O556" s="2"/>
      <c r="P556" s="2"/>
      <c r="Q556" s="2">
        <v>5494</v>
      </c>
      <c r="R556" s="2"/>
      <c r="S556" s="2"/>
      <c r="T556" s="2"/>
      <c r="U556" s="2"/>
      <c r="V556" s="140">
        <v>0</v>
      </c>
    </row>
    <row r="557" spans="1:22" s="3" customFormat="1" ht="24" customHeight="1" x14ac:dyDescent="0.45">
      <c r="A557" s="130">
        <v>548</v>
      </c>
      <c r="B557" s="114"/>
      <c r="C557" s="2" t="s">
        <v>9</v>
      </c>
      <c r="D557" s="2">
        <v>17016</v>
      </c>
      <c r="E557" s="2">
        <v>2948</v>
      </c>
      <c r="F557" s="2">
        <v>120</v>
      </c>
      <c r="G557" s="2">
        <v>16</v>
      </c>
      <c r="H557" s="2">
        <v>3</v>
      </c>
      <c r="I557" s="2">
        <v>45</v>
      </c>
      <c r="J557" s="2">
        <v>1</v>
      </c>
      <c r="K557" s="106">
        <f t="shared" si="10"/>
        <v>6745</v>
      </c>
      <c r="L557" s="2"/>
      <c r="M557" s="2" t="s">
        <v>146</v>
      </c>
      <c r="N557" s="2"/>
      <c r="O557" s="2"/>
      <c r="P557" s="2"/>
      <c r="Q557" s="2">
        <v>6745</v>
      </c>
      <c r="R557" s="2"/>
      <c r="S557" s="2"/>
      <c r="T557" s="2"/>
      <c r="U557" s="2"/>
      <c r="V557" s="140">
        <v>0</v>
      </c>
    </row>
    <row r="558" spans="1:22" s="3" customFormat="1" ht="24" customHeight="1" x14ac:dyDescent="0.45">
      <c r="A558" s="130">
        <v>549</v>
      </c>
      <c r="B558" s="114"/>
      <c r="C558" s="2" t="s">
        <v>9</v>
      </c>
      <c r="D558" s="2">
        <v>39554</v>
      </c>
      <c r="E558" s="2">
        <v>4198</v>
      </c>
      <c r="F558" s="2">
        <v>257</v>
      </c>
      <c r="G558" s="2">
        <v>7</v>
      </c>
      <c r="H558" s="2">
        <v>1</v>
      </c>
      <c r="I558" s="2">
        <v>38</v>
      </c>
      <c r="J558" s="2">
        <v>1</v>
      </c>
      <c r="K558" s="106">
        <f t="shared" si="10"/>
        <v>2938</v>
      </c>
      <c r="L558" s="2"/>
      <c r="M558" s="2" t="s">
        <v>146</v>
      </c>
      <c r="N558" s="2"/>
      <c r="O558" s="2"/>
      <c r="P558" s="2"/>
      <c r="Q558" s="2">
        <v>2938</v>
      </c>
      <c r="R558" s="2"/>
      <c r="S558" s="2"/>
      <c r="T558" s="2"/>
      <c r="U558" s="2"/>
      <c r="V558" s="140">
        <v>0</v>
      </c>
    </row>
    <row r="559" spans="1:22" s="3" customFormat="1" ht="24" customHeight="1" x14ac:dyDescent="0.45">
      <c r="A559" s="130">
        <v>550</v>
      </c>
      <c r="B559" s="114"/>
      <c r="C559" s="2" t="s">
        <v>9</v>
      </c>
      <c r="D559" s="2">
        <v>16143</v>
      </c>
      <c r="E559" s="2">
        <v>2395</v>
      </c>
      <c r="F559" s="2">
        <v>43</v>
      </c>
      <c r="G559" s="2">
        <v>11</v>
      </c>
      <c r="H559" s="2">
        <v>1</v>
      </c>
      <c r="I559" s="2">
        <v>46</v>
      </c>
      <c r="J559" s="2">
        <v>1</v>
      </c>
      <c r="K559" s="106">
        <f t="shared" si="10"/>
        <v>4546</v>
      </c>
      <c r="L559" s="2"/>
      <c r="M559" s="2" t="s">
        <v>146</v>
      </c>
      <c r="N559" s="2"/>
      <c r="O559" s="2"/>
      <c r="P559" s="2"/>
      <c r="Q559" s="2">
        <v>4546</v>
      </c>
      <c r="R559" s="2"/>
      <c r="S559" s="2"/>
      <c r="T559" s="2"/>
      <c r="U559" s="2"/>
      <c r="V559" s="140">
        <v>0</v>
      </c>
    </row>
    <row r="560" spans="1:22" s="3" customFormat="1" ht="24" customHeight="1" x14ac:dyDescent="0.45">
      <c r="A560" s="130">
        <v>551</v>
      </c>
      <c r="B560" s="114"/>
      <c r="C560" s="2" t="s">
        <v>9</v>
      </c>
      <c r="D560" s="2">
        <v>17062</v>
      </c>
      <c r="E560" s="2">
        <v>2990</v>
      </c>
      <c r="F560" s="2">
        <v>213</v>
      </c>
      <c r="G560" s="2">
        <v>10</v>
      </c>
      <c r="H560" s="2">
        <v>3</v>
      </c>
      <c r="I560" s="2">
        <v>19</v>
      </c>
      <c r="J560" s="2">
        <v>1</v>
      </c>
      <c r="K560" s="106">
        <f t="shared" si="10"/>
        <v>4319</v>
      </c>
      <c r="L560" s="2"/>
      <c r="M560" s="2" t="s">
        <v>146</v>
      </c>
      <c r="N560" s="2"/>
      <c r="O560" s="2"/>
      <c r="P560" s="2"/>
      <c r="Q560" s="2">
        <v>4319</v>
      </c>
      <c r="R560" s="2"/>
      <c r="S560" s="2"/>
      <c r="T560" s="2"/>
      <c r="U560" s="2"/>
      <c r="V560" s="140">
        <v>0</v>
      </c>
    </row>
    <row r="561" spans="1:22" s="3" customFormat="1" ht="24" customHeight="1" x14ac:dyDescent="0.45">
      <c r="A561" s="130">
        <v>552</v>
      </c>
      <c r="B561" s="2" t="s">
        <v>1571</v>
      </c>
      <c r="C561" s="2" t="s">
        <v>9</v>
      </c>
      <c r="D561" s="2">
        <v>44380</v>
      </c>
      <c r="E561" s="2">
        <v>4357</v>
      </c>
      <c r="F561" s="2">
        <v>28</v>
      </c>
      <c r="G561" s="2"/>
      <c r="H561" s="2"/>
      <c r="I561" s="2">
        <v>91</v>
      </c>
      <c r="J561" s="2">
        <v>2</v>
      </c>
      <c r="K561" s="106">
        <f t="shared" si="10"/>
        <v>91</v>
      </c>
      <c r="L561" s="2">
        <v>1</v>
      </c>
      <c r="M561" s="2" t="s">
        <v>147</v>
      </c>
      <c r="N561" s="2" t="s">
        <v>15</v>
      </c>
      <c r="O561" s="2" t="s">
        <v>12</v>
      </c>
      <c r="P561" s="2">
        <v>120</v>
      </c>
      <c r="Q561" s="2"/>
      <c r="R561" s="2">
        <v>91</v>
      </c>
      <c r="S561" s="2"/>
      <c r="T561" s="2"/>
      <c r="U561" s="2">
        <v>30</v>
      </c>
      <c r="V561" s="140">
        <v>0</v>
      </c>
    </row>
    <row r="562" spans="1:22" s="3" customFormat="1" ht="24" customHeight="1" x14ac:dyDescent="0.45">
      <c r="A562" s="130">
        <v>553</v>
      </c>
      <c r="B562" s="114"/>
      <c r="C562" s="2" t="s">
        <v>9</v>
      </c>
      <c r="D562" s="2">
        <v>17011</v>
      </c>
      <c r="E562" s="2"/>
      <c r="F562" s="2">
        <v>72</v>
      </c>
      <c r="G562" s="2">
        <v>7</v>
      </c>
      <c r="H562" s="2">
        <v>2</v>
      </c>
      <c r="I562" s="2">
        <v>78</v>
      </c>
      <c r="J562" s="2">
        <v>1</v>
      </c>
      <c r="K562" s="106">
        <f t="shared" si="10"/>
        <v>3078</v>
      </c>
      <c r="L562" s="2"/>
      <c r="M562" s="2" t="s">
        <v>147</v>
      </c>
      <c r="N562" s="2"/>
      <c r="O562" s="2"/>
      <c r="P562" s="2"/>
      <c r="Q562" s="2">
        <v>3078</v>
      </c>
      <c r="R562" s="2"/>
      <c r="S562" s="2"/>
      <c r="T562" s="2"/>
      <c r="U562" s="2"/>
      <c r="V562" s="140">
        <v>0</v>
      </c>
    </row>
    <row r="563" spans="1:22" s="3" customFormat="1" ht="24" customHeight="1" x14ac:dyDescent="0.45">
      <c r="A563" s="130">
        <v>554</v>
      </c>
      <c r="B563" s="114"/>
      <c r="C563" s="2" t="s">
        <v>9</v>
      </c>
      <c r="D563" s="2">
        <v>13586</v>
      </c>
      <c r="E563" s="2"/>
      <c r="F563" s="2">
        <v>345</v>
      </c>
      <c r="G563" s="2">
        <v>13</v>
      </c>
      <c r="H563" s="2">
        <v>2</v>
      </c>
      <c r="I563" s="2">
        <v>50</v>
      </c>
      <c r="J563" s="2">
        <v>1</v>
      </c>
      <c r="K563" s="106">
        <f t="shared" si="10"/>
        <v>5450</v>
      </c>
      <c r="L563" s="2"/>
      <c r="M563" s="2" t="s">
        <v>147</v>
      </c>
      <c r="N563" s="2"/>
      <c r="O563" s="2"/>
      <c r="P563" s="2"/>
      <c r="Q563" s="2">
        <v>5450</v>
      </c>
      <c r="R563" s="2"/>
      <c r="S563" s="2"/>
      <c r="T563" s="2"/>
      <c r="U563" s="2"/>
      <c r="V563" s="140">
        <v>0</v>
      </c>
    </row>
    <row r="564" spans="1:22" s="3" customFormat="1" ht="24" customHeight="1" x14ac:dyDescent="0.45">
      <c r="A564" s="130">
        <v>555</v>
      </c>
      <c r="B564" s="2" t="s">
        <v>1572</v>
      </c>
      <c r="C564" s="2" t="s">
        <v>9</v>
      </c>
      <c r="D564" s="2">
        <v>5436</v>
      </c>
      <c r="E564" s="2"/>
      <c r="F564" s="2">
        <v>222</v>
      </c>
      <c r="G564" s="2"/>
      <c r="H564" s="2"/>
      <c r="I564" s="2">
        <v>98</v>
      </c>
      <c r="J564" s="2">
        <v>2</v>
      </c>
      <c r="K564" s="106">
        <f t="shared" si="10"/>
        <v>98</v>
      </c>
      <c r="L564" s="2">
        <v>1</v>
      </c>
      <c r="M564" s="2" t="s">
        <v>148</v>
      </c>
      <c r="N564" s="2" t="s">
        <v>15</v>
      </c>
      <c r="O564" s="2" t="s">
        <v>12</v>
      </c>
      <c r="P564" s="2">
        <v>138</v>
      </c>
      <c r="Q564" s="2"/>
      <c r="R564" s="2">
        <v>98</v>
      </c>
      <c r="S564" s="2"/>
      <c r="T564" s="2"/>
      <c r="U564" s="2">
        <v>30</v>
      </c>
      <c r="V564" s="140">
        <v>0</v>
      </c>
    </row>
    <row r="565" spans="1:22" s="3" customFormat="1" ht="24" customHeight="1" x14ac:dyDescent="0.45">
      <c r="A565" s="130">
        <v>556</v>
      </c>
      <c r="B565" s="114"/>
      <c r="C565" s="2" t="s">
        <v>9</v>
      </c>
      <c r="D565" s="2">
        <v>14771</v>
      </c>
      <c r="E565" s="2">
        <v>1920</v>
      </c>
      <c r="F565" s="2">
        <v>34</v>
      </c>
      <c r="G565" s="2">
        <v>18</v>
      </c>
      <c r="H565" s="2">
        <v>2</v>
      </c>
      <c r="I565" s="2">
        <v>58</v>
      </c>
      <c r="J565" s="2">
        <v>1</v>
      </c>
      <c r="K565" s="106">
        <f t="shared" si="10"/>
        <v>7458</v>
      </c>
      <c r="L565" s="2"/>
      <c r="M565" s="2" t="s">
        <v>148</v>
      </c>
      <c r="N565" s="2"/>
      <c r="O565" s="2"/>
      <c r="P565" s="2"/>
      <c r="Q565" s="2">
        <v>7458</v>
      </c>
      <c r="R565" s="2"/>
      <c r="S565" s="2"/>
      <c r="T565" s="2"/>
      <c r="U565" s="2"/>
      <c r="V565" s="140">
        <v>0</v>
      </c>
    </row>
    <row r="566" spans="1:22" s="3" customFormat="1" ht="24" customHeight="1" x14ac:dyDescent="0.45">
      <c r="A566" s="130">
        <v>557</v>
      </c>
      <c r="B566" s="114"/>
      <c r="C566" s="2" t="s">
        <v>9</v>
      </c>
      <c r="D566" s="2">
        <v>14772</v>
      </c>
      <c r="E566" s="2">
        <v>1921</v>
      </c>
      <c r="F566" s="2">
        <v>35</v>
      </c>
      <c r="G566" s="2">
        <v>19</v>
      </c>
      <c r="H566" s="2">
        <v>1</v>
      </c>
      <c r="I566" s="2">
        <v>90</v>
      </c>
      <c r="J566" s="2">
        <v>1</v>
      </c>
      <c r="K566" s="106">
        <f t="shared" si="10"/>
        <v>7790</v>
      </c>
      <c r="L566" s="2"/>
      <c r="M566" s="2" t="s">
        <v>148</v>
      </c>
      <c r="N566" s="2"/>
      <c r="O566" s="2"/>
      <c r="P566" s="2"/>
      <c r="Q566" s="2">
        <v>7790</v>
      </c>
      <c r="R566" s="2"/>
      <c r="S566" s="2"/>
      <c r="T566" s="2"/>
      <c r="U566" s="2"/>
      <c r="V566" s="140">
        <v>0</v>
      </c>
    </row>
    <row r="567" spans="1:22" s="3" customFormat="1" ht="24" customHeight="1" x14ac:dyDescent="0.45">
      <c r="A567" s="130">
        <v>558</v>
      </c>
      <c r="B567" s="114"/>
      <c r="C567" s="2" t="s">
        <v>9</v>
      </c>
      <c r="D567" s="2">
        <v>14770</v>
      </c>
      <c r="E567" s="2">
        <v>6044</v>
      </c>
      <c r="F567" s="2">
        <v>154</v>
      </c>
      <c r="G567" s="2"/>
      <c r="H567" s="2">
        <v>1</v>
      </c>
      <c r="I567" s="2">
        <v>46</v>
      </c>
      <c r="J567" s="2">
        <v>1</v>
      </c>
      <c r="K567" s="106">
        <f t="shared" si="10"/>
        <v>146</v>
      </c>
      <c r="L567" s="2"/>
      <c r="M567" s="2" t="s">
        <v>148</v>
      </c>
      <c r="N567" s="2"/>
      <c r="O567" s="2"/>
      <c r="P567" s="2"/>
      <c r="Q567" s="2">
        <v>146</v>
      </c>
      <c r="R567" s="2"/>
      <c r="S567" s="2"/>
      <c r="T567" s="2"/>
      <c r="U567" s="2"/>
      <c r="V567" s="140">
        <v>0</v>
      </c>
    </row>
    <row r="568" spans="1:22" s="3" customFormat="1" ht="24" customHeight="1" x14ac:dyDescent="0.45">
      <c r="A568" s="130">
        <v>559</v>
      </c>
      <c r="B568" s="2" t="s">
        <v>1573</v>
      </c>
      <c r="C568" s="2" t="s">
        <v>149</v>
      </c>
      <c r="D568" s="2"/>
      <c r="E568" s="2"/>
      <c r="F568" s="2"/>
      <c r="G568" s="2"/>
      <c r="H568" s="2"/>
      <c r="I568" s="2"/>
      <c r="J568" s="2"/>
      <c r="K568" s="106">
        <f t="shared" si="10"/>
        <v>0</v>
      </c>
      <c r="L568" s="2">
        <v>1</v>
      </c>
      <c r="M568" s="2" t="s">
        <v>150</v>
      </c>
      <c r="N568" s="2" t="s">
        <v>15</v>
      </c>
      <c r="O568" s="2" t="s">
        <v>12</v>
      </c>
      <c r="P568" s="2">
        <v>129</v>
      </c>
      <c r="Q568" s="2"/>
      <c r="R568" s="2">
        <v>129</v>
      </c>
      <c r="S568" s="2"/>
      <c r="T568" s="2"/>
      <c r="U568" s="2">
        <v>25</v>
      </c>
      <c r="V568" s="140">
        <v>0.02</v>
      </c>
    </row>
    <row r="569" spans="1:22" s="3" customFormat="1" ht="24" customHeight="1" x14ac:dyDescent="0.45">
      <c r="A569" s="130">
        <v>560</v>
      </c>
      <c r="B569" s="114"/>
      <c r="C569" s="2" t="s">
        <v>9</v>
      </c>
      <c r="D569" s="2">
        <v>62046</v>
      </c>
      <c r="E569" s="2">
        <v>6048</v>
      </c>
      <c r="F569" s="2">
        <v>158</v>
      </c>
      <c r="G569" s="2">
        <v>8</v>
      </c>
      <c r="H569" s="2">
        <v>1</v>
      </c>
      <c r="I569" s="2">
        <v>12</v>
      </c>
      <c r="J569" s="2">
        <v>1</v>
      </c>
      <c r="K569" s="106">
        <f t="shared" si="10"/>
        <v>3312</v>
      </c>
      <c r="L569" s="2"/>
      <c r="M569" s="2" t="s">
        <v>150</v>
      </c>
      <c r="N569" s="2"/>
      <c r="O569" s="2"/>
      <c r="P569" s="2"/>
      <c r="Q569" s="2">
        <v>3312</v>
      </c>
      <c r="R569" s="2"/>
      <c r="S569" s="2"/>
      <c r="T569" s="2"/>
      <c r="U569" s="2"/>
      <c r="V569" s="140">
        <v>0</v>
      </c>
    </row>
    <row r="570" spans="1:22" s="3" customFormat="1" ht="24" customHeight="1" x14ac:dyDescent="0.45">
      <c r="A570" s="130">
        <v>561</v>
      </c>
      <c r="B570" s="2" t="s">
        <v>1574</v>
      </c>
      <c r="C570" s="2" t="s">
        <v>9</v>
      </c>
      <c r="D570" s="2">
        <v>5390</v>
      </c>
      <c r="E570" s="2"/>
      <c r="F570" s="2">
        <v>158</v>
      </c>
      <c r="G570" s="2"/>
      <c r="H570" s="2"/>
      <c r="I570" s="2">
        <v>72</v>
      </c>
      <c r="J570" s="2">
        <v>2</v>
      </c>
      <c r="K570" s="106">
        <f t="shared" si="10"/>
        <v>72</v>
      </c>
      <c r="L570" s="2">
        <v>1</v>
      </c>
      <c r="M570" s="2" t="s">
        <v>151</v>
      </c>
      <c r="N570" s="2" t="s">
        <v>15</v>
      </c>
      <c r="O570" s="2" t="s">
        <v>12</v>
      </c>
      <c r="P570" s="2">
        <v>249</v>
      </c>
      <c r="Q570" s="2"/>
      <c r="R570" s="2">
        <v>72</v>
      </c>
      <c r="S570" s="2"/>
      <c r="T570" s="2"/>
      <c r="U570" s="2">
        <v>30</v>
      </c>
      <c r="V570" s="140">
        <v>0</v>
      </c>
    </row>
    <row r="571" spans="1:22" s="3" customFormat="1" ht="24" customHeight="1" x14ac:dyDescent="0.45">
      <c r="A571" s="130">
        <v>562</v>
      </c>
      <c r="B571" s="114"/>
      <c r="C571" s="2" t="s">
        <v>9</v>
      </c>
      <c r="D571" s="2">
        <v>14917</v>
      </c>
      <c r="E571" s="2"/>
      <c r="F571" s="2">
        <v>206</v>
      </c>
      <c r="G571" s="2">
        <v>2</v>
      </c>
      <c r="H571" s="2"/>
      <c r="I571" s="2">
        <v>33</v>
      </c>
      <c r="J571" s="2">
        <v>1</v>
      </c>
      <c r="K571" s="106">
        <f t="shared" si="10"/>
        <v>833</v>
      </c>
      <c r="L571" s="2"/>
      <c r="M571" s="2" t="s">
        <v>151</v>
      </c>
      <c r="N571" s="2"/>
      <c r="O571" s="2"/>
      <c r="P571" s="2"/>
      <c r="Q571" s="2">
        <v>833</v>
      </c>
      <c r="R571" s="2"/>
      <c r="S571" s="2"/>
      <c r="T571" s="2"/>
      <c r="U571" s="2"/>
      <c r="V571" s="140">
        <v>0</v>
      </c>
    </row>
    <row r="572" spans="1:22" s="3" customFormat="1" ht="24" customHeight="1" x14ac:dyDescent="0.45">
      <c r="A572" s="130">
        <v>563</v>
      </c>
      <c r="B572" s="114"/>
      <c r="C572" s="2" t="s">
        <v>9</v>
      </c>
      <c r="D572" s="2">
        <v>17071</v>
      </c>
      <c r="E572" s="2">
        <v>2999</v>
      </c>
      <c r="F572" s="2">
        <v>41</v>
      </c>
      <c r="G572" s="2">
        <v>11</v>
      </c>
      <c r="H572" s="2">
        <v>3</v>
      </c>
      <c r="I572" s="2">
        <v>58</v>
      </c>
      <c r="J572" s="2">
        <v>1</v>
      </c>
      <c r="K572" s="106">
        <f t="shared" si="10"/>
        <v>4758</v>
      </c>
      <c r="L572" s="2"/>
      <c r="M572" s="2" t="s">
        <v>151</v>
      </c>
      <c r="N572" s="2"/>
      <c r="O572" s="2"/>
      <c r="P572" s="2"/>
      <c r="Q572" s="2">
        <v>4758</v>
      </c>
      <c r="R572" s="2"/>
      <c r="S572" s="2"/>
      <c r="T572" s="2"/>
      <c r="U572" s="2"/>
      <c r="V572" s="140">
        <v>0</v>
      </c>
    </row>
    <row r="573" spans="1:22" s="3" customFormat="1" ht="24" customHeight="1" x14ac:dyDescent="0.45">
      <c r="A573" s="130">
        <v>564</v>
      </c>
      <c r="B573" s="114"/>
      <c r="C573" s="2" t="s">
        <v>39</v>
      </c>
      <c r="D573" s="2"/>
      <c r="E573" s="2"/>
      <c r="F573" s="2"/>
      <c r="G573" s="2">
        <v>15</v>
      </c>
      <c r="H573" s="2">
        <v>3</v>
      </c>
      <c r="I573" s="2">
        <v>46</v>
      </c>
      <c r="J573" s="2">
        <v>1</v>
      </c>
      <c r="K573" s="106">
        <f t="shared" si="10"/>
        <v>6346</v>
      </c>
      <c r="L573" s="2"/>
      <c r="M573" s="2" t="s">
        <v>151</v>
      </c>
      <c r="N573" s="2"/>
      <c r="O573" s="2"/>
      <c r="P573" s="2"/>
      <c r="Q573" s="2">
        <v>6346</v>
      </c>
      <c r="R573" s="2"/>
      <c r="S573" s="2"/>
      <c r="T573" s="2"/>
      <c r="U573" s="2"/>
      <c r="V573" s="140">
        <v>0.01</v>
      </c>
    </row>
    <row r="574" spans="1:22" s="3" customFormat="1" ht="24" customHeight="1" x14ac:dyDescent="0.45">
      <c r="A574" s="130">
        <v>565</v>
      </c>
      <c r="B574" s="2" t="s">
        <v>1575</v>
      </c>
      <c r="C574" s="2" t="s">
        <v>9</v>
      </c>
      <c r="D574" s="2">
        <v>34337</v>
      </c>
      <c r="E574" s="2">
        <v>3871</v>
      </c>
      <c r="F574" s="2">
        <v>2</v>
      </c>
      <c r="G574" s="2"/>
      <c r="H574" s="2"/>
      <c r="I574" s="2">
        <v>59</v>
      </c>
      <c r="J574" s="2">
        <v>2</v>
      </c>
      <c r="K574" s="106">
        <f t="shared" si="10"/>
        <v>59</v>
      </c>
      <c r="L574" s="2">
        <v>1</v>
      </c>
      <c r="M574" s="2" t="s">
        <v>152</v>
      </c>
      <c r="N574" s="2" t="s">
        <v>15</v>
      </c>
      <c r="O574" s="2" t="s">
        <v>12</v>
      </c>
      <c r="P574" s="2">
        <v>144</v>
      </c>
      <c r="Q574" s="2"/>
      <c r="R574" s="2">
        <v>59</v>
      </c>
      <c r="S574" s="2"/>
      <c r="T574" s="2"/>
      <c r="U574" s="2">
        <v>20</v>
      </c>
      <c r="V574" s="140">
        <v>0</v>
      </c>
    </row>
    <row r="575" spans="1:22" s="3" customFormat="1" ht="24" customHeight="1" x14ac:dyDescent="0.45">
      <c r="A575" s="130">
        <v>566</v>
      </c>
      <c r="B575" s="114"/>
      <c r="C575" s="2" t="s">
        <v>9</v>
      </c>
      <c r="D575" s="2">
        <v>16824</v>
      </c>
      <c r="E575" s="2">
        <v>2766</v>
      </c>
      <c r="F575" s="2">
        <v>36</v>
      </c>
      <c r="G575" s="2">
        <v>23</v>
      </c>
      <c r="H575" s="2">
        <v>2</v>
      </c>
      <c r="I575" s="2">
        <v>33</v>
      </c>
      <c r="J575" s="2">
        <v>1</v>
      </c>
      <c r="K575" s="106">
        <f t="shared" si="10"/>
        <v>9433</v>
      </c>
      <c r="L575" s="2"/>
      <c r="M575" s="2" t="s">
        <v>152</v>
      </c>
      <c r="N575" s="2"/>
      <c r="O575" s="2"/>
      <c r="P575" s="2"/>
      <c r="Q575" s="2">
        <v>9433</v>
      </c>
      <c r="R575" s="2"/>
      <c r="S575" s="2"/>
      <c r="T575" s="2"/>
      <c r="U575" s="2"/>
      <c r="V575" s="140">
        <v>0</v>
      </c>
    </row>
    <row r="576" spans="1:22" s="3" customFormat="1" ht="24" customHeight="1" x14ac:dyDescent="0.45">
      <c r="A576" s="130">
        <v>567</v>
      </c>
      <c r="B576" s="114"/>
      <c r="C576" s="2" t="s">
        <v>9</v>
      </c>
      <c r="D576" s="2">
        <v>42406</v>
      </c>
      <c r="E576" s="2">
        <v>4297</v>
      </c>
      <c r="F576" s="2">
        <v>1</v>
      </c>
      <c r="G576" s="2">
        <v>6</v>
      </c>
      <c r="H576" s="2"/>
      <c r="I576" s="2">
        <v>5</v>
      </c>
      <c r="J576" s="2">
        <v>1</v>
      </c>
      <c r="K576" s="106">
        <f t="shared" si="10"/>
        <v>2405</v>
      </c>
      <c r="L576" s="2"/>
      <c r="M576" s="2" t="s">
        <v>152</v>
      </c>
      <c r="N576" s="2"/>
      <c r="O576" s="2"/>
      <c r="P576" s="2"/>
      <c r="Q576" s="2">
        <v>2405</v>
      </c>
      <c r="R576" s="2"/>
      <c r="S576" s="2"/>
      <c r="T576" s="2"/>
      <c r="U576" s="2"/>
      <c r="V576" s="140">
        <v>0</v>
      </c>
    </row>
    <row r="577" spans="1:22" s="3" customFormat="1" ht="24" customHeight="1" x14ac:dyDescent="0.45">
      <c r="A577" s="130">
        <v>568</v>
      </c>
      <c r="B577" s="2" t="s">
        <v>1576</v>
      </c>
      <c r="C577" s="2" t="s">
        <v>9</v>
      </c>
      <c r="D577" s="2">
        <v>5406</v>
      </c>
      <c r="E577" s="2"/>
      <c r="F577" s="2">
        <v>181</v>
      </c>
      <c r="G577" s="2"/>
      <c r="H577" s="2">
        <v>1</v>
      </c>
      <c r="I577" s="2">
        <v>18</v>
      </c>
      <c r="J577" s="2">
        <v>2</v>
      </c>
      <c r="K577" s="106">
        <f t="shared" si="10"/>
        <v>118</v>
      </c>
      <c r="L577" s="2">
        <v>1</v>
      </c>
      <c r="M577" s="2" t="s">
        <v>153</v>
      </c>
      <c r="N577" s="2" t="s">
        <v>15</v>
      </c>
      <c r="O577" s="2" t="s">
        <v>12</v>
      </c>
      <c r="P577" s="2">
        <v>96</v>
      </c>
      <c r="Q577" s="2"/>
      <c r="R577" s="2">
        <v>96</v>
      </c>
      <c r="S577" s="2"/>
      <c r="T577" s="2"/>
      <c r="U577" s="2">
        <v>30</v>
      </c>
      <c r="V577" s="140">
        <v>0</v>
      </c>
    </row>
    <row r="578" spans="1:22" s="3" customFormat="1" ht="24" customHeight="1" x14ac:dyDescent="0.45">
      <c r="A578" s="130">
        <v>569</v>
      </c>
      <c r="B578" s="114"/>
      <c r="C578" s="2" t="s">
        <v>9</v>
      </c>
      <c r="D578" s="2">
        <v>41541</v>
      </c>
      <c r="E578" s="2">
        <v>4364</v>
      </c>
      <c r="F578" s="2">
        <v>64</v>
      </c>
      <c r="G578" s="2">
        <v>9</v>
      </c>
      <c r="H578" s="2"/>
      <c r="I578" s="2">
        <v>81</v>
      </c>
      <c r="J578" s="2">
        <v>1</v>
      </c>
      <c r="K578" s="106">
        <f t="shared" si="10"/>
        <v>3681</v>
      </c>
      <c r="L578" s="2"/>
      <c r="M578" s="2" t="s">
        <v>153</v>
      </c>
      <c r="N578" s="2"/>
      <c r="O578" s="2"/>
      <c r="P578" s="2"/>
      <c r="Q578" s="2">
        <v>3681</v>
      </c>
      <c r="R578" s="2"/>
      <c r="S578" s="2"/>
      <c r="T578" s="2"/>
      <c r="U578" s="2"/>
      <c r="V578" s="140">
        <v>0</v>
      </c>
    </row>
    <row r="579" spans="1:22" s="3" customFormat="1" ht="24" customHeight="1" x14ac:dyDescent="0.45">
      <c r="A579" s="130">
        <v>570</v>
      </c>
      <c r="B579" s="2" t="s">
        <v>1577</v>
      </c>
      <c r="C579" s="2" t="s">
        <v>9</v>
      </c>
      <c r="D579" s="2">
        <v>5392</v>
      </c>
      <c r="E579" s="2">
        <v>446</v>
      </c>
      <c r="F579" s="2">
        <v>160</v>
      </c>
      <c r="G579" s="2"/>
      <c r="H579" s="2"/>
      <c r="I579" s="2">
        <v>72</v>
      </c>
      <c r="J579" s="2">
        <v>2</v>
      </c>
      <c r="K579" s="106">
        <f t="shared" si="10"/>
        <v>72</v>
      </c>
      <c r="L579" s="2">
        <v>1</v>
      </c>
      <c r="M579" s="2" t="s">
        <v>154</v>
      </c>
      <c r="N579" s="2" t="s">
        <v>15</v>
      </c>
      <c r="O579" s="2" t="s">
        <v>12</v>
      </c>
      <c r="P579" s="2">
        <v>144</v>
      </c>
      <c r="Q579" s="2"/>
      <c r="R579" s="2">
        <v>72</v>
      </c>
      <c r="S579" s="2"/>
      <c r="T579" s="2"/>
      <c r="U579" s="2">
        <v>20</v>
      </c>
      <c r="V579" s="140">
        <v>0</v>
      </c>
    </row>
    <row r="580" spans="1:22" s="3" customFormat="1" ht="24" customHeight="1" x14ac:dyDescent="0.45">
      <c r="A580" s="130">
        <v>571</v>
      </c>
      <c r="B580" s="114"/>
      <c r="C580" s="2" t="s">
        <v>9</v>
      </c>
      <c r="D580" s="2">
        <v>48274</v>
      </c>
      <c r="E580" s="2">
        <v>4635</v>
      </c>
      <c r="F580" s="2">
        <v>75</v>
      </c>
      <c r="G580" s="2">
        <v>13</v>
      </c>
      <c r="H580" s="2">
        <v>1</v>
      </c>
      <c r="I580" s="2">
        <v>6</v>
      </c>
      <c r="J580" s="2">
        <v>1</v>
      </c>
      <c r="K580" s="106">
        <f t="shared" ref="K580:K631" si="11">G580*400+H580*100+I580</f>
        <v>5306</v>
      </c>
      <c r="L580" s="2"/>
      <c r="M580" s="2" t="s">
        <v>154</v>
      </c>
      <c r="N580" s="2"/>
      <c r="O580" s="2"/>
      <c r="P580" s="2"/>
      <c r="Q580" s="2">
        <v>5306</v>
      </c>
      <c r="R580" s="2"/>
      <c r="S580" s="2"/>
      <c r="T580" s="2"/>
      <c r="U580" s="2"/>
      <c r="V580" s="140">
        <v>0</v>
      </c>
    </row>
    <row r="581" spans="1:22" s="3" customFormat="1" ht="24" customHeight="1" x14ac:dyDescent="0.45">
      <c r="A581" s="130">
        <v>572</v>
      </c>
      <c r="B581" s="114"/>
      <c r="C581" s="2" t="s">
        <v>9</v>
      </c>
      <c r="D581" s="2">
        <v>57171</v>
      </c>
      <c r="E581" s="2">
        <v>5397</v>
      </c>
      <c r="F581" s="2">
        <v>76</v>
      </c>
      <c r="G581" s="2"/>
      <c r="H581" s="2"/>
      <c r="I581" s="2">
        <v>53</v>
      </c>
      <c r="J581" s="2">
        <v>1</v>
      </c>
      <c r="K581" s="106">
        <f t="shared" si="11"/>
        <v>53</v>
      </c>
      <c r="L581" s="2"/>
      <c r="M581" s="2" t="s">
        <v>154</v>
      </c>
      <c r="N581" s="2"/>
      <c r="O581" s="2"/>
      <c r="P581" s="2"/>
      <c r="Q581" s="2">
        <v>53</v>
      </c>
      <c r="R581" s="2"/>
      <c r="S581" s="2"/>
      <c r="T581" s="2"/>
      <c r="U581" s="2"/>
      <c r="V581" s="140">
        <v>0</v>
      </c>
    </row>
    <row r="582" spans="1:22" s="3" customFormat="1" ht="24" customHeight="1" x14ac:dyDescent="0.45">
      <c r="A582" s="130">
        <v>573</v>
      </c>
      <c r="B582" s="2" t="s">
        <v>1578</v>
      </c>
      <c r="C582" s="2" t="s">
        <v>9</v>
      </c>
      <c r="D582" s="2">
        <v>3829</v>
      </c>
      <c r="E582" s="2">
        <v>3644</v>
      </c>
      <c r="F582" s="2">
        <v>230</v>
      </c>
      <c r="G582" s="2"/>
      <c r="H582" s="2">
        <v>2</v>
      </c>
      <c r="I582" s="2">
        <v>12</v>
      </c>
      <c r="J582" s="2">
        <v>2</v>
      </c>
      <c r="K582" s="106">
        <f t="shared" si="11"/>
        <v>212</v>
      </c>
      <c r="L582" s="2">
        <v>1</v>
      </c>
      <c r="M582" s="2" t="s">
        <v>155</v>
      </c>
      <c r="N582" s="2" t="s">
        <v>15</v>
      </c>
      <c r="O582" s="2" t="s">
        <v>12</v>
      </c>
      <c r="P582" s="2">
        <v>258</v>
      </c>
      <c r="Q582" s="2"/>
      <c r="R582" s="2">
        <v>212</v>
      </c>
      <c r="S582" s="2"/>
      <c r="T582" s="2"/>
      <c r="U582" s="2">
        <v>30</v>
      </c>
      <c r="V582" s="140">
        <v>0</v>
      </c>
    </row>
    <row r="583" spans="1:22" s="3" customFormat="1" ht="24" customHeight="1" x14ac:dyDescent="0.45">
      <c r="A583" s="130">
        <v>574</v>
      </c>
      <c r="B583" s="114"/>
      <c r="C583" s="2" t="s">
        <v>9</v>
      </c>
      <c r="D583" s="2">
        <v>16959</v>
      </c>
      <c r="E583" s="2">
        <v>2892</v>
      </c>
      <c r="F583" s="2">
        <v>94</v>
      </c>
      <c r="G583" s="2">
        <v>40</v>
      </c>
      <c r="H583" s="2">
        <v>2</v>
      </c>
      <c r="I583" s="2">
        <v>34</v>
      </c>
      <c r="J583" s="2">
        <v>1</v>
      </c>
      <c r="K583" s="106">
        <f t="shared" si="11"/>
        <v>16234</v>
      </c>
      <c r="L583" s="2"/>
      <c r="M583" s="2" t="s">
        <v>155</v>
      </c>
      <c r="N583" s="2"/>
      <c r="O583" s="2"/>
      <c r="P583" s="2"/>
      <c r="Q583" s="2">
        <v>16234</v>
      </c>
      <c r="R583" s="2"/>
      <c r="S583" s="2"/>
      <c r="T583" s="2"/>
      <c r="U583" s="2"/>
      <c r="V583" s="140">
        <v>0</v>
      </c>
    </row>
    <row r="584" spans="1:22" s="3" customFormat="1" ht="24" customHeight="1" x14ac:dyDescent="0.45">
      <c r="A584" s="130">
        <v>575</v>
      </c>
      <c r="B584" s="114"/>
      <c r="C584" s="2" t="s">
        <v>9</v>
      </c>
      <c r="D584" s="2">
        <v>41609</v>
      </c>
      <c r="E584" s="2">
        <v>4257</v>
      </c>
      <c r="F584" s="2">
        <v>134</v>
      </c>
      <c r="G584" s="2">
        <v>23</v>
      </c>
      <c r="H584" s="2">
        <v>2</v>
      </c>
      <c r="I584" s="2">
        <v>10</v>
      </c>
      <c r="J584" s="2">
        <v>1</v>
      </c>
      <c r="K584" s="106">
        <f t="shared" si="11"/>
        <v>9410</v>
      </c>
      <c r="L584" s="2"/>
      <c r="M584" s="2" t="s">
        <v>155</v>
      </c>
      <c r="N584" s="2"/>
      <c r="O584" s="2"/>
      <c r="P584" s="2"/>
      <c r="Q584" s="2">
        <v>9410</v>
      </c>
      <c r="R584" s="2"/>
      <c r="S584" s="2"/>
      <c r="T584" s="2"/>
      <c r="U584" s="2"/>
      <c r="V584" s="140">
        <v>0</v>
      </c>
    </row>
    <row r="585" spans="1:22" s="3" customFormat="1" ht="24" customHeight="1" x14ac:dyDescent="0.45">
      <c r="A585" s="130">
        <v>576</v>
      </c>
      <c r="B585" s="2" t="s">
        <v>1579</v>
      </c>
      <c r="C585" s="2" t="s">
        <v>9</v>
      </c>
      <c r="D585" s="2">
        <v>5398</v>
      </c>
      <c r="E585" s="2">
        <v>432</v>
      </c>
      <c r="F585" s="2">
        <v>173</v>
      </c>
      <c r="G585" s="2"/>
      <c r="H585" s="2"/>
      <c r="I585" s="2">
        <v>91</v>
      </c>
      <c r="J585" s="2">
        <v>2</v>
      </c>
      <c r="K585" s="106">
        <f t="shared" si="11"/>
        <v>91</v>
      </c>
      <c r="L585" s="2">
        <v>1</v>
      </c>
      <c r="M585" s="2" t="s">
        <v>156</v>
      </c>
      <c r="N585" s="2" t="s">
        <v>15</v>
      </c>
      <c r="O585" s="2" t="s">
        <v>12</v>
      </c>
      <c r="P585" s="2">
        <v>192</v>
      </c>
      <c r="Q585" s="2"/>
      <c r="R585" s="2">
        <v>91</v>
      </c>
      <c r="S585" s="2"/>
      <c r="T585" s="2"/>
      <c r="U585" s="2">
        <v>20</v>
      </c>
      <c r="V585" s="140">
        <v>0</v>
      </c>
    </row>
    <row r="586" spans="1:22" s="3" customFormat="1" ht="24" customHeight="1" x14ac:dyDescent="0.45">
      <c r="A586" s="130">
        <v>577</v>
      </c>
      <c r="B586" s="114"/>
      <c r="C586" s="2" t="s">
        <v>9</v>
      </c>
      <c r="D586" s="2">
        <v>19125</v>
      </c>
      <c r="E586" s="2">
        <v>2953</v>
      </c>
      <c r="F586" s="2">
        <v>149</v>
      </c>
      <c r="G586" s="2">
        <v>23</v>
      </c>
      <c r="H586" s="2"/>
      <c r="I586" s="2">
        <v>67</v>
      </c>
      <c r="J586" s="2">
        <v>1</v>
      </c>
      <c r="K586" s="106">
        <f t="shared" si="11"/>
        <v>9267</v>
      </c>
      <c r="L586" s="2"/>
      <c r="M586" s="2" t="s">
        <v>156</v>
      </c>
      <c r="N586" s="2"/>
      <c r="O586" s="2"/>
      <c r="P586" s="2"/>
      <c r="Q586" s="2">
        <v>9267</v>
      </c>
      <c r="R586" s="2"/>
      <c r="S586" s="2"/>
      <c r="T586" s="2"/>
      <c r="U586" s="2"/>
      <c r="V586" s="140">
        <v>0</v>
      </c>
    </row>
    <row r="587" spans="1:22" s="3" customFormat="1" ht="24" customHeight="1" x14ac:dyDescent="0.45">
      <c r="A587" s="130">
        <v>578</v>
      </c>
      <c r="B587" s="2" t="s">
        <v>1580</v>
      </c>
      <c r="C587" s="2" t="s">
        <v>9</v>
      </c>
      <c r="D587" s="2">
        <v>7043</v>
      </c>
      <c r="E587" s="2">
        <v>551</v>
      </c>
      <c r="F587" s="2">
        <v>4</v>
      </c>
      <c r="G587" s="2"/>
      <c r="H587" s="2">
        <v>1</v>
      </c>
      <c r="I587" s="2">
        <v>9</v>
      </c>
      <c r="J587" s="2">
        <v>2</v>
      </c>
      <c r="K587" s="106">
        <f t="shared" si="11"/>
        <v>109</v>
      </c>
      <c r="L587" s="2">
        <v>1</v>
      </c>
      <c r="M587" s="2" t="s">
        <v>157</v>
      </c>
      <c r="N587" s="2" t="s">
        <v>15</v>
      </c>
      <c r="O587" s="2" t="s">
        <v>12</v>
      </c>
      <c r="P587" s="2">
        <v>182</v>
      </c>
      <c r="Q587" s="2"/>
      <c r="R587" s="2">
        <v>109</v>
      </c>
      <c r="S587" s="2"/>
      <c r="T587" s="2"/>
      <c r="U587" s="2">
        <v>30</v>
      </c>
      <c r="V587" s="140">
        <v>0</v>
      </c>
    </row>
    <row r="588" spans="1:22" s="3" customFormat="1" ht="24" customHeight="1" x14ac:dyDescent="0.45">
      <c r="A588" s="130">
        <v>579</v>
      </c>
      <c r="B588" s="114"/>
      <c r="C588" s="2" t="s">
        <v>9</v>
      </c>
      <c r="D588" s="2">
        <v>60374</v>
      </c>
      <c r="E588" s="2">
        <v>5369</v>
      </c>
      <c r="F588" s="2">
        <v>267</v>
      </c>
      <c r="G588" s="2">
        <v>5</v>
      </c>
      <c r="H588" s="2">
        <v>2</v>
      </c>
      <c r="I588" s="2">
        <v>4</v>
      </c>
      <c r="J588" s="2">
        <v>1</v>
      </c>
      <c r="K588" s="106">
        <f t="shared" si="11"/>
        <v>2204</v>
      </c>
      <c r="L588" s="2"/>
      <c r="M588" s="2" t="s">
        <v>157</v>
      </c>
      <c r="N588" s="2"/>
      <c r="O588" s="2"/>
      <c r="P588" s="2"/>
      <c r="Q588" s="2">
        <v>2204</v>
      </c>
      <c r="R588" s="2"/>
      <c r="S588" s="2"/>
      <c r="T588" s="2"/>
      <c r="U588" s="2"/>
      <c r="V588" s="140">
        <v>0</v>
      </c>
    </row>
    <row r="589" spans="1:22" s="3" customFormat="1" ht="24" customHeight="1" x14ac:dyDescent="0.45">
      <c r="A589" s="130">
        <v>580</v>
      </c>
      <c r="B589" s="114"/>
      <c r="C589" s="2" t="s">
        <v>9</v>
      </c>
      <c r="D589" s="2">
        <v>59725</v>
      </c>
      <c r="E589" s="2">
        <v>5367</v>
      </c>
      <c r="F589" s="2">
        <v>265</v>
      </c>
      <c r="G589" s="2">
        <v>5</v>
      </c>
      <c r="H589" s="2"/>
      <c r="I589" s="2">
        <v>28</v>
      </c>
      <c r="J589" s="2">
        <v>1</v>
      </c>
      <c r="K589" s="106">
        <f t="shared" si="11"/>
        <v>2028</v>
      </c>
      <c r="L589" s="2"/>
      <c r="M589" s="2" t="s">
        <v>157</v>
      </c>
      <c r="N589" s="2"/>
      <c r="O589" s="2"/>
      <c r="P589" s="2"/>
      <c r="Q589" s="2">
        <v>2028</v>
      </c>
      <c r="R589" s="2"/>
      <c r="S589" s="2"/>
      <c r="T589" s="2"/>
      <c r="U589" s="2"/>
      <c r="V589" s="140">
        <v>0</v>
      </c>
    </row>
    <row r="590" spans="1:22" s="3" customFormat="1" ht="24" customHeight="1" x14ac:dyDescent="0.45">
      <c r="A590" s="130">
        <v>581</v>
      </c>
      <c r="B590" s="114"/>
      <c r="C590" s="2" t="s">
        <v>9</v>
      </c>
      <c r="D590" s="2">
        <v>58840</v>
      </c>
      <c r="E590" s="2">
        <v>5390</v>
      </c>
      <c r="F590" s="2">
        <v>270</v>
      </c>
      <c r="G590" s="2">
        <v>14</v>
      </c>
      <c r="H590" s="2"/>
      <c r="I590" s="2">
        <v>40</v>
      </c>
      <c r="J590" s="2">
        <v>1</v>
      </c>
      <c r="K590" s="106">
        <f t="shared" si="11"/>
        <v>5640</v>
      </c>
      <c r="L590" s="2"/>
      <c r="M590" s="2" t="s">
        <v>157</v>
      </c>
      <c r="N590" s="2"/>
      <c r="O590" s="2"/>
      <c r="P590" s="2"/>
      <c r="Q590" s="2">
        <v>5640</v>
      </c>
      <c r="R590" s="2"/>
      <c r="S590" s="2"/>
      <c r="T590" s="2"/>
      <c r="U590" s="2"/>
      <c r="V590" s="140">
        <v>0</v>
      </c>
    </row>
    <row r="591" spans="1:22" s="3" customFormat="1" ht="24" customHeight="1" x14ac:dyDescent="0.45">
      <c r="A591" s="130">
        <v>582</v>
      </c>
      <c r="B591" s="114"/>
      <c r="C591" s="2" t="s">
        <v>9</v>
      </c>
      <c r="D591" s="2">
        <v>58803</v>
      </c>
      <c r="E591" s="2">
        <v>5389</v>
      </c>
      <c r="F591" s="2">
        <v>269</v>
      </c>
      <c r="G591" s="2">
        <v>14</v>
      </c>
      <c r="H591" s="2"/>
      <c r="I591" s="2"/>
      <c r="J591" s="2">
        <v>1</v>
      </c>
      <c r="K591" s="106">
        <f t="shared" si="11"/>
        <v>5600</v>
      </c>
      <c r="L591" s="2"/>
      <c r="M591" s="2" t="s">
        <v>157</v>
      </c>
      <c r="N591" s="2"/>
      <c r="O591" s="2"/>
      <c r="P591" s="2"/>
      <c r="Q591" s="2">
        <v>5600</v>
      </c>
      <c r="R591" s="2"/>
      <c r="S591" s="2"/>
      <c r="T591" s="2"/>
      <c r="U591" s="2"/>
      <c r="V591" s="140">
        <v>0</v>
      </c>
    </row>
    <row r="592" spans="1:22" s="3" customFormat="1" ht="24" customHeight="1" x14ac:dyDescent="0.45">
      <c r="A592" s="130">
        <v>583</v>
      </c>
      <c r="B592" s="114"/>
      <c r="C592" s="2" t="s">
        <v>9</v>
      </c>
      <c r="D592" s="2">
        <v>60953</v>
      </c>
      <c r="E592" s="2">
        <v>5940</v>
      </c>
      <c r="F592" s="2">
        <v>242</v>
      </c>
      <c r="G592" s="2">
        <v>11</v>
      </c>
      <c r="H592" s="2">
        <v>1</v>
      </c>
      <c r="I592" s="2">
        <v>59</v>
      </c>
      <c r="J592" s="2">
        <v>1</v>
      </c>
      <c r="K592" s="106">
        <f t="shared" si="11"/>
        <v>4559</v>
      </c>
      <c r="L592" s="2"/>
      <c r="M592" s="2" t="s">
        <v>157</v>
      </c>
      <c r="N592" s="2"/>
      <c r="O592" s="2"/>
      <c r="P592" s="2"/>
      <c r="Q592" s="2">
        <v>4559</v>
      </c>
      <c r="R592" s="2"/>
      <c r="S592" s="2"/>
      <c r="T592" s="2"/>
      <c r="U592" s="2"/>
      <c r="V592" s="140">
        <v>0</v>
      </c>
    </row>
    <row r="593" spans="1:22" s="3" customFormat="1" ht="24" customHeight="1" x14ac:dyDescent="0.45">
      <c r="A593" s="130">
        <v>584</v>
      </c>
      <c r="B593" s="114"/>
      <c r="C593" s="2" t="s">
        <v>9</v>
      </c>
      <c r="D593" s="2">
        <v>61640</v>
      </c>
      <c r="E593" s="2">
        <v>6002</v>
      </c>
      <c r="F593" s="2">
        <v>287</v>
      </c>
      <c r="G593" s="2">
        <v>2</v>
      </c>
      <c r="H593" s="2"/>
      <c r="I593" s="2"/>
      <c r="J593" s="2">
        <v>1</v>
      </c>
      <c r="K593" s="106">
        <f t="shared" si="11"/>
        <v>800</v>
      </c>
      <c r="L593" s="2"/>
      <c r="M593" s="2" t="s">
        <v>157</v>
      </c>
      <c r="N593" s="2"/>
      <c r="O593" s="2"/>
      <c r="P593" s="2"/>
      <c r="Q593" s="2">
        <v>800</v>
      </c>
      <c r="R593" s="2"/>
      <c r="S593" s="2"/>
      <c r="T593" s="2"/>
      <c r="U593" s="2"/>
      <c r="V593" s="140">
        <v>0</v>
      </c>
    </row>
    <row r="594" spans="1:22" s="3" customFormat="1" ht="24" customHeight="1" x14ac:dyDescent="0.45">
      <c r="A594" s="130">
        <v>585</v>
      </c>
      <c r="B594" s="114"/>
      <c r="C594" s="2" t="s">
        <v>9</v>
      </c>
      <c r="D594" s="2">
        <v>7160</v>
      </c>
      <c r="E594" s="2">
        <v>676</v>
      </c>
      <c r="F594" s="2">
        <v>6</v>
      </c>
      <c r="G594" s="2">
        <v>1</v>
      </c>
      <c r="H594" s="2">
        <v>1</v>
      </c>
      <c r="I594" s="2">
        <v>18</v>
      </c>
      <c r="J594" s="2">
        <v>1</v>
      </c>
      <c r="K594" s="106">
        <f t="shared" si="11"/>
        <v>518</v>
      </c>
      <c r="L594" s="2"/>
      <c r="M594" s="2" t="s">
        <v>157</v>
      </c>
      <c r="N594" s="2"/>
      <c r="O594" s="2"/>
      <c r="P594" s="2"/>
      <c r="Q594" s="2">
        <v>518</v>
      </c>
      <c r="R594" s="2"/>
      <c r="S594" s="2"/>
      <c r="T594" s="2"/>
      <c r="U594" s="2"/>
      <c r="V594" s="140">
        <v>0</v>
      </c>
    </row>
    <row r="595" spans="1:22" s="3" customFormat="1" ht="24" customHeight="1" x14ac:dyDescent="0.45">
      <c r="A595" s="130">
        <v>586</v>
      </c>
      <c r="B595" s="114"/>
      <c r="C595" s="2" t="s">
        <v>13</v>
      </c>
      <c r="D595" s="2"/>
      <c r="E595" s="2"/>
      <c r="F595" s="2"/>
      <c r="G595" s="2">
        <v>3</v>
      </c>
      <c r="H595" s="2"/>
      <c r="I595" s="2"/>
      <c r="J595" s="2">
        <v>1</v>
      </c>
      <c r="K595" s="106">
        <f t="shared" si="11"/>
        <v>1200</v>
      </c>
      <c r="L595" s="2"/>
      <c r="M595" s="2" t="s">
        <v>157</v>
      </c>
      <c r="N595" s="2"/>
      <c r="O595" s="2"/>
      <c r="P595" s="2"/>
      <c r="Q595" s="2">
        <v>1200</v>
      </c>
      <c r="R595" s="2"/>
      <c r="S595" s="2"/>
      <c r="T595" s="2"/>
      <c r="U595" s="2"/>
      <c r="V595" s="140">
        <v>0.01</v>
      </c>
    </row>
    <row r="596" spans="1:22" s="3" customFormat="1" ht="24" customHeight="1" x14ac:dyDescent="0.45">
      <c r="A596" s="130">
        <v>587</v>
      </c>
      <c r="B596" s="2" t="s">
        <v>1619</v>
      </c>
      <c r="C596" s="2" t="s">
        <v>9</v>
      </c>
      <c r="D596" s="2">
        <v>44383</v>
      </c>
      <c r="E596" s="2">
        <v>4360</v>
      </c>
      <c r="F596" s="2">
        <v>31</v>
      </c>
      <c r="G596" s="2"/>
      <c r="H596" s="2">
        <v>1</v>
      </c>
      <c r="I596" s="2">
        <v>4</v>
      </c>
      <c r="J596" s="2">
        <v>2</v>
      </c>
      <c r="K596" s="106">
        <f t="shared" si="11"/>
        <v>104</v>
      </c>
      <c r="L596" s="2">
        <v>1</v>
      </c>
      <c r="M596" s="2" t="s">
        <v>158</v>
      </c>
      <c r="N596" s="2" t="s">
        <v>15</v>
      </c>
      <c r="O596" s="2" t="s">
        <v>12</v>
      </c>
      <c r="P596" s="2">
        <v>204</v>
      </c>
      <c r="Q596" s="2"/>
      <c r="R596" s="2">
        <v>104</v>
      </c>
      <c r="S596" s="2"/>
      <c r="T596" s="2"/>
      <c r="U596" s="2">
        <v>15</v>
      </c>
      <c r="V596" s="140">
        <v>0</v>
      </c>
    </row>
    <row r="597" spans="1:22" s="3" customFormat="1" ht="24" customHeight="1" x14ac:dyDescent="0.45">
      <c r="A597" s="130">
        <v>588</v>
      </c>
      <c r="B597" s="114"/>
      <c r="C597" s="2" t="s">
        <v>9</v>
      </c>
      <c r="D597" s="2">
        <v>17034</v>
      </c>
      <c r="E597" s="2">
        <v>2963</v>
      </c>
      <c r="F597" s="2">
        <v>255</v>
      </c>
      <c r="G597" s="2">
        <v>17</v>
      </c>
      <c r="H597" s="2">
        <v>1</v>
      </c>
      <c r="I597" s="2">
        <v>21</v>
      </c>
      <c r="J597" s="2">
        <v>1</v>
      </c>
      <c r="K597" s="106">
        <f t="shared" si="11"/>
        <v>6921</v>
      </c>
      <c r="L597" s="2"/>
      <c r="M597" s="2" t="s">
        <v>158</v>
      </c>
      <c r="N597" s="2"/>
      <c r="O597" s="2"/>
      <c r="P597" s="2"/>
      <c r="Q597" s="2">
        <v>6921</v>
      </c>
      <c r="R597" s="2"/>
      <c r="S597" s="2"/>
      <c r="T597" s="2"/>
      <c r="U597" s="2"/>
      <c r="V597" s="140">
        <v>0</v>
      </c>
    </row>
    <row r="598" spans="1:22" s="3" customFormat="1" ht="24" customHeight="1" x14ac:dyDescent="0.45">
      <c r="A598" s="130">
        <v>589</v>
      </c>
      <c r="B598" s="114"/>
      <c r="C598" s="2" t="s">
        <v>9</v>
      </c>
      <c r="D598" s="2">
        <v>32961</v>
      </c>
      <c r="E598" s="2">
        <v>3722</v>
      </c>
      <c r="F598" s="2">
        <v>104</v>
      </c>
      <c r="G598" s="2">
        <v>12</v>
      </c>
      <c r="H598" s="2"/>
      <c r="I598" s="2">
        <v>10</v>
      </c>
      <c r="J598" s="2">
        <v>1</v>
      </c>
      <c r="K598" s="106">
        <f t="shared" si="11"/>
        <v>4810</v>
      </c>
      <c r="L598" s="2"/>
      <c r="M598" s="2" t="s">
        <v>158</v>
      </c>
      <c r="N598" s="2"/>
      <c r="O598" s="2"/>
      <c r="P598" s="2"/>
      <c r="Q598" s="2">
        <v>4810</v>
      </c>
      <c r="R598" s="2"/>
      <c r="S598" s="2"/>
      <c r="T598" s="2"/>
      <c r="U598" s="2"/>
      <c r="V598" s="140">
        <v>0</v>
      </c>
    </row>
    <row r="599" spans="1:22" s="3" customFormat="1" ht="24" customHeight="1" x14ac:dyDescent="0.45">
      <c r="A599" s="130">
        <v>590</v>
      </c>
      <c r="B599" s="114"/>
      <c r="C599" s="2" t="s">
        <v>13</v>
      </c>
      <c r="D599" s="2"/>
      <c r="E599" s="2"/>
      <c r="F599" s="2"/>
      <c r="G599" s="2">
        <v>10</v>
      </c>
      <c r="H599" s="2">
        <v>2</v>
      </c>
      <c r="I599" s="2"/>
      <c r="J599" s="2">
        <v>1</v>
      </c>
      <c r="K599" s="106">
        <f t="shared" si="11"/>
        <v>4200</v>
      </c>
      <c r="L599" s="2"/>
      <c r="M599" s="2" t="s">
        <v>158</v>
      </c>
      <c r="N599" s="2"/>
      <c r="O599" s="2"/>
      <c r="P599" s="2"/>
      <c r="Q599" s="2">
        <v>4200</v>
      </c>
      <c r="R599" s="2"/>
      <c r="S599" s="2"/>
      <c r="T599" s="2"/>
      <c r="U599" s="2"/>
      <c r="V599" s="140">
        <v>0.01</v>
      </c>
    </row>
    <row r="600" spans="1:22" s="3" customFormat="1" ht="24" customHeight="1" x14ac:dyDescent="0.45">
      <c r="A600" s="130">
        <v>591</v>
      </c>
      <c r="B600" s="2" t="s">
        <v>1617</v>
      </c>
      <c r="C600" s="2" t="s">
        <v>9</v>
      </c>
      <c r="D600" s="2">
        <v>50434</v>
      </c>
      <c r="E600" s="2">
        <v>4855</v>
      </c>
      <c r="F600" s="2">
        <v>56</v>
      </c>
      <c r="G600" s="2"/>
      <c r="H600" s="2"/>
      <c r="I600" s="2">
        <v>82</v>
      </c>
      <c r="J600" s="2">
        <v>2</v>
      </c>
      <c r="K600" s="106">
        <f t="shared" si="11"/>
        <v>82</v>
      </c>
      <c r="L600" s="2">
        <v>1</v>
      </c>
      <c r="M600" s="2" t="s">
        <v>159</v>
      </c>
      <c r="N600" s="2" t="s">
        <v>15</v>
      </c>
      <c r="O600" s="2" t="s">
        <v>12</v>
      </c>
      <c r="P600" s="2">
        <v>126</v>
      </c>
      <c r="Q600" s="2"/>
      <c r="R600" s="2">
        <v>82</v>
      </c>
      <c r="S600" s="2"/>
      <c r="T600" s="2"/>
      <c r="U600" s="2">
        <v>5</v>
      </c>
      <c r="V600" s="140">
        <v>0</v>
      </c>
    </row>
    <row r="601" spans="1:22" s="3" customFormat="1" ht="24" customHeight="1" x14ac:dyDescent="0.45">
      <c r="A601" s="130">
        <v>592</v>
      </c>
      <c r="B601" s="114"/>
      <c r="C601" s="2" t="s">
        <v>9</v>
      </c>
      <c r="D601" s="2">
        <v>38678</v>
      </c>
      <c r="E601" s="2">
        <v>4151</v>
      </c>
      <c r="F601" s="2">
        <v>142</v>
      </c>
      <c r="G601" s="2">
        <v>2</v>
      </c>
      <c r="H601" s="2">
        <v>3</v>
      </c>
      <c r="I601" s="2">
        <v>73</v>
      </c>
      <c r="J601" s="2">
        <v>1</v>
      </c>
      <c r="K601" s="106">
        <f t="shared" si="11"/>
        <v>1173</v>
      </c>
      <c r="L601" s="2"/>
      <c r="M601" s="2" t="s">
        <v>159</v>
      </c>
      <c r="N601" s="2"/>
      <c r="O601" s="2"/>
      <c r="P601" s="2"/>
      <c r="Q601" s="2">
        <v>1173</v>
      </c>
      <c r="R601" s="2"/>
      <c r="S601" s="2"/>
      <c r="T601" s="2"/>
      <c r="U601" s="2"/>
      <c r="V601" s="140">
        <v>0</v>
      </c>
    </row>
    <row r="602" spans="1:22" s="3" customFormat="1" ht="24" customHeight="1" x14ac:dyDescent="0.45">
      <c r="A602" s="130">
        <v>593</v>
      </c>
      <c r="B602" s="114"/>
      <c r="C602" s="2" t="s">
        <v>9</v>
      </c>
      <c r="D602" s="2">
        <v>50435</v>
      </c>
      <c r="E602" s="2">
        <v>4830</v>
      </c>
      <c r="F602" s="2">
        <v>226</v>
      </c>
      <c r="G602" s="2">
        <v>8</v>
      </c>
      <c r="H602" s="2"/>
      <c r="I602" s="2">
        <v>57</v>
      </c>
      <c r="J602" s="2">
        <v>1</v>
      </c>
      <c r="K602" s="106">
        <f t="shared" si="11"/>
        <v>3257</v>
      </c>
      <c r="L602" s="2"/>
      <c r="M602" s="2" t="s">
        <v>159</v>
      </c>
      <c r="N602" s="2"/>
      <c r="O602" s="2"/>
      <c r="P602" s="2"/>
      <c r="Q602" s="2">
        <v>3257</v>
      </c>
      <c r="R602" s="2"/>
      <c r="S602" s="2"/>
      <c r="T602" s="2"/>
      <c r="U602" s="2"/>
      <c r="V602" s="140">
        <v>0</v>
      </c>
    </row>
    <row r="603" spans="1:22" s="3" customFormat="1" ht="24" customHeight="1" x14ac:dyDescent="0.45">
      <c r="A603" s="130">
        <v>594</v>
      </c>
      <c r="B603" s="2" t="s">
        <v>1300</v>
      </c>
      <c r="C603" s="2" t="s">
        <v>9</v>
      </c>
      <c r="D603" s="2">
        <v>7127</v>
      </c>
      <c r="E603" s="2">
        <v>644</v>
      </c>
      <c r="F603" s="2">
        <v>90</v>
      </c>
      <c r="G603" s="2">
        <v>2</v>
      </c>
      <c r="H603" s="2">
        <v>1</v>
      </c>
      <c r="I603" s="2">
        <v>84</v>
      </c>
      <c r="J603" s="2">
        <v>1</v>
      </c>
      <c r="K603" s="106">
        <f t="shared" si="11"/>
        <v>984</v>
      </c>
      <c r="L603" s="2"/>
      <c r="M603" s="2" t="s">
        <v>100</v>
      </c>
      <c r="N603" s="2"/>
      <c r="O603" s="2"/>
      <c r="P603" s="2"/>
      <c r="Q603" s="2">
        <v>984</v>
      </c>
      <c r="R603" s="2"/>
      <c r="S603" s="2"/>
      <c r="T603" s="2"/>
      <c r="U603" s="2"/>
      <c r="V603" s="140">
        <v>0</v>
      </c>
    </row>
    <row r="604" spans="1:22" s="3" customFormat="1" ht="24" customHeight="1" x14ac:dyDescent="0.45">
      <c r="A604" s="130">
        <v>595</v>
      </c>
      <c r="B604" s="114"/>
      <c r="C604" s="2" t="s">
        <v>9</v>
      </c>
      <c r="D604" s="2">
        <v>38669</v>
      </c>
      <c r="E604" s="2">
        <v>4150</v>
      </c>
      <c r="F604" s="2">
        <v>141</v>
      </c>
      <c r="G604" s="2">
        <v>10</v>
      </c>
      <c r="H604" s="2"/>
      <c r="I604" s="2">
        <v>95</v>
      </c>
      <c r="J604" s="2">
        <v>1</v>
      </c>
      <c r="K604" s="106">
        <f t="shared" si="11"/>
        <v>4095</v>
      </c>
      <c r="L604" s="2"/>
      <c r="M604" s="2" t="s">
        <v>100</v>
      </c>
      <c r="N604" s="2"/>
      <c r="O604" s="2"/>
      <c r="P604" s="2"/>
      <c r="Q604" s="2">
        <v>4095</v>
      </c>
      <c r="R604" s="2"/>
      <c r="S604" s="2"/>
      <c r="T604" s="2"/>
      <c r="U604" s="2"/>
      <c r="V604" s="140">
        <v>0</v>
      </c>
    </row>
    <row r="605" spans="1:22" s="3" customFormat="1" ht="24" customHeight="1" x14ac:dyDescent="0.45">
      <c r="A605" s="130">
        <v>596</v>
      </c>
      <c r="B605" s="2" t="s">
        <v>1598</v>
      </c>
      <c r="C605" s="2" t="s">
        <v>9</v>
      </c>
      <c r="D605" s="2">
        <v>7302</v>
      </c>
      <c r="E605" s="2">
        <v>817</v>
      </c>
      <c r="F605" s="2">
        <v>314</v>
      </c>
      <c r="G605" s="2"/>
      <c r="H605" s="2"/>
      <c r="I605" s="2">
        <v>76</v>
      </c>
      <c r="J605" s="2">
        <v>2</v>
      </c>
      <c r="K605" s="106">
        <f t="shared" si="11"/>
        <v>76</v>
      </c>
      <c r="L605" s="2">
        <v>1</v>
      </c>
      <c r="M605" s="2" t="s">
        <v>160</v>
      </c>
      <c r="N605" s="2" t="s">
        <v>15</v>
      </c>
      <c r="O605" s="2" t="s">
        <v>12</v>
      </c>
      <c r="P605" s="2">
        <v>180</v>
      </c>
      <c r="Q605" s="2"/>
      <c r="R605" s="2">
        <v>76</v>
      </c>
      <c r="S605" s="2"/>
      <c r="T605" s="2"/>
      <c r="U605" s="2">
        <v>30</v>
      </c>
      <c r="V605" s="140">
        <v>0</v>
      </c>
    </row>
    <row r="606" spans="1:22" s="3" customFormat="1" ht="24" customHeight="1" x14ac:dyDescent="0.45">
      <c r="A606" s="130">
        <v>597</v>
      </c>
      <c r="B606" s="114"/>
      <c r="C606" s="2" t="s">
        <v>9</v>
      </c>
      <c r="D606" s="2">
        <v>7200</v>
      </c>
      <c r="E606" s="2">
        <v>716</v>
      </c>
      <c r="F606" s="2">
        <v>50</v>
      </c>
      <c r="G606" s="2">
        <v>1</v>
      </c>
      <c r="H606" s="2">
        <v>1</v>
      </c>
      <c r="I606" s="2">
        <v>63</v>
      </c>
      <c r="J606" s="2">
        <v>1</v>
      </c>
      <c r="K606" s="106">
        <f t="shared" si="11"/>
        <v>563</v>
      </c>
      <c r="L606" s="2"/>
      <c r="M606" s="2" t="s">
        <v>160</v>
      </c>
      <c r="N606" s="2"/>
      <c r="O606" s="2"/>
      <c r="P606" s="2"/>
      <c r="Q606" s="2">
        <v>563</v>
      </c>
      <c r="R606" s="2"/>
      <c r="S606" s="2"/>
      <c r="T606" s="2"/>
      <c r="U606" s="2"/>
      <c r="V606" s="140">
        <v>0</v>
      </c>
    </row>
    <row r="607" spans="1:22" s="3" customFormat="1" ht="24" customHeight="1" x14ac:dyDescent="0.45">
      <c r="A607" s="130">
        <v>598</v>
      </c>
      <c r="B607" s="114"/>
      <c r="C607" s="2" t="s">
        <v>9</v>
      </c>
      <c r="D607" s="2">
        <v>14926</v>
      </c>
      <c r="E607" s="2">
        <v>2070</v>
      </c>
      <c r="F607" s="2">
        <v>216</v>
      </c>
      <c r="G607" s="2">
        <v>16</v>
      </c>
      <c r="H607" s="2"/>
      <c r="I607" s="2">
        <v>84</v>
      </c>
      <c r="J607" s="2">
        <v>1</v>
      </c>
      <c r="K607" s="106">
        <f t="shared" si="11"/>
        <v>6484</v>
      </c>
      <c r="L607" s="2"/>
      <c r="M607" s="2" t="s">
        <v>160</v>
      </c>
      <c r="N607" s="2"/>
      <c r="O607" s="2"/>
      <c r="P607" s="2"/>
      <c r="Q607" s="2">
        <v>6484</v>
      </c>
      <c r="R607" s="2"/>
      <c r="S607" s="2"/>
      <c r="T607" s="2"/>
      <c r="U607" s="2"/>
      <c r="V607" s="140">
        <v>0</v>
      </c>
    </row>
    <row r="608" spans="1:22" s="3" customFormat="1" ht="24" customHeight="1" x14ac:dyDescent="0.45">
      <c r="A608" s="130">
        <v>599</v>
      </c>
      <c r="B608" s="114"/>
      <c r="C608" s="2" t="s">
        <v>9</v>
      </c>
      <c r="D608" s="2">
        <v>50436</v>
      </c>
      <c r="E608" s="2">
        <v>4831</v>
      </c>
      <c r="F608" s="2">
        <v>227</v>
      </c>
      <c r="G608" s="2">
        <v>8</v>
      </c>
      <c r="H608" s="2">
        <v>3</v>
      </c>
      <c r="I608" s="2">
        <v>78</v>
      </c>
      <c r="J608" s="2">
        <v>1</v>
      </c>
      <c r="K608" s="106">
        <f t="shared" si="11"/>
        <v>3578</v>
      </c>
      <c r="L608" s="2"/>
      <c r="M608" s="2" t="s">
        <v>160</v>
      </c>
      <c r="N608" s="2"/>
      <c r="O608" s="2"/>
      <c r="P608" s="2"/>
      <c r="Q608" s="2">
        <v>3578</v>
      </c>
      <c r="R608" s="2"/>
      <c r="S608" s="2"/>
      <c r="T608" s="2"/>
      <c r="U608" s="2"/>
      <c r="V608" s="140">
        <v>0</v>
      </c>
    </row>
    <row r="609" spans="1:22" s="3" customFormat="1" ht="24" customHeight="1" x14ac:dyDescent="0.45">
      <c r="A609" s="130">
        <v>600</v>
      </c>
      <c r="B609" s="114"/>
      <c r="C609" s="2" t="s">
        <v>9</v>
      </c>
      <c r="D609" s="2">
        <v>14951</v>
      </c>
      <c r="E609" s="2">
        <v>2094</v>
      </c>
      <c r="F609" s="2">
        <v>215</v>
      </c>
      <c r="G609" s="2"/>
      <c r="H609" s="2">
        <v>1</v>
      </c>
      <c r="I609" s="2">
        <v>32</v>
      </c>
      <c r="J609" s="2">
        <v>1</v>
      </c>
      <c r="K609" s="106">
        <f t="shared" si="11"/>
        <v>132</v>
      </c>
      <c r="L609" s="2"/>
      <c r="M609" s="2" t="s">
        <v>160</v>
      </c>
      <c r="N609" s="2"/>
      <c r="O609" s="2"/>
      <c r="P609" s="2"/>
      <c r="Q609" s="2">
        <v>132</v>
      </c>
      <c r="R609" s="2"/>
      <c r="S609" s="2"/>
      <c r="T609" s="2"/>
      <c r="U609" s="2"/>
      <c r="V609" s="140">
        <v>0</v>
      </c>
    </row>
    <row r="610" spans="1:22" s="3" customFormat="1" ht="24" customHeight="1" x14ac:dyDescent="0.45">
      <c r="A610" s="130">
        <v>601</v>
      </c>
      <c r="B610" s="2" t="s">
        <v>1597</v>
      </c>
      <c r="C610" s="2" t="s">
        <v>9</v>
      </c>
      <c r="D610" s="2">
        <v>51044</v>
      </c>
      <c r="E610" s="2">
        <v>4881</v>
      </c>
      <c r="F610" s="2">
        <v>42</v>
      </c>
      <c r="G610" s="2">
        <v>2</v>
      </c>
      <c r="H610" s="2">
        <v>1</v>
      </c>
      <c r="I610" s="2">
        <v>69</v>
      </c>
      <c r="J610" s="2">
        <v>1</v>
      </c>
      <c r="K610" s="106">
        <f t="shared" si="11"/>
        <v>969</v>
      </c>
      <c r="L610" s="2"/>
      <c r="M610" s="2" t="s">
        <v>100</v>
      </c>
      <c r="N610" s="2"/>
      <c r="O610" s="2"/>
      <c r="P610" s="2"/>
      <c r="Q610" s="2">
        <v>969</v>
      </c>
      <c r="R610" s="2"/>
      <c r="S610" s="2"/>
      <c r="T610" s="2"/>
      <c r="U610" s="2"/>
      <c r="V610" s="140">
        <v>0</v>
      </c>
    </row>
    <row r="611" spans="1:22" s="3" customFormat="1" ht="24" customHeight="1" x14ac:dyDescent="0.45">
      <c r="A611" s="130">
        <v>602</v>
      </c>
      <c r="B611" s="114"/>
      <c r="C611" s="2" t="s">
        <v>9</v>
      </c>
      <c r="D611" s="2">
        <v>28322</v>
      </c>
      <c r="E611" s="2">
        <v>3363</v>
      </c>
      <c r="F611" s="2">
        <v>93</v>
      </c>
      <c r="G611" s="2">
        <v>12</v>
      </c>
      <c r="H611" s="2"/>
      <c r="I611" s="2">
        <v>79</v>
      </c>
      <c r="J611" s="2">
        <v>1</v>
      </c>
      <c r="K611" s="106">
        <f t="shared" si="11"/>
        <v>4879</v>
      </c>
      <c r="L611" s="2"/>
      <c r="M611" s="2" t="s">
        <v>100</v>
      </c>
      <c r="N611" s="2"/>
      <c r="O611" s="2"/>
      <c r="P611" s="2"/>
      <c r="Q611" s="2">
        <v>4879</v>
      </c>
      <c r="R611" s="2"/>
      <c r="S611" s="2"/>
      <c r="T611" s="2"/>
      <c r="U611" s="2"/>
      <c r="V611" s="140">
        <v>0</v>
      </c>
    </row>
    <row r="612" spans="1:22" s="3" customFormat="1" ht="24" customHeight="1" x14ac:dyDescent="0.45">
      <c r="A612" s="130">
        <v>603</v>
      </c>
      <c r="B612" s="2" t="s">
        <v>1596</v>
      </c>
      <c r="C612" s="2" t="s">
        <v>9</v>
      </c>
      <c r="D612" s="2">
        <v>53485</v>
      </c>
      <c r="E612" s="2">
        <v>5002</v>
      </c>
      <c r="F612" s="2">
        <v>66</v>
      </c>
      <c r="G612" s="2"/>
      <c r="H612" s="2"/>
      <c r="I612" s="2">
        <v>54</v>
      </c>
      <c r="J612" s="2">
        <v>2</v>
      </c>
      <c r="K612" s="106">
        <f t="shared" si="11"/>
        <v>54</v>
      </c>
      <c r="L612" s="2">
        <v>1</v>
      </c>
      <c r="M612" s="2" t="s">
        <v>161</v>
      </c>
      <c r="N612" s="2" t="s">
        <v>15</v>
      </c>
      <c r="O612" s="2" t="s">
        <v>12</v>
      </c>
      <c r="P612" s="2">
        <v>114</v>
      </c>
      <c r="Q612" s="2"/>
      <c r="R612" s="2">
        <v>54</v>
      </c>
      <c r="S612" s="2"/>
      <c r="T612" s="2"/>
      <c r="U612" s="2">
        <v>20</v>
      </c>
      <c r="V612" s="140">
        <v>0</v>
      </c>
    </row>
    <row r="613" spans="1:22" s="3" customFormat="1" ht="24" customHeight="1" x14ac:dyDescent="0.45">
      <c r="A613" s="130">
        <v>604</v>
      </c>
      <c r="B613" s="114"/>
      <c r="C613" s="2" t="s">
        <v>9</v>
      </c>
      <c r="D613" s="2">
        <v>53483</v>
      </c>
      <c r="E613" s="2">
        <v>5004</v>
      </c>
      <c r="F613" s="2">
        <v>300</v>
      </c>
      <c r="G613" s="2"/>
      <c r="H613" s="2">
        <v>1</v>
      </c>
      <c r="I613" s="2">
        <v>6</v>
      </c>
      <c r="J613" s="2">
        <v>1</v>
      </c>
      <c r="K613" s="106">
        <f t="shared" si="11"/>
        <v>106</v>
      </c>
      <c r="L613" s="2"/>
      <c r="M613" s="2" t="s">
        <v>161</v>
      </c>
      <c r="N613" s="2"/>
      <c r="O613" s="2"/>
      <c r="P613" s="2"/>
      <c r="Q613" s="2">
        <v>106</v>
      </c>
      <c r="R613" s="2"/>
      <c r="S613" s="2"/>
      <c r="T613" s="2"/>
      <c r="U613" s="2"/>
      <c r="V613" s="140">
        <v>0</v>
      </c>
    </row>
    <row r="614" spans="1:22" s="3" customFormat="1" ht="24" customHeight="1" x14ac:dyDescent="0.45">
      <c r="A614" s="130">
        <v>605</v>
      </c>
      <c r="B614" s="114"/>
      <c r="C614" s="2" t="s">
        <v>9</v>
      </c>
      <c r="D614" s="2">
        <v>44542</v>
      </c>
      <c r="E614" s="2">
        <v>4473</v>
      </c>
      <c r="F614" s="2">
        <v>325</v>
      </c>
      <c r="G614" s="2">
        <v>10</v>
      </c>
      <c r="H614" s="2"/>
      <c r="I614" s="2"/>
      <c r="J614" s="2">
        <v>1</v>
      </c>
      <c r="K614" s="106">
        <f t="shared" si="11"/>
        <v>4000</v>
      </c>
      <c r="L614" s="2"/>
      <c r="M614" s="2" t="s">
        <v>161</v>
      </c>
      <c r="N614" s="2"/>
      <c r="O614" s="2"/>
      <c r="P614" s="2"/>
      <c r="Q614" s="2">
        <v>4000</v>
      </c>
      <c r="R614" s="2"/>
      <c r="S614" s="2"/>
      <c r="T614" s="2"/>
      <c r="U614" s="2"/>
      <c r="V614" s="140">
        <v>0</v>
      </c>
    </row>
    <row r="615" spans="1:22" s="3" customFormat="1" ht="24" customHeight="1" x14ac:dyDescent="0.45">
      <c r="A615" s="130">
        <v>606</v>
      </c>
      <c r="B615" s="114"/>
      <c r="C615" s="2" t="s">
        <v>9</v>
      </c>
      <c r="D615" s="2">
        <v>44203</v>
      </c>
      <c r="E615" s="2">
        <v>4408</v>
      </c>
      <c r="F615" s="2">
        <v>139</v>
      </c>
      <c r="G615" s="2">
        <v>4</v>
      </c>
      <c r="H615" s="2">
        <v>3</v>
      </c>
      <c r="I615" s="2">
        <v>94</v>
      </c>
      <c r="J615" s="2">
        <v>1</v>
      </c>
      <c r="K615" s="106">
        <f t="shared" si="11"/>
        <v>1994</v>
      </c>
      <c r="L615" s="2"/>
      <c r="M615" s="2" t="s">
        <v>161</v>
      </c>
      <c r="N615" s="2"/>
      <c r="O615" s="2"/>
      <c r="P615" s="2"/>
      <c r="Q615" s="2">
        <v>1994</v>
      </c>
      <c r="R615" s="2"/>
      <c r="S615" s="2"/>
      <c r="T615" s="2"/>
      <c r="U615" s="2"/>
      <c r="V615" s="140">
        <v>0</v>
      </c>
    </row>
    <row r="616" spans="1:22" s="3" customFormat="1" ht="24" customHeight="1" x14ac:dyDescent="0.45">
      <c r="A616" s="130">
        <v>607</v>
      </c>
      <c r="B616" s="114"/>
      <c r="C616" s="2" t="s">
        <v>9</v>
      </c>
      <c r="D616" s="2">
        <v>57145</v>
      </c>
      <c r="E616" s="2">
        <v>5409</v>
      </c>
      <c r="F616" s="2">
        <v>312</v>
      </c>
      <c r="G616" s="2">
        <v>9</v>
      </c>
      <c r="H616" s="2">
        <v>3</v>
      </c>
      <c r="I616" s="2">
        <v>12</v>
      </c>
      <c r="J616" s="2">
        <v>1</v>
      </c>
      <c r="K616" s="106">
        <f t="shared" si="11"/>
        <v>3912</v>
      </c>
      <c r="L616" s="2"/>
      <c r="M616" s="2" t="s">
        <v>161</v>
      </c>
      <c r="N616" s="2"/>
      <c r="O616" s="2"/>
      <c r="P616" s="2"/>
      <c r="Q616" s="2">
        <v>3912</v>
      </c>
      <c r="R616" s="2"/>
      <c r="S616" s="2"/>
      <c r="T616" s="2"/>
      <c r="U616" s="2"/>
      <c r="V616" s="140">
        <v>0</v>
      </c>
    </row>
    <row r="617" spans="1:22" s="3" customFormat="1" ht="24" customHeight="1" x14ac:dyDescent="0.45">
      <c r="A617" s="130">
        <v>608</v>
      </c>
      <c r="B617" s="114"/>
      <c r="C617" s="2" t="s">
        <v>9</v>
      </c>
      <c r="D617" s="2">
        <v>44543</v>
      </c>
      <c r="E617" s="2">
        <v>4474</v>
      </c>
      <c r="F617" s="2">
        <v>326</v>
      </c>
      <c r="G617" s="2">
        <v>11</v>
      </c>
      <c r="H617" s="2"/>
      <c r="I617" s="2"/>
      <c r="J617" s="2">
        <v>1</v>
      </c>
      <c r="K617" s="106">
        <f t="shared" si="11"/>
        <v>4400</v>
      </c>
      <c r="L617" s="2"/>
      <c r="M617" s="2" t="s">
        <v>161</v>
      </c>
      <c r="N617" s="2"/>
      <c r="O617" s="2"/>
      <c r="P617" s="2"/>
      <c r="Q617" s="2">
        <v>4400</v>
      </c>
      <c r="R617" s="2"/>
      <c r="S617" s="2"/>
      <c r="T617" s="2"/>
      <c r="U617" s="2"/>
      <c r="V617" s="140">
        <v>0</v>
      </c>
    </row>
    <row r="618" spans="1:22" s="3" customFormat="1" ht="24" customHeight="1" x14ac:dyDescent="0.45">
      <c r="A618" s="130">
        <v>609</v>
      </c>
      <c r="B618" s="2" t="s">
        <v>1602</v>
      </c>
      <c r="C618" s="2" t="s">
        <v>9</v>
      </c>
      <c r="D618" s="2">
        <v>5502</v>
      </c>
      <c r="E618" s="2">
        <v>534</v>
      </c>
      <c r="F618" s="2">
        <v>305</v>
      </c>
      <c r="G618" s="2"/>
      <c r="H618" s="2"/>
      <c r="I618" s="2">
        <v>78</v>
      </c>
      <c r="J618" s="2">
        <v>2</v>
      </c>
      <c r="K618" s="106">
        <f t="shared" si="11"/>
        <v>78</v>
      </c>
      <c r="L618" s="2">
        <v>1</v>
      </c>
      <c r="M618" s="2" t="s">
        <v>162</v>
      </c>
      <c r="N618" s="2" t="s">
        <v>15</v>
      </c>
      <c r="O618" s="2" t="s">
        <v>12</v>
      </c>
      <c r="P618" s="2">
        <v>132</v>
      </c>
      <c r="Q618" s="2"/>
      <c r="R618" s="2">
        <v>78</v>
      </c>
      <c r="S618" s="2"/>
      <c r="T618" s="2"/>
      <c r="U618" s="2">
        <v>30</v>
      </c>
      <c r="V618" s="140">
        <v>0</v>
      </c>
    </row>
    <row r="619" spans="1:22" s="3" customFormat="1" ht="24" customHeight="1" x14ac:dyDescent="0.45">
      <c r="A619" s="130">
        <v>610</v>
      </c>
      <c r="B619" s="114"/>
      <c r="C619" s="2" t="s">
        <v>9</v>
      </c>
      <c r="D619" s="2">
        <v>57144</v>
      </c>
      <c r="E619" s="2">
        <v>5408</v>
      </c>
      <c r="F619" s="2">
        <v>311</v>
      </c>
      <c r="G619" s="2">
        <v>15</v>
      </c>
      <c r="H619" s="2"/>
      <c r="I619" s="2">
        <v>17</v>
      </c>
      <c r="J619" s="2">
        <v>1</v>
      </c>
      <c r="K619" s="106">
        <f t="shared" si="11"/>
        <v>6017</v>
      </c>
      <c r="L619" s="2"/>
      <c r="M619" s="2" t="s">
        <v>162</v>
      </c>
      <c r="N619" s="2"/>
      <c r="O619" s="2"/>
      <c r="P619" s="2"/>
      <c r="Q619" s="2">
        <v>6017</v>
      </c>
      <c r="R619" s="2"/>
      <c r="S619" s="2"/>
      <c r="T619" s="2"/>
      <c r="U619" s="2"/>
      <c r="V619" s="140">
        <v>0</v>
      </c>
    </row>
    <row r="620" spans="1:22" s="3" customFormat="1" ht="24" customHeight="1" x14ac:dyDescent="0.45">
      <c r="A620" s="130">
        <v>611</v>
      </c>
      <c r="B620" s="114"/>
      <c r="C620" s="2" t="s">
        <v>9</v>
      </c>
      <c r="D620" s="2">
        <v>58490</v>
      </c>
      <c r="E620" s="2">
        <v>5542</v>
      </c>
      <c r="F620" s="2">
        <v>271</v>
      </c>
      <c r="G620" s="2">
        <v>6</v>
      </c>
      <c r="H620" s="2"/>
      <c r="I620" s="2"/>
      <c r="J620" s="2">
        <v>1</v>
      </c>
      <c r="K620" s="106">
        <f t="shared" si="11"/>
        <v>2400</v>
      </c>
      <c r="L620" s="2"/>
      <c r="M620" s="2" t="s">
        <v>162</v>
      </c>
      <c r="N620" s="2"/>
      <c r="O620" s="2"/>
      <c r="P620" s="2"/>
      <c r="Q620" s="2">
        <v>2400</v>
      </c>
      <c r="R620" s="2"/>
      <c r="S620" s="2"/>
      <c r="T620" s="2"/>
      <c r="U620" s="2"/>
      <c r="V620" s="140">
        <v>0</v>
      </c>
    </row>
    <row r="621" spans="1:22" s="3" customFormat="1" ht="24" customHeight="1" x14ac:dyDescent="0.45">
      <c r="A621" s="130">
        <v>612</v>
      </c>
      <c r="B621" s="114"/>
      <c r="C621" s="2" t="s">
        <v>9</v>
      </c>
      <c r="D621" s="2">
        <v>39020</v>
      </c>
      <c r="E621" s="2">
        <v>4153</v>
      </c>
      <c r="F621" s="2">
        <v>4</v>
      </c>
      <c r="G621" s="2">
        <v>12</v>
      </c>
      <c r="H621" s="2"/>
      <c r="I621" s="2"/>
      <c r="J621" s="2">
        <v>1</v>
      </c>
      <c r="K621" s="106">
        <f t="shared" si="11"/>
        <v>4800</v>
      </c>
      <c r="L621" s="2"/>
      <c r="M621" s="2" t="s">
        <v>162</v>
      </c>
      <c r="N621" s="2"/>
      <c r="O621" s="2"/>
      <c r="P621" s="2"/>
      <c r="Q621" s="2">
        <v>4800</v>
      </c>
      <c r="R621" s="2"/>
      <c r="S621" s="2"/>
      <c r="T621" s="2"/>
      <c r="U621" s="2"/>
      <c r="V621" s="140">
        <v>0</v>
      </c>
    </row>
    <row r="622" spans="1:22" s="3" customFormat="1" ht="24" customHeight="1" x14ac:dyDescent="0.45">
      <c r="A622" s="130">
        <v>613</v>
      </c>
      <c r="B622" s="114"/>
      <c r="C622" s="2" t="s">
        <v>9</v>
      </c>
      <c r="D622" s="2">
        <v>9368</v>
      </c>
      <c r="E622" s="2">
        <v>3677</v>
      </c>
      <c r="F622" s="2">
        <v>478</v>
      </c>
      <c r="G622" s="2">
        <v>4</v>
      </c>
      <c r="H622" s="2"/>
      <c r="I622" s="2"/>
      <c r="J622" s="2">
        <v>1</v>
      </c>
      <c r="K622" s="106">
        <f t="shared" si="11"/>
        <v>1600</v>
      </c>
      <c r="L622" s="2"/>
      <c r="M622" s="2" t="s">
        <v>162</v>
      </c>
      <c r="N622" s="2"/>
      <c r="O622" s="2"/>
      <c r="P622" s="2"/>
      <c r="Q622" s="2">
        <v>1600</v>
      </c>
      <c r="R622" s="2"/>
      <c r="S622" s="2"/>
      <c r="T622" s="2"/>
      <c r="U622" s="2"/>
      <c r="V622" s="140">
        <v>0</v>
      </c>
    </row>
    <row r="623" spans="1:22" s="3" customFormat="1" ht="24" customHeight="1" x14ac:dyDescent="0.45">
      <c r="A623" s="130">
        <v>614</v>
      </c>
      <c r="B623" s="114"/>
      <c r="C623" s="2" t="s">
        <v>9</v>
      </c>
      <c r="D623" s="2">
        <v>44542</v>
      </c>
      <c r="E623" s="2">
        <v>4473</v>
      </c>
      <c r="F623" s="2">
        <v>325</v>
      </c>
      <c r="G623" s="2">
        <v>10</v>
      </c>
      <c r="H623" s="2"/>
      <c r="I623" s="2"/>
      <c r="J623" s="2">
        <v>1</v>
      </c>
      <c r="K623" s="106">
        <f t="shared" si="11"/>
        <v>4000</v>
      </c>
      <c r="L623" s="2"/>
      <c r="M623" s="2" t="s">
        <v>162</v>
      </c>
      <c r="N623" s="2"/>
      <c r="O623" s="2"/>
      <c r="P623" s="2"/>
      <c r="Q623" s="2">
        <v>4000</v>
      </c>
      <c r="R623" s="2"/>
      <c r="S623" s="2"/>
      <c r="T623" s="2"/>
      <c r="U623" s="2"/>
      <c r="V623" s="140">
        <v>0</v>
      </c>
    </row>
    <row r="624" spans="1:22" s="3" customFormat="1" ht="24" customHeight="1" x14ac:dyDescent="0.45">
      <c r="A624" s="130">
        <v>615</v>
      </c>
      <c r="B624" s="114"/>
      <c r="C624" s="2" t="s">
        <v>9</v>
      </c>
      <c r="D624" s="2">
        <v>57147</v>
      </c>
      <c r="E624" s="2">
        <v>5411</v>
      </c>
      <c r="F624" s="2">
        <v>314</v>
      </c>
      <c r="G624" s="2"/>
      <c r="H624" s="2">
        <v>2</v>
      </c>
      <c r="I624" s="2">
        <v>66</v>
      </c>
      <c r="J624" s="2">
        <v>1</v>
      </c>
      <c r="K624" s="106">
        <f t="shared" si="11"/>
        <v>266</v>
      </c>
      <c r="L624" s="2"/>
      <c r="M624" s="2" t="s">
        <v>162</v>
      </c>
      <c r="N624" s="2"/>
      <c r="O624" s="2"/>
      <c r="P624" s="2"/>
      <c r="Q624" s="2">
        <v>266</v>
      </c>
      <c r="R624" s="2"/>
      <c r="S624" s="2"/>
      <c r="T624" s="2"/>
      <c r="U624" s="2"/>
      <c r="V624" s="140">
        <v>0</v>
      </c>
    </row>
    <row r="625" spans="1:22" s="3" customFormat="1" ht="24" customHeight="1" x14ac:dyDescent="0.45">
      <c r="A625" s="130">
        <v>616</v>
      </c>
      <c r="B625" s="114"/>
      <c r="C625" s="2" t="s">
        <v>9</v>
      </c>
      <c r="D625" s="2">
        <v>14704</v>
      </c>
      <c r="E625" s="2">
        <v>1859</v>
      </c>
      <c r="F625" s="2">
        <v>148</v>
      </c>
      <c r="G625" s="2"/>
      <c r="H625" s="2">
        <v>1</v>
      </c>
      <c r="I625" s="2">
        <v>11</v>
      </c>
      <c r="J625" s="2">
        <v>1</v>
      </c>
      <c r="K625" s="106">
        <f t="shared" si="11"/>
        <v>111</v>
      </c>
      <c r="L625" s="2"/>
      <c r="M625" s="2" t="s">
        <v>162</v>
      </c>
      <c r="N625" s="2"/>
      <c r="O625" s="2"/>
      <c r="P625" s="2"/>
      <c r="Q625" s="2">
        <v>111</v>
      </c>
      <c r="R625" s="2"/>
      <c r="S625" s="2"/>
      <c r="T625" s="2"/>
      <c r="U625" s="2"/>
      <c r="V625" s="140">
        <v>0</v>
      </c>
    </row>
    <row r="626" spans="1:22" s="3" customFormat="1" ht="24" customHeight="1" x14ac:dyDescent="0.45">
      <c r="A626" s="130">
        <v>617</v>
      </c>
      <c r="B626" s="114"/>
      <c r="C626" s="2" t="s">
        <v>9</v>
      </c>
      <c r="D626" s="2">
        <v>14706</v>
      </c>
      <c r="E626" s="2">
        <v>1861</v>
      </c>
      <c r="F626" s="2">
        <v>150</v>
      </c>
      <c r="G626" s="2"/>
      <c r="H626" s="2"/>
      <c r="I626" s="2">
        <v>38</v>
      </c>
      <c r="J626" s="2">
        <v>1</v>
      </c>
      <c r="K626" s="106">
        <f t="shared" si="11"/>
        <v>38</v>
      </c>
      <c r="L626" s="2"/>
      <c r="M626" s="2" t="s">
        <v>162</v>
      </c>
      <c r="N626" s="2"/>
      <c r="O626" s="2"/>
      <c r="P626" s="2"/>
      <c r="Q626" s="2">
        <v>38</v>
      </c>
      <c r="R626" s="2"/>
      <c r="S626" s="2"/>
      <c r="T626" s="2"/>
      <c r="U626" s="2"/>
      <c r="V626" s="140">
        <v>0</v>
      </c>
    </row>
    <row r="627" spans="1:22" s="3" customFormat="1" ht="24" customHeight="1" x14ac:dyDescent="0.45">
      <c r="A627" s="130">
        <v>618</v>
      </c>
      <c r="B627" s="114"/>
      <c r="C627" s="2" t="s">
        <v>13</v>
      </c>
      <c r="D627" s="2"/>
      <c r="E627" s="2"/>
      <c r="F627" s="2"/>
      <c r="G627" s="2">
        <v>8</v>
      </c>
      <c r="H627" s="2"/>
      <c r="I627" s="2"/>
      <c r="J627" s="2">
        <v>1</v>
      </c>
      <c r="K627" s="106">
        <f t="shared" si="11"/>
        <v>3200</v>
      </c>
      <c r="L627" s="2"/>
      <c r="M627" s="2" t="s">
        <v>162</v>
      </c>
      <c r="N627" s="2"/>
      <c r="O627" s="2"/>
      <c r="P627" s="2"/>
      <c r="Q627" s="2">
        <v>3200</v>
      </c>
      <c r="R627" s="2"/>
      <c r="S627" s="2"/>
      <c r="T627" s="2"/>
      <c r="U627" s="2"/>
      <c r="V627" s="140">
        <v>0.01</v>
      </c>
    </row>
    <row r="628" spans="1:22" s="3" customFormat="1" ht="24" customHeight="1" x14ac:dyDescent="0.45">
      <c r="A628" s="130">
        <v>619</v>
      </c>
      <c r="B628" s="2" t="s">
        <v>1603</v>
      </c>
      <c r="C628" s="2" t="s">
        <v>9</v>
      </c>
      <c r="D628" s="2">
        <v>5485</v>
      </c>
      <c r="E628" s="2">
        <v>517</v>
      </c>
      <c r="F628" s="2">
        <v>284</v>
      </c>
      <c r="G628" s="2"/>
      <c r="H628" s="2"/>
      <c r="I628" s="2">
        <v>41</v>
      </c>
      <c r="J628" s="2">
        <v>2</v>
      </c>
      <c r="K628" s="106">
        <f t="shared" si="11"/>
        <v>41</v>
      </c>
      <c r="L628" s="2">
        <v>1</v>
      </c>
      <c r="M628" s="2" t="s">
        <v>163</v>
      </c>
      <c r="N628" s="2" t="s">
        <v>15</v>
      </c>
      <c r="O628" s="2" t="s">
        <v>12</v>
      </c>
      <c r="P628" s="2">
        <v>90</v>
      </c>
      <c r="Q628" s="2"/>
      <c r="R628" s="2">
        <v>41</v>
      </c>
      <c r="S628" s="2"/>
      <c r="T628" s="2"/>
      <c r="U628" s="2">
        <v>30</v>
      </c>
      <c r="V628" s="140">
        <v>0</v>
      </c>
    </row>
    <row r="629" spans="1:22" s="3" customFormat="1" ht="24" customHeight="1" x14ac:dyDescent="0.45">
      <c r="A629" s="130">
        <v>620</v>
      </c>
      <c r="B629" s="114"/>
      <c r="C629" s="2" t="s">
        <v>9</v>
      </c>
      <c r="D629" s="2">
        <v>16582</v>
      </c>
      <c r="E629" s="2">
        <v>2634</v>
      </c>
      <c r="F629" s="2">
        <v>170</v>
      </c>
      <c r="G629" s="2">
        <v>11</v>
      </c>
      <c r="H629" s="2"/>
      <c r="I629" s="2">
        <v>4</v>
      </c>
      <c r="J629" s="2">
        <v>1</v>
      </c>
      <c r="K629" s="106">
        <f t="shared" si="11"/>
        <v>4404</v>
      </c>
      <c r="L629" s="2"/>
      <c r="M629" s="2" t="s">
        <v>163</v>
      </c>
      <c r="N629" s="2"/>
      <c r="O629" s="2"/>
      <c r="P629" s="2"/>
      <c r="Q629" s="2">
        <v>4404</v>
      </c>
      <c r="R629" s="2"/>
      <c r="S629" s="2"/>
      <c r="T629" s="2"/>
      <c r="U629" s="2"/>
      <c r="V629" s="140">
        <v>0</v>
      </c>
    </row>
    <row r="630" spans="1:22" s="3" customFormat="1" ht="24" customHeight="1" x14ac:dyDescent="0.45">
      <c r="A630" s="130">
        <v>621</v>
      </c>
      <c r="B630" s="114"/>
      <c r="C630" s="2" t="s">
        <v>9</v>
      </c>
      <c r="D630" s="2">
        <v>16923</v>
      </c>
      <c r="E630" s="2">
        <v>2856</v>
      </c>
      <c r="F630" s="2">
        <v>5</v>
      </c>
      <c r="G630" s="2">
        <v>7</v>
      </c>
      <c r="H630" s="2">
        <v>1</v>
      </c>
      <c r="I630" s="2">
        <v>73</v>
      </c>
      <c r="J630" s="2">
        <v>1</v>
      </c>
      <c r="K630" s="106">
        <f t="shared" si="11"/>
        <v>2973</v>
      </c>
      <c r="L630" s="2"/>
      <c r="M630" s="2" t="s">
        <v>163</v>
      </c>
      <c r="N630" s="2"/>
      <c r="O630" s="2"/>
      <c r="P630" s="2"/>
      <c r="Q630" s="2">
        <v>2973</v>
      </c>
      <c r="R630" s="2"/>
      <c r="S630" s="2"/>
      <c r="T630" s="2"/>
      <c r="U630" s="2"/>
      <c r="V630" s="140">
        <v>0</v>
      </c>
    </row>
    <row r="631" spans="1:22" s="3" customFormat="1" ht="24" customHeight="1" x14ac:dyDescent="0.45">
      <c r="A631" s="130">
        <v>622</v>
      </c>
      <c r="B631" s="114"/>
      <c r="C631" s="2" t="s">
        <v>9</v>
      </c>
      <c r="D631" s="2">
        <v>7242</v>
      </c>
      <c r="E631" s="2">
        <v>756</v>
      </c>
      <c r="F631" s="2">
        <v>92</v>
      </c>
      <c r="G631" s="2"/>
      <c r="H631" s="2">
        <v>2</v>
      </c>
      <c r="I631" s="2">
        <v>11</v>
      </c>
      <c r="J631" s="2">
        <v>1</v>
      </c>
      <c r="K631" s="106">
        <f t="shared" si="11"/>
        <v>211</v>
      </c>
      <c r="L631" s="2"/>
      <c r="M631" s="2" t="s">
        <v>163</v>
      </c>
      <c r="N631" s="2"/>
      <c r="O631" s="2"/>
      <c r="P631" s="2"/>
      <c r="Q631" s="2">
        <v>211</v>
      </c>
      <c r="R631" s="2"/>
      <c r="S631" s="2"/>
      <c r="T631" s="2"/>
      <c r="U631" s="2"/>
      <c r="V631" s="140">
        <v>0</v>
      </c>
    </row>
    <row r="632" spans="1:22" s="3" customFormat="1" ht="24" customHeight="1" x14ac:dyDescent="0.45">
      <c r="A632" s="130">
        <v>623</v>
      </c>
      <c r="B632" s="2" t="s">
        <v>1604</v>
      </c>
      <c r="C632" s="2" t="s">
        <v>9</v>
      </c>
      <c r="D632" s="2">
        <v>39727</v>
      </c>
      <c r="E632" s="2">
        <v>4215</v>
      </c>
      <c r="F632" s="2">
        <v>16</v>
      </c>
      <c r="G632" s="2"/>
      <c r="H632" s="2"/>
      <c r="I632" s="2">
        <v>33</v>
      </c>
      <c r="J632" s="2">
        <v>2</v>
      </c>
      <c r="K632" s="106">
        <f t="shared" ref="K632:K683" si="12">G632*400+H632*100+I632</f>
        <v>33</v>
      </c>
      <c r="L632" s="2">
        <v>1</v>
      </c>
      <c r="M632" s="2" t="s">
        <v>164</v>
      </c>
      <c r="N632" s="2" t="s">
        <v>15</v>
      </c>
      <c r="O632" s="2" t="s">
        <v>42</v>
      </c>
      <c r="P632" s="2">
        <v>54</v>
      </c>
      <c r="Q632" s="2"/>
      <c r="R632" s="2">
        <v>33</v>
      </c>
      <c r="S632" s="2"/>
      <c r="T632" s="2"/>
      <c r="U632" s="2">
        <v>20</v>
      </c>
      <c r="V632" s="140">
        <v>0</v>
      </c>
    </row>
    <row r="633" spans="1:22" s="3" customFormat="1" ht="24" customHeight="1" x14ac:dyDescent="0.45">
      <c r="A633" s="130">
        <v>624</v>
      </c>
      <c r="B633" s="114"/>
      <c r="C633" s="2" t="s">
        <v>9</v>
      </c>
      <c r="D633" s="2">
        <v>62044</v>
      </c>
      <c r="E633" s="2">
        <v>6056</v>
      </c>
      <c r="F633" s="2">
        <v>156</v>
      </c>
      <c r="G633" s="2">
        <v>8</v>
      </c>
      <c r="H633" s="2">
        <v>2</v>
      </c>
      <c r="I633" s="2">
        <v>40</v>
      </c>
      <c r="J633" s="2">
        <v>1</v>
      </c>
      <c r="K633" s="106">
        <f t="shared" si="12"/>
        <v>3440</v>
      </c>
      <c r="L633" s="2"/>
      <c r="M633" s="2" t="s">
        <v>164</v>
      </c>
      <c r="N633" s="2"/>
      <c r="O633" s="2"/>
      <c r="P633" s="2"/>
      <c r="Q633" s="2">
        <v>3440</v>
      </c>
      <c r="R633" s="2"/>
      <c r="S633" s="2"/>
      <c r="T633" s="2"/>
      <c r="U633" s="2"/>
      <c r="V633" s="140">
        <v>0</v>
      </c>
    </row>
    <row r="634" spans="1:22" s="3" customFormat="1" ht="24" customHeight="1" x14ac:dyDescent="0.45">
      <c r="A634" s="130">
        <v>625</v>
      </c>
      <c r="B634" s="2" t="s">
        <v>1605</v>
      </c>
      <c r="C634" s="2" t="s">
        <v>9</v>
      </c>
      <c r="D634" s="2">
        <v>39728</v>
      </c>
      <c r="E634" s="2">
        <v>4216</v>
      </c>
      <c r="F634" s="2">
        <v>17</v>
      </c>
      <c r="G634" s="2"/>
      <c r="H634" s="2"/>
      <c r="I634" s="2">
        <v>51</v>
      </c>
      <c r="J634" s="2">
        <v>2</v>
      </c>
      <c r="K634" s="106">
        <f t="shared" si="12"/>
        <v>51</v>
      </c>
      <c r="L634" s="2">
        <v>1</v>
      </c>
      <c r="M634" s="2" t="s">
        <v>165</v>
      </c>
      <c r="N634" s="2" t="s">
        <v>15</v>
      </c>
      <c r="O634" s="2" t="s">
        <v>42</v>
      </c>
      <c r="P634" s="2">
        <v>54</v>
      </c>
      <c r="Q634" s="2"/>
      <c r="R634" s="2">
        <v>51</v>
      </c>
      <c r="S634" s="2"/>
      <c r="T634" s="2"/>
      <c r="U634" s="2">
        <v>30</v>
      </c>
      <c r="V634" s="140">
        <v>0</v>
      </c>
    </row>
    <row r="635" spans="1:22" s="3" customFormat="1" ht="24" customHeight="1" x14ac:dyDescent="0.45">
      <c r="A635" s="130">
        <v>626</v>
      </c>
      <c r="B635" s="114"/>
      <c r="C635" s="2" t="s">
        <v>166</v>
      </c>
      <c r="D635" s="2"/>
      <c r="E635" s="2"/>
      <c r="F635" s="2"/>
      <c r="G635" s="2"/>
      <c r="H635" s="2"/>
      <c r="I635" s="2"/>
      <c r="J635" s="2">
        <v>2</v>
      </c>
      <c r="K635" s="106">
        <f t="shared" si="12"/>
        <v>0</v>
      </c>
      <c r="L635" s="2">
        <v>1</v>
      </c>
      <c r="M635" s="2" t="s">
        <v>165</v>
      </c>
      <c r="N635" s="2" t="s">
        <v>15</v>
      </c>
      <c r="O635" s="2" t="s">
        <v>42</v>
      </c>
      <c r="P635" s="2">
        <v>36</v>
      </c>
      <c r="Q635" s="2"/>
      <c r="R635" s="2">
        <v>36</v>
      </c>
      <c r="S635" s="2"/>
      <c r="T635" s="2"/>
      <c r="U635" s="2">
        <v>20</v>
      </c>
      <c r="V635" s="140">
        <v>0.02</v>
      </c>
    </row>
    <row r="636" spans="1:22" s="3" customFormat="1" ht="24" customHeight="1" x14ac:dyDescent="0.45">
      <c r="A636" s="130">
        <v>627</v>
      </c>
      <c r="B636" s="2" t="s">
        <v>1612</v>
      </c>
      <c r="C636" s="2" t="s">
        <v>9</v>
      </c>
      <c r="D636" s="2">
        <v>7300</v>
      </c>
      <c r="E636" s="2">
        <v>815</v>
      </c>
      <c r="F636" s="2">
        <v>312</v>
      </c>
      <c r="G636" s="2"/>
      <c r="H636" s="2">
        <v>1</v>
      </c>
      <c r="I636" s="2">
        <v>36</v>
      </c>
      <c r="J636" s="2">
        <v>2</v>
      </c>
      <c r="K636" s="106">
        <f t="shared" si="12"/>
        <v>136</v>
      </c>
      <c r="L636" s="2">
        <v>1</v>
      </c>
      <c r="M636" s="2" t="s">
        <v>167</v>
      </c>
      <c r="N636" s="2" t="s">
        <v>15</v>
      </c>
      <c r="O636" s="2" t="s">
        <v>12</v>
      </c>
      <c r="P636" s="2">
        <v>69</v>
      </c>
      <c r="Q636" s="2"/>
      <c r="R636" s="2">
        <v>136</v>
      </c>
      <c r="S636" s="2"/>
      <c r="T636" s="2"/>
      <c r="U636" s="2">
        <v>20</v>
      </c>
      <c r="V636" s="140">
        <v>0</v>
      </c>
    </row>
    <row r="637" spans="1:22" s="3" customFormat="1" ht="24" customHeight="1" x14ac:dyDescent="0.45">
      <c r="A637" s="130">
        <v>628</v>
      </c>
      <c r="B637" s="114"/>
      <c r="C637" s="2" t="s">
        <v>9</v>
      </c>
      <c r="D637" s="2">
        <v>552</v>
      </c>
      <c r="E637" s="2">
        <v>388</v>
      </c>
      <c r="F637" s="2">
        <v>118</v>
      </c>
      <c r="G637" s="2"/>
      <c r="H637" s="2"/>
      <c r="I637" s="2">
        <v>86</v>
      </c>
      <c r="J637" s="2">
        <v>1</v>
      </c>
      <c r="K637" s="106">
        <f t="shared" si="12"/>
        <v>86</v>
      </c>
      <c r="L637" s="2"/>
      <c r="M637" s="2" t="s">
        <v>167</v>
      </c>
      <c r="N637" s="2"/>
      <c r="O637" s="2"/>
      <c r="P637" s="2"/>
      <c r="Q637" s="2">
        <v>86</v>
      </c>
      <c r="R637" s="2"/>
      <c r="S637" s="2"/>
      <c r="T637" s="2"/>
      <c r="U637" s="2"/>
      <c r="V637" s="140">
        <v>0</v>
      </c>
    </row>
    <row r="638" spans="1:22" s="3" customFormat="1" ht="24" customHeight="1" x14ac:dyDescent="0.45">
      <c r="A638" s="130">
        <v>629</v>
      </c>
      <c r="B638" s="114"/>
      <c r="C638" s="2" t="s">
        <v>9</v>
      </c>
      <c r="D638" s="2">
        <v>14815</v>
      </c>
      <c r="E638" s="2"/>
      <c r="F638" s="2">
        <v>14</v>
      </c>
      <c r="G638" s="2">
        <v>12</v>
      </c>
      <c r="H638" s="2">
        <v>1</v>
      </c>
      <c r="I638" s="2">
        <v>96</v>
      </c>
      <c r="J638" s="2">
        <v>1</v>
      </c>
      <c r="K638" s="106">
        <f t="shared" si="12"/>
        <v>4996</v>
      </c>
      <c r="L638" s="2"/>
      <c r="M638" s="2" t="s">
        <v>167</v>
      </c>
      <c r="N638" s="2"/>
      <c r="O638" s="2"/>
      <c r="P638" s="2"/>
      <c r="Q638" s="2">
        <v>4996</v>
      </c>
      <c r="R638" s="2"/>
      <c r="S638" s="2"/>
      <c r="T638" s="2"/>
      <c r="U638" s="2"/>
      <c r="V638" s="140">
        <v>0</v>
      </c>
    </row>
    <row r="639" spans="1:22" s="3" customFormat="1" ht="24" customHeight="1" x14ac:dyDescent="0.45">
      <c r="A639" s="130">
        <v>630</v>
      </c>
      <c r="B639" s="2" t="s">
        <v>1611</v>
      </c>
      <c r="C639" s="2" t="s">
        <v>32</v>
      </c>
      <c r="D639" s="2">
        <v>599</v>
      </c>
      <c r="E639" s="2">
        <v>599</v>
      </c>
      <c r="F639" s="2">
        <v>10</v>
      </c>
      <c r="G639" s="2"/>
      <c r="H639" s="2">
        <v>1</v>
      </c>
      <c r="I639" s="2">
        <v>29</v>
      </c>
      <c r="J639" s="2">
        <v>2</v>
      </c>
      <c r="K639" s="106">
        <f t="shared" si="12"/>
        <v>129</v>
      </c>
      <c r="L639" s="2">
        <v>1</v>
      </c>
      <c r="M639" s="2" t="s">
        <v>168</v>
      </c>
      <c r="N639" s="2" t="s">
        <v>15</v>
      </c>
      <c r="O639" s="2" t="s">
        <v>12</v>
      </c>
      <c r="P639" s="2">
        <v>134</v>
      </c>
      <c r="Q639" s="2"/>
      <c r="R639" s="2">
        <v>129</v>
      </c>
      <c r="S639" s="2"/>
      <c r="T639" s="2"/>
      <c r="U639" s="2">
        <v>30</v>
      </c>
      <c r="V639" s="140">
        <v>0.02</v>
      </c>
    </row>
    <row r="640" spans="1:22" s="3" customFormat="1" ht="24" customHeight="1" x14ac:dyDescent="0.45">
      <c r="A640" s="130">
        <v>631</v>
      </c>
      <c r="B640" s="114"/>
      <c r="C640" s="2" t="s">
        <v>9</v>
      </c>
      <c r="D640" s="2">
        <v>7215</v>
      </c>
      <c r="E640" s="2">
        <v>730</v>
      </c>
      <c r="F640" s="2">
        <v>65</v>
      </c>
      <c r="G640" s="2"/>
      <c r="H640" s="2">
        <v>2</v>
      </c>
      <c r="I640" s="2">
        <v>12</v>
      </c>
      <c r="J640" s="2">
        <v>1</v>
      </c>
      <c r="K640" s="106">
        <f t="shared" si="12"/>
        <v>212</v>
      </c>
      <c r="L640" s="2"/>
      <c r="M640" s="2" t="s">
        <v>168</v>
      </c>
      <c r="N640" s="2"/>
      <c r="O640" s="2"/>
      <c r="P640" s="2"/>
      <c r="Q640" s="2">
        <v>212</v>
      </c>
      <c r="R640" s="2"/>
      <c r="S640" s="2"/>
      <c r="T640" s="2"/>
      <c r="U640" s="2"/>
      <c r="V640" s="140">
        <v>0</v>
      </c>
    </row>
    <row r="641" spans="1:22" s="3" customFormat="1" ht="24" customHeight="1" x14ac:dyDescent="0.45">
      <c r="A641" s="130">
        <v>632</v>
      </c>
      <c r="B641" s="114"/>
      <c r="C641" s="2" t="s">
        <v>9</v>
      </c>
      <c r="D641" s="2">
        <v>16278</v>
      </c>
      <c r="E641" s="2">
        <v>2427</v>
      </c>
      <c r="F641" s="2">
        <v>49</v>
      </c>
      <c r="G641" s="2">
        <v>11</v>
      </c>
      <c r="H641" s="2">
        <v>1</v>
      </c>
      <c r="I641" s="2">
        <v>37</v>
      </c>
      <c r="J641" s="2">
        <v>1</v>
      </c>
      <c r="K641" s="106">
        <f t="shared" si="12"/>
        <v>4537</v>
      </c>
      <c r="L641" s="2"/>
      <c r="M641" s="2" t="s">
        <v>168</v>
      </c>
      <c r="N641" s="2"/>
      <c r="O641" s="2"/>
      <c r="P641" s="2"/>
      <c r="Q641" s="2">
        <v>4537</v>
      </c>
      <c r="R641" s="2"/>
      <c r="S641" s="2"/>
      <c r="T641" s="2"/>
      <c r="U641" s="2"/>
      <c r="V641" s="140">
        <v>0</v>
      </c>
    </row>
    <row r="642" spans="1:22" s="3" customFormat="1" ht="24" customHeight="1" x14ac:dyDescent="0.45">
      <c r="A642" s="130">
        <v>633</v>
      </c>
      <c r="B642" s="114"/>
      <c r="C642" s="2" t="s">
        <v>32</v>
      </c>
      <c r="D642" s="2">
        <v>3083</v>
      </c>
      <c r="E642" s="2">
        <v>3083</v>
      </c>
      <c r="F642" s="2">
        <v>13</v>
      </c>
      <c r="G642" s="2">
        <v>33</v>
      </c>
      <c r="H642" s="2">
        <v>1</v>
      </c>
      <c r="I642" s="2">
        <v>30</v>
      </c>
      <c r="J642" s="2">
        <v>1</v>
      </c>
      <c r="K642" s="106">
        <f t="shared" si="12"/>
        <v>13330</v>
      </c>
      <c r="L642" s="2"/>
      <c r="M642" s="2" t="s">
        <v>168</v>
      </c>
      <c r="N642" s="2"/>
      <c r="O642" s="2"/>
      <c r="P642" s="2"/>
      <c r="Q642" s="2">
        <v>13330</v>
      </c>
      <c r="R642" s="2"/>
      <c r="S642" s="2"/>
      <c r="T642" s="2"/>
      <c r="U642" s="2"/>
      <c r="V642" s="140">
        <v>0.01</v>
      </c>
    </row>
    <row r="643" spans="1:22" s="3" customFormat="1" ht="24" customHeight="1" x14ac:dyDescent="0.45">
      <c r="A643" s="130">
        <v>634</v>
      </c>
      <c r="B643" s="2" t="s">
        <v>1610</v>
      </c>
      <c r="C643" s="2" t="s">
        <v>9</v>
      </c>
      <c r="D643" s="2">
        <v>5505</v>
      </c>
      <c r="E643" s="2">
        <v>537</v>
      </c>
      <c r="F643" s="2">
        <v>308</v>
      </c>
      <c r="G643" s="2"/>
      <c r="H643" s="2"/>
      <c r="I643" s="2">
        <v>98</v>
      </c>
      <c r="J643" s="2">
        <v>2</v>
      </c>
      <c r="K643" s="106">
        <f t="shared" si="12"/>
        <v>98</v>
      </c>
      <c r="L643" s="2">
        <v>1</v>
      </c>
      <c r="M643" s="2" t="s">
        <v>169</v>
      </c>
      <c r="N643" s="2" t="s">
        <v>15</v>
      </c>
      <c r="O643" s="2" t="s">
        <v>12</v>
      </c>
      <c r="P643" s="2">
        <v>118</v>
      </c>
      <c r="Q643" s="2"/>
      <c r="R643" s="2">
        <v>98</v>
      </c>
      <c r="S643" s="2"/>
      <c r="T643" s="2"/>
      <c r="U643" s="2">
        <v>30</v>
      </c>
      <c r="V643" s="140">
        <v>0</v>
      </c>
    </row>
    <row r="644" spans="1:22" s="3" customFormat="1" ht="24" customHeight="1" x14ac:dyDescent="0.45">
      <c r="A644" s="130">
        <v>635</v>
      </c>
      <c r="B644" s="114"/>
      <c r="C644" s="2" t="s">
        <v>9</v>
      </c>
      <c r="D644" s="2">
        <v>26242</v>
      </c>
      <c r="E644" s="2">
        <v>3170</v>
      </c>
      <c r="F644" s="2">
        <v>46</v>
      </c>
      <c r="G644" s="2">
        <v>4</v>
      </c>
      <c r="H644" s="2"/>
      <c r="I644" s="2">
        <v>67</v>
      </c>
      <c r="J644" s="2">
        <v>1</v>
      </c>
      <c r="K644" s="106">
        <f t="shared" si="12"/>
        <v>1667</v>
      </c>
      <c r="L644" s="2"/>
      <c r="M644" s="2" t="s">
        <v>169</v>
      </c>
      <c r="N644" s="2"/>
      <c r="O644" s="2"/>
      <c r="P644" s="2"/>
      <c r="Q644" s="2">
        <v>1667</v>
      </c>
      <c r="R644" s="2"/>
      <c r="S644" s="2"/>
      <c r="T644" s="2"/>
      <c r="U644" s="2"/>
      <c r="V644" s="140">
        <v>0</v>
      </c>
    </row>
    <row r="645" spans="1:22" s="3" customFormat="1" ht="24" customHeight="1" x14ac:dyDescent="0.45">
      <c r="A645" s="130">
        <v>636</v>
      </c>
      <c r="B645" s="114"/>
      <c r="C645" s="2" t="s">
        <v>9</v>
      </c>
      <c r="D645" s="2">
        <v>16958</v>
      </c>
      <c r="E645" s="2">
        <v>2871</v>
      </c>
      <c r="F645" s="2">
        <v>30</v>
      </c>
      <c r="G645" s="2">
        <v>7</v>
      </c>
      <c r="H645" s="2">
        <v>2</v>
      </c>
      <c r="I645" s="2">
        <v>84</v>
      </c>
      <c r="J645" s="2">
        <v>1</v>
      </c>
      <c r="K645" s="106">
        <f t="shared" si="12"/>
        <v>3084</v>
      </c>
      <c r="L645" s="2"/>
      <c r="M645" s="2" t="s">
        <v>169</v>
      </c>
      <c r="N645" s="2"/>
      <c r="O645" s="2"/>
      <c r="P645" s="2"/>
      <c r="Q645" s="2">
        <v>3084</v>
      </c>
      <c r="R645" s="2"/>
      <c r="S645" s="2"/>
      <c r="T645" s="2"/>
      <c r="U645" s="2"/>
      <c r="V645" s="140">
        <v>0</v>
      </c>
    </row>
    <row r="646" spans="1:22" s="3" customFormat="1" ht="24" customHeight="1" x14ac:dyDescent="0.45">
      <c r="A646" s="130">
        <v>637</v>
      </c>
      <c r="B646" s="114"/>
      <c r="C646" s="2" t="s">
        <v>117</v>
      </c>
      <c r="D646" s="2"/>
      <c r="E646" s="2"/>
      <c r="F646" s="2">
        <v>37</v>
      </c>
      <c r="G646" s="2">
        <v>4</v>
      </c>
      <c r="H646" s="2">
        <v>2</v>
      </c>
      <c r="I646" s="2">
        <v>72</v>
      </c>
      <c r="J646" s="2">
        <v>1</v>
      </c>
      <c r="K646" s="106">
        <f t="shared" si="12"/>
        <v>1872</v>
      </c>
      <c r="L646" s="2"/>
      <c r="M646" s="2" t="s">
        <v>169</v>
      </c>
      <c r="N646" s="2"/>
      <c r="O646" s="2"/>
      <c r="P646" s="2"/>
      <c r="Q646" s="2">
        <v>1872</v>
      </c>
      <c r="R646" s="2"/>
      <c r="S646" s="2"/>
      <c r="T646" s="2"/>
      <c r="U646" s="2"/>
      <c r="V646" s="140">
        <v>0.01</v>
      </c>
    </row>
    <row r="647" spans="1:22" s="3" customFormat="1" ht="24" customHeight="1" x14ac:dyDescent="0.45">
      <c r="A647" s="130">
        <v>638</v>
      </c>
      <c r="B647" s="114"/>
      <c r="C647" s="2" t="s">
        <v>9</v>
      </c>
      <c r="D647" s="2">
        <v>7308</v>
      </c>
      <c r="E647" s="2">
        <v>823</v>
      </c>
      <c r="F647" s="2">
        <v>323</v>
      </c>
      <c r="G647" s="2"/>
      <c r="H647" s="2">
        <v>1</v>
      </c>
      <c r="I647" s="2">
        <v>51</v>
      </c>
      <c r="J647" s="2">
        <v>1</v>
      </c>
      <c r="K647" s="106">
        <f t="shared" si="12"/>
        <v>151</v>
      </c>
      <c r="L647" s="2"/>
      <c r="M647" s="2" t="s">
        <v>169</v>
      </c>
      <c r="N647" s="2"/>
      <c r="O647" s="2"/>
      <c r="P647" s="2"/>
      <c r="Q647" s="2">
        <v>151</v>
      </c>
      <c r="R647" s="2"/>
      <c r="S647" s="2"/>
      <c r="T647" s="2"/>
      <c r="U647" s="2"/>
      <c r="V647" s="140">
        <v>0</v>
      </c>
    </row>
    <row r="648" spans="1:22" s="3" customFormat="1" ht="24" customHeight="1" x14ac:dyDescent="0.45">
      <c r="A648" s="130">
        <v>639</v>
      </c>
      <c r="B648" s="114"/>
      <c r="C648" s="2" t="s">
        <v>9</v>
      </c>
      <c r="D648" s="2">
        <v>30128</v>
      </c>
      <c r="E648" s="2">
        <v>3641</v>
      </c>
      <c r="F648" s="2">
        <v>281</v>
      </c>
      <c r="G648" s="2">
        <v>1</v>
      </c>
      <c r="H648" s="2"/>
      <c r="I648" s="2">
        <v>69</v>
      </c>
      <c r="J648" s="2">
        <v>1</v>
      </c>
      <c r="K648" s="106">
        <f t="shared" si="12"/>
        <v>469</v>
      </c>
      <c r="L648" s="2"/>
      <c r="M648" s="2" t="s">
        <v>169</v>
      </c>
      <c r="N648" s="2"/>
      <c r="O648" s="2"/>
      <c r="P648" s="2"/>
      <c r="Q648" s="2">
        <v>469</v>
      </c>
      <c r="R648" s="2"/>
      <c r="S648" s="2"/>
      <c r="T648" s="2"/>
      <c r="U648" s="2"/>
      <c r="V648" s="140">
        <v>0</v>
      </c>
    </row>
    <row r="649" spans="1:22" s="3" customFormat="1" ht="24" customHeight="1" x14ac:dyDescent="0.45">
      <c r="A649" s="130">
        <v>640</v>
      </c>
      <c r="B649" s="114"/>
      <c r="C649" s="2" t="s">
        <v>9</v>
      </c>
      <c r="D649" s="2">
        <v>16906</v>
      </c>
      <c r="E649" s="2">
        <v>2841</v>
      </c>
      <c r="F649" s="2">
        <v>430</v>
      </c>
      <c r="G649" s="2">
        <v>11</v>
      </c>
      <c r="H649" s="2">
        <v>1</v>
      </c>
      <c r="I649" s="2">
        <v>30</v>
      </c>
      <c r="J649" s="2">
        <v>1</v>
      </c>
      <c r="K649" s="106">
        <f t="shared" si="12"/>
        <v>4530</v>
      </c>
      <c r="L649" s="2"/>
      <c r="M649" s="2" t="s">
        <v>169</v>
      </c>
      <c r="N649" s="2"/>
      <c r="O649" s="2"/>
      <c r="P649" s="2"/>
      <c r="Q649" s="2">
        <v>4530</v>
      </c>
      <c r="R649" s="2"/>
      <c r="S649" s="2"/>
      <c r="T649" s="2"/>
      <c r="U649" s="2"/>
      <c r="V649" s="140">
        <v>0</v>
      </c>
    </row>
    <row r="650" spans="1:22" s="44" customFormat="1" ht="24" customHeight="1" x14ac:dyDescent="0.45">
      <c r="A650" s="130">
        <v>641</v>
      </c>
      <c r="B650" s="114"/>
      <c r="C650" s="63" t="s">
        <v>13</v>
      </c>
      <c r="D650" s="63"/>
      <c r="E650" s="63"/>
      <c r="F650" s="63"/>
      <c r="G650" s="63">
        <v>13</v>
      </c>
      <c r="H650" s="63"/>
      <c r="I650" s="63"/>
      <c r="J650" s="63"/>
      <c r="K650" s="106">
        <f t="shared" si="12"/>
        <v>5200</v>
      </c>
      <c r="L650" s="63"/>
      <c r="M650" s="63" t="s">
        <v>169</v>
      </c>
      <c r="N650" s="63"/>
      <c r="O650" s="63"/>
      <c r="P650" s="63"/>
      <c r="Q650" s="63">
        <v>52000</v>
      </c>
      <c r="R650" s="63"/>
      <c r="S650" s="63"/>
      <c r="T650" s="63"/>
      <c r="U650" s="63"/>
      <c r="V650" s="140">
        <v>0.01</v>
      </c>
    </row>
    <row r="651" spans="1:22" s="3" customFormat="1" ht="24" customHeight="1" x14ac:dyDescent="0.45">
      <c r="A651" s="130">
        <v>642</v>
      </c>
      <c r="B651" s="2" t="s">
        <v>1609</v>
      </c>
      <c r="C651" s="2" t="s">
        <v>9</v>
      </c>
      <c r="D651" s="2">
        <v>7299</v>
      </c>
      <c r="E651" s="2">
        <v>814</v>
      </c>
      <c r="F651" s="2">
        <v>311</v>
      </c>
      <c r="G651" s="2"/>
      <c r="H651" s="2"/>
      <c r="I651" s="2">
        <v>39</v>
      </c>
      <c r="J651" s="2">
        <v>2</v>
      </c>
      <c r="K651" s="106">
        <f t="shared" si="12"/>
        <v>39</v>
      </c>
      <c r="L651" s="2">
        <v>1</v>
      </c>
      <c r="M651" s="2" t="s">
        <v>169</v>
      </c>
      <c r="N651" s="2" t="s">
        <v>15</v>
      </c>
      <c r="O651" s="2" t="s">
        <v>12</v>
      </c>
      <c r="P651" s="2">
        <v>99</v>
      </c>
      <c r="Q651" s="2"/>
      <c r="R651" s="2">
        <v>39</v>
      </c>
      <c r="S651" s="2"/>
      <c r="T651" s="2"/>
      <c r="U651" s="2">
        <v>30</v>
      </c>
      <c r="V651" s="140">
        <v>0</v>
      </c>
    </row>
    <row r="652" spans="1:22" s="3" customFormat="1" ht="24" customHeight="1" x14ac:dyDescent="0.45">
      <c r="A652" s="130">
        <v>643</v>
      </c>
      <c r="B652" s="2" t="s">
        <v>1606</v>
      </c>
      <c r="C652" s="2" t="s">
        <v>9</v>
      </c>
      <c r="D652" s="2">
        <v>14820</v>
      </c>
      <c r="E652" s="2">
        <v>1966</v>
      </c>
      <c r="F652" s="2">
        <v>28</v>
      </c>
      <c r="G652" s="2">
        <v>5</v>
      </c>
      <c r="H652" s="2">
        <v>1</v>
      </c>
      <c r="I652" s="2">
        <v>25</v>
      </c>
      <c r="J652" s="2">
        <v>1</v>
      </c>
      <c r="K652" s="106">
        <f t="shared" si="12"/>
        <v>2125</v>
      </c>
      <c r="L652" s="2"/>
      <c r="M652" s="2" t="s">
        <v>52</v>
      </c>
      <c r="N652" s="2"/>
      <c r="O652" s="2"/>
      <c r="P652" s="2"/>
      <c r="Q652" s="2">
        <v>2125</v>
      </c>
      <c r="R652" s="2"/>
      <c r="S652" s="2"/>
      <c r="T652" s="2"/>
      <c r="U652" s="2"/>
      <c r="V652" s="140">
        <v>0</v>
      </c>
    </row>
    <row r="653" spans="1:22" s="3" customFormat="1" ht="24" customHeight="1" x14ac:dyDescent="0.45">
      <c r="A653" s="130">
        <v>644</v>
      </c>
      <c r="B653" s="114"/>
      <c r="C653" s="2" t="s">
        <v>9</v>
      </c>
      <c r="D653" s="2">
        <v>16277</v>
      </c>
      <c r="E653" s="2">
        <v>2426</v>
      </c>
      <c r="F653" s="2">
        <v>48</v>
      </c>
      <c r="G653" s="2">
        <v>2</v>
      </c>
      <c r="H653" s="2"/>
      <c r="I653" s="2">
        <v>52</v>
      </c>
      <c r="J653" s="2">
        <v>1</v>
      </c>
      <c r="K653" s="106">
        <f t="shared" si="12"/>
        <v>852</v>
      </c>
      <c r="L653" s="2"/>
      <c r="M653" s="2" t="s">
        <v>52</v>
      </c>
      <c r="N653" s="2"/>
      <c r="O653" s="2"/>
      <c r="P653" s="2"/>
      <c r="Q653" s="2">
        <v>852</v>
      </c>
      <c r="R653" s="2"/>
      <c r="S653" s="2"/>
      <c r="T653" s="2"/>
      <c r="U653" s="2"/>
      <c r="V653" s="140">
        <v>0</v>
      </c>
    </row>
    <row r="654" spans="1:22" s="3" customFormat="1" ht="24" customHeight="1" x14ac:dyDescent="0.45">
      <c r="A654" s="130">
        <v>645</v>
      </c>
      <c r="B654" s="114" t="s">
        <v>2724</v>
      </c>
      <c r="C654" s="2" t="s">
        <v>9</v>
      </c>
      <c r="D654" s="2">
        <v>53484</v>
      </c>
      <c r="E654" s="2">
        <v>5001</v>
      </c>
      <c r="F654" s="2">
        <v>65</v>
      </c>
      <c r="G654" s="2"/>
      <c r="H654" s="2"/>
      <c r="I654" s="2">
        <v>48</v>
      </c>
      <c r="J654" s="2">
        <v>2</v>
      </c>
      <c r="K654" s="106">
        <f t="shared" si="12"/>
        <v>48</v>
      </c>
      <c r="L654" s="2">
        <v>1</v>
      </c>
      <c r="M654" s="2" t="s">
        <v>170</v>
      </c>
      <c r="N654" s="2" t="s">
        <v>15</v>
      </c>
      <c r="O654" s="2" t="s">
        <v>12</v>
      </c>
      <c r="P654" s="2">
        <v>96</v>
      </c>
      <c r="Q654" s="2"/>
      <c r="R654" s="2">
        <v>48</v>
      </c>
      <c r="S654" s="2"/>
      <c r="T654" s="2"/>
      <c r="U654" s="2">
        <v>20</v>
      </c>
      <c r="V654" s="140">
        <v>0</v>
      </c>
    </row>
    <row r="655" spans="1:22" s="3" customFormat="1" ht="24" customHeight="1" x14ac:dyDescent="0.45">
      <c r="A655" s="130">
        <v>646</v>
      </c>
      <c r="B655" s="114"/>
      <c r="C655" s="2" t="s">
        <v>9</v>
      </c>
      <c r="D655" s="2">
        <v>57146</v>
      </c>
      <c r="E655" s="2">
        <v>5410</v>
      </c>
      <c r="F655" s="2">
        <v>313</v>
      </c>
      <c r="G655" s="2">
        <v>9</v>
      </c>
      <c r="H655" s="2"/>
      <c r="I655" s="2">
        <v>57</v>
      </c>
      <c r="J655" s="2">
        <v>1</v>
      </c>
      <c r="K655" s="106">
        <f t="shared" si="12"/>
        <v>3657</v>
      </c>
      <c r="L655" s="2"/>
      <c r="M655" s="2" t="s">
        <v>170</v>
      </c>
      <c r="N655" s="2"/>
      <c r="O655" s="2"/>
      <c r="P655" s="2"/>
      <c r="Q655" s="2">
        <v>3657</v>
      </c>
      <c r="R655" s="2"/>
      <c r="S655" s="2"/>
      <c r="T655" s="2"/>
      <c r="U655" s="2"/>
      <c r="V655" s="140">
        <v>0</v>
      </c>
    </row>
    <row r="656" spans="1:22" s="3" customFormat="1" ht="24" customHeight="1" x14ac:dyDescent="0.45">
      <c r="A656" s="130">
        <v>647</v>
      </c>
      <c r="B656" s="114"/>
      <c r="C656" s="2" t="s">
        <v>9</v>
      </c>
      <c r="D656" s="2">
        <v>44540</v>
      </c>
      <c r="E656" s="2">
        <v>4471</v>
      </c>
      <c r="F656" s="2">
        <v>323</v>
      </c>
      <c r="G656" s="2">
        <v>11</v>
      </c>
      <c r="H656" s="2"/>
      <c r="I656" s="2">
        <v>42</v>
      </c>
      <c r="J656" s="2">
        <v>1</v>
      </c>
      <c r="K656" s="106">
        <f t="shared" si="12"/>
        <v>4442</v>
      </c>
      <c r="L656" s="2"/>
      <c r="M656" s="2" t="s">
        <v>170</v>
      </c>
      <c r="N656" s="2"/>
      <c r="O656" s="2"/>
      <c r="P656" s="2"/>
      <c r="Q656" s="2">
        <v>4442</v>
      </c>
      <c r="R656" s="2"/>
      <c r="S656" s="2"/>
      <c r="T656" s="2"/>
      <c r="U656" s="2"/>
      <c r="V656" s="140">
        <v>0</v>
      </c>
    </row>
    <row r="657" spans="1:22" s="3" customFormat="1" ht="24" customHeight="1" x14ac:dyDescent="0.45">
      <c r="A657" s="130">
        <v>648</v>
      </c>
      <c r="B657" s="114"/>
      <c r="C657" s="2" t="s">
        <v>9</v>
      </c>
      <c r="D657" s="2">
        <v>53482</v>
      </c>
      <c r="E657" s="2">
        <v>5003</v>
      </c>
      <c r="F657" s="2">
        <v>299</v>
      </c>
      <c r="G657" s="2"/>
      <c r="H657" s="2">
        <v>1</v>
      </c>
      <c r="I657" s="2">
        <v>66</v>
      </c>
      <c r="J657" s="2">
        <v>1</v>
      </c>
      <c r="K657" s="106">
        <f t="shared" si="12"/>
        <v>166</v>
      </c>
      <c r="L657" s="2"/>
      <c r="M657" s="2" t="s">
        <v>170</v>
      </c>
      <c r="N657" s="2"/>
      <c r="O657" s="2"/>
      <c r="P657" s="2"/>
      <c r="Q657" s="2">
        <v>166</v>
      </c>
      <c r="R657" s="2"/>
      <c r="S657" s="2"/>
      <c r="T657" s="2"/>
      <c r="U657" s="2"/>
      <c r="V657" s="140">
        <v>0</v>
      </c>
    </row>
    <row r="658" spans="1:22" s="3" customFormat="1" ht="24" customHeight="1" x14ac:dyDescent="0.45">
      <c r="A658" s="130">
        <v>649</v>
      </c>
      <c r="B658" s="2" t="s">
        <v>1613</v>
      </c>
      <c r="C658" s="2" t="s">
        <v>9</v>
      </c>
      <c r="D658" s="2">
        <v>58006</v>
      </c>
      <c r="E658" s="2">
        <v>5482</v>
      </c>
      <c r="F658" s="2">
        <v>80</v>
      </c>
      <c r="G658" s="2"/>
      <c r="H658" s="2"/>
      <c r="I658" s="2">
        <v>54</v>
      </c>
      <c r="J658" s="2">
        <v>2</v>
      </c>
      <c r="K658" s="106">
        <f t="shared" si="12"/>
        <v>54</v>
      </c>
      <c r="L658" s="2">
        <v>1</v>
      </c>
      <c r="M658" s="2" t="s">
        <v>171</v>
      </c>
      <c r="N658" s="2" t="s">
        <v>15</v>
      </c>
      <c r="O658" s="2" t="s">
        <v>12</v>
      </c>
      <c r="P658" s="2">
        <v>69</v>
      </c>
      <c r="Q658" s="2"/>
      <c r="R658" s="2">
        <v>69</v>
      </c>
      <c r="S658" s="2"/>
      <c r="T658" s="2"/>
      <c r="U658" s="2">
        <v>10</v>
      </c>
      <c r="V658" s="140">
        <v>0</v>
      </c>
    </row>
    <row r="659" spans="1:22" s="3" customFormat="1" ht="24" customHeight="1" x14ac:dyDescent="0.45">
      <c r="A659" s="130">
        <v>650</v>
      </c>
      <c r="B659" s="114"/>
      <c r="C659" s="2" t="s">
        <v>9</v>
      </c>
      <c r="D659" s="2">
        <v>7298</v>
      </c>
      <c r="E659" s="2">
        <v>813</v>
      </c>
      <c r="F659" s="2">
        <v>310</v>
      </c>
      <c r="G659" s="2"/>
      <c r="H659" s="2"/>
      <c r="I659" s="2">
        <v>37</v>
      </c>
      <c r="J659" s="2">
        <v>2</v>
      </c>
      <c r="K659" s="106">
        <f t="shared" si="12"/>
        <v>37</v>
      </c>
      <c r="L659" s="2"/>
      <c r="M659" s="2" t="s">
        <v>171</v>
      </c>
      <c r="N659" s="2"/>
      <c r="O659" s="2"/>
      <c r="P659" s="2"/>
      <c r="Q659" s="2">
        <v>37</v>
      </c>
      <c r="R659" s="2"/>
      <c r="S659" s="2"/>
      <c r="T659" s="2"/>
      <c r="U659" s="2"/>
      <c r="V659" s="140">
        <v>0</v>
      </c>
    </row>
    <row r="660" spans="1:22" s="3" customFormat="1" ht="24" customHeight="1" x14ac:dyDescent="0.45">
      <c r="A660" s="130">
        <v>651</v>
      </c>
      <c r="B660" s="114"/>
      <c r="C660" s="2" t="s">
        <v>9</v>
      </c>
      <c r="D660" s="2">
        <v>62118</v>
      </c>
      <c r="E660" s="2">
        <v>5981</v>
      </c>
      <c r="F660" s="2">
        <v>88</v>
      </c>
      <c r="G660" s="2"/>
      <c r="H660" s="2"/>
      <c r="I660" s="2">
        <v>33</v>
      </c>
      <c r="J660" s="2">
        <v>1</v>
      </c>
      <c r="K660" s="106">
        <f t="shared" si="12"/>
        <v>33</v>
      </c>
      <c r="L660" s="2"/>
      <c r="M660" s="2" t="s">
        <v>171</v>
      </c>
      <c r="N660" s="2"/>
      <c r="O660" s="2"/>
      <c r="P660" s="2"/>
      <c r="Q660" s="2">
        <v>33</v>
      </c>
      <c r="R660" s="2"/>
      <c r="S660" s="2"/>
      <c r="T660" s="2"/>
      <c r="U660" s="2"/>
      <c r="V660" s="140">
        <v>0</v>
      </c>
    </row>
    <row r="661" spans="1:22" s="3" customFormat="1" ht="24" customHeight="1" x14ac:dyDescent="0.45">
      <c r="A661" s="130">
        <v>652</v>
      </c>
      <c r="B661" s="114"/>
      <c r="C661" s="2" t="s">
        <v>32</v>
      </c>
      <c r="D661" s="2">
        <v>608</v>
      </c>
      <c r="E661" s="2">
        <v>608</v>
      </c>
      <c r="F661" s="2">
        <v>19</v>
      </c>
      <c r="G661" s="2"/>
      <c r="H661" s="2"/>
      <c r="I661" s="2">
        <v>84</v>
      </c>
      <c r="J661" s="2">
        <v>1</v>
      </c>
      <c r="K661" s="106">
        <f t="shared" si="12"/>
        <v>84</v>
      </c>
      <c r="L661" s="2"/>
      <c r="M661" s="2" t="s">
        <v>171</v>
      </c>
      <c r="N661" s="2"/>
      <c r="O661" s="2"/>
      <c r="P661" s="2"/>
      <c r="Q661" s="2">
        <v>84</v>
      </c>
      <c r="R661" s="2"/>
      <c r="S661" s="2"/>
      <c r="T661" s="2"/>
      <c r="U661" s="2"/>
      <c r="V661" s="140">
        <v>0.01</v>
      </c>
    </row>
    <row r="662" spans="1:22" s="3" customFormat="1" ht="24" customHeight="1" x14ac:dyDescent="0.45">
      <c r="A662" s="130">
        <v>653</v>
      </c>
      <c r="B662" s="114"/>
      <c r="C662" s="2" t="s">
        <v>9</v>
      </c>
      <c r="D662" s="2">
        <v>16849</v>
      </c>
      <c r="E662" s="2">
        <v>2791</v>
      </c>
      <c r="F662" s="2">
        <v>37</v>
      </c>
      <c r="G662" s="2">
        <v>5</v>
      </c>
      <c r="H662" s="2"/>
      <c r="I662" s="2">
        <v>50</v>
      </c>
      <c r="J662" s="2">
        <v>1</v>
      </c>
      <c r="K662" s="106">
        <f t="shared" si="12"/>
        <v>2050</v>
      </c>
      <c r="L662" s="2"/>
      <c r="M662" s="2" t="s">
        <v>171</v>
      </c>
      <c r="N662" s="2"/>
      <c r="O662" s="2"/>
      <c r="P662" s="2"/>
      <c r="Q662" s="2">
        <v>2050</v>
      </c>
      <c r="R662" s="2"/>
      <c r="S662" s="2"/>
      <c r="T662" s="2"/>
      <c r="U662" s="2"/>
      <c r="V662" s="140">
        <v>0</v>
      </c>
    </row>
    <row r="663" spans="1:22" s="3" customFormat="1" ht="24" customHeight="1" x14ac:dyDescent="0.45">
      <c r="A663" s="130">
        <v>654</v>
      </c>
      <c r="B663" s="114"/>
      <c r="C663" s="2" t="s">
        <v>172</v>
      </c>
      <c r="D663" s="2"/>
      <c r="E663" s="2"/>
      <c r="F663" s="2"/>
      <c r="G663" s="2"/>
      <c r="H663" s="2"/>
      <c r="I663" s="2"/>
      <c r="J663" s="2">
        <v>2</v>
      </c>
      <c r="K663" s="106">
        <f t="shared" si="12"/>
        <v>0</v>
      </c>
      <c r="L663" s="2">
        <v>1</v>
      </c>
      <c r="M663" s="2" t="s">
        <v>173</v>
      </c>
      <c r="N663" s="2" t="s">
        <v>15</v>
      </c>
      <c r="O663" s="2" t="s">
        <v>12</v>
      </c>
      <c r="P663" s="2">
        <v>84</v>
      </c>
      <c r="Q663" s="2"/>
      <c r="R663" s="2">
        <v>84</v>
      </c>
      <c r="S663" s="2"/>
      <c r="T663" s="2"/>
      <c r="U663" s="2">
        <v>10</v>
      </c>
      <c r="V663" s="140">
        <v>0.02</v>
      </c>
    </row>
    <row r="664" spans="1:22" s="3" customFormat="1" ht="24" customHeight="1" x14ac:dyDescent="0.45">
      <c r="A664" s="130">
        <v>655</v>
      </c>
      <c r="B664" s="2" t="s">
        <v>1614</v>
      </c>
      <c r="C664" s="2" t="s">
        <v>9</v>
      </c>
      <c r="D664" s="2">
        <v>5431</v>
      </c>
      <c r="E664" s="2">
        <v>464</v>
      </c>
      <c r="F664" s="2">
        <v>216</v>
      </c>
      <c r="G664" s="2"/>
      <c r="H664" s="2"/>
      <c r="I664" s="2">
        <v>95</v>
      </c>
      <c r="J664" s="2">
        <v>2</v>
      </c>
      <c r="K664" s="106">
        <f t="shared" si="12"/>
        <v>95</v>
      </c>
      <c r="L664" s="2">
        <v>1</v>
      </c>
      <c r="M664" s="2" t="s">
        <v>174</v>
      </c>
      <c r="N664" s="2" t="s">
        <v>15</v>
      </c>
      <c r="O664" s="2" t="s">
        <v>12</v>
      </c>
      <c r="P664" s="2">
        <v>115.5</v>
      </c>
      <c r="Q664" s="2"/>
      <c r="R664" s="2">
        <v>95</v>
      </c>
      <c r="S664" s="2"/>
      <c r="T664" s="2"/>
      <c r="U664" s="2">
        <v>30</v>
      </c>
      <c r="V664" s="140">
        <v>0</v>
      </c>
    </row>
    <row r="665" spans="1:22" s="3" customFormat="1" ht="24" customHeight="1" x14ac:dyDescent="0.45">
      <c r="A665" s="130">
        <v>656</v>
      </c>
      <c r="B665" s="114"/>
      <c r="C665" s="2" t="s">
        <v>9</v>
      </c>
      <c r="D665" s="2">
        <v>14958</v>
      </c>
      <c r="E665" s="2"/>
      <c r="F665" s="2">
        <v>225</v>
      </c>
      <c r="G665" s="2">
        <v>3</v>
      </c>
      <c r="H665" s="2">
        <v>1</v>
      </c>
      <c r="I665" s="2">
        <v>29</v>
      </c>
      <c r="J665" s="2">
        <v>1</v>
      </c>
      <c r="K665" s="106">
        <f t="shared" si="12"/>
        <v>1329</v>
      </c>
      <c r="L665" s="2"/>
      <c r="M665" s="2" t="s">
        <v>174</v>
      </c>
      <c r="N665" s="2"/>
      <c r="O665" s="2"/>
      <c r="P665" s="2"/>
      <c r="Q665" s="2">
        <v>1329</v>
      </c>
      <c r="R665" s="2"/>
      <c r="S665" s="2"/>
      <c r="T665" s="2"/>
      <c r="U665" s="2"/>
      <c r="V665" s="140">
        <v>0</v>
      </c>
    </row>
    <row r="666" spans="1:22" s="3" customFormat="1" ht="24" customHeight="1" x14ac:dyDescent="0.45">
      <c r="A666" s="130">
        <v>657</v>
      </c>
      <c r="B666" s="114"/>
      <c r="C666" s="2" t="s">
        <v>9</v>
      </c>
      <c r="D666" s="2">
        <v>58343</v>
      </c>
      <c r="E666" s="2">
        <v>5525</v>
      </c>
      <c r="F666" s="2">
        <v>511</v>
      </c>
      <c r="G666" s="2">
        <v>2</v>
      </c>
      <c r="H666" s="2">
        <v>1</v>
      </c>
      <c r="I666" s="2">
        <v>1</v>
      </c>
      <c r="J666" s="2">
        <v>1</v>
      </c>
      <c r="K666" s="106">
        <f t="shared" si="12"/>
        <v>901</v>
      </c>
      <c r="L666" s="2"/>
      <c r="M666" s="2" t="s">
        <v>174</v>
      </c>
      <c r="N666" s="2"/>
      <c r="O666" s="2"/>
      <c r="P666" s="2"/>
      <c r="Q666" s="2">
        <v>901</v>
      </c>
      <c r="R666" s="2"/>
      <c r="S666" s="2"/>
      <c r="T666" s="2"/>
      <c r="U666" s="2"/>
      <c r="V666" s="140">
        <v>0</v>
      </c>
    </row>
    <row r="667" spans="1:22" s="3" customFormat="1" ht="24" customHeight="1" x14ac:dyDescent="0.45">
      <c r="A667" s="130">
        <v>658</v>
      </c>
      <c r="B667" s="114"/>
      <c r="C667" s="2" t="s">
        <v>9</v>
      </c>
      <c r="D667" s="2">
        <v>17014</v>
      </c>
      <c r="E667" s="2">
        <v>2946</v>
      </c>
      <c r="F667" s="2">
        <v>118</v>
      </c>
      <c r="G667" s="2">
        <v>28</v>
      </c>
      <c r="H667" s="2"/>
      <c r="I667" s="2">
        <v>93</v>
      </c>
      <c r="J667" s="2">
        <v>1</v>
      </c>
      <c r="K667" s="106">
        <f t="shared" si="12"/>
        <v>11293</v>
      </c>
      <c r="L667" s="2"/>
      <c r="M667" s="2" t="s">
        <v>174</v>
      </c>
      <c r="N667" s="2"/>
      <c r="O667" s="2"/>
      <c r="P667" s="2"/>
      <c r="Q667" s="2">
        <v>11293</v>
      </c>
      <c r="R667" s="2"/>
      <c r="S667" s="2"/>
      <c r="T667" s="2"/>
      <c r="U667" s="2"/>
      <c r="V667" s="140">
        <v>0</v>
      </c>
    </row>
    <row r="668" spans="1:22" s="3" customFormat="1" ht="24" customHeight="1" x14ac:dyDescent="0.45">
      <c r="A668" s="130">
        <v>659</v>
      </c>
      <c r="B668" s="114"/>
      <c r="C668" s="2" t="s">
        <v>9</v>
      </c>
      <c r="D668" s="2">
        <v>17032</v>
      </c>
      <c r="E668" s="2"/>
      <c r="F668" s="2">
        <v>218</v>
      </c>
      <c r="G668" s="2">
        <v>1</v>
      </c>
      <c r="H668" s="2">
        <v>2</v>
      </c>
      <c r="I668" s="2">
        <v>92</v>
      </c>
      <c r="J668" s="2">
        <v>1</v>
      </c>
      <c r="K668" s="106">
        <f t="shared" si="12"/>
        <v>692</v>
      </c>
      <c r="L668" s="2"/>
      <c r="M668" s="2" t="s">
        <v>174</v>
      </c>
      <c r="N668" s="2"/>
      <c r="O668" s="2"/>
      <c r="P668" s="2"/>
      <c r="Q668" s="2">
        <v>692</v>
      </c>
      <c r="R668" s="2"/>
      <c r="S668" s="2"/>
      <c r="T668" s="2"/>
      <c r="U668" s="2"/>
      <c r="V668" s="140">
        <v>0</v>
      </c>
    </row>
    <row r="669" spans="1:22" s="3" customFormat="1" ht="24" customHeight="1" x14ac:dyDescent="0.45">
      <c r="A669" s="130">
        <v>660</v>
      </c>
      <c r="B669" s="114"/>
      <c r="C669" s="2" t="s">
        <v>9</v>
      </c>
      <c r="D669" s="2">
        <v>17031</v>
      </c>
      <c r="E669" s="2"/>
      <c r="F669" s="2">
        <v>217</v>
      </c>
      <c r="G669" s="2">
        <v>3</v>
      </c>
      <c r="H669" s="2">
        <v>3</v>
      </c>
      <c r="I669" s="2">
        <v>62</v>
      </c>
      <c r="J669" s="2">
        <v>1</v>
      </c>
      <c r="K669" s="106">
        <f t="shared" si="12"/>
        <v>1562</v>
      </c>
      <c r="L669" s="2"/>
      <c r="M669" s="2" t="s">
        <v>174</v>
      </c>
      <c r="N669" s="2"/>
      <c r="O669" s="2"/>
      <c r="P669" s="2"/>
      <c r="Q669" s="2">
        <v>1562</v>
      </c>
      <c r="R669" s="2"/>
      <c r="S669" s="2"/>
      <c r="T669" s="2"/>
      <c r="U669" s="2"/>
      <c r="V669" s="140">
        <v>0</v>
      </c>
    </row>
    <row r="670" spans="1:22" s="3" customFormat="1" ht="24" customHeight="1" x14ac:dyDescent="0.45">
      <c r="A670" s="130">
        <v>661</v>
      </c>
      <c r="B670" s="114"/>
      <c r="C670" s="2" t="s">
        <v>9</v>
      </c>
      <c r="D670" s="2">
        <v>16577</v>
      </c>
      <c r="E670" s="2">
        <v>6648</v>
      </c>
      <c r="F670" s="2">
        <v>185</v>
      </c>
      <c r="G670" s="2">
        <v>13</v>
      </c>
      <c r="H670" s="2">
        <v>1</v>
      </c>
      <c r="I670" s="2">
        <v>65</v>
      </c>
      <c r="J670" s="2">
        <v>1</v>
      </c>
      <c r="K670" s="106">
        <f t="shared" si="12"/>
        <v>5365</v>
      </c>
      <c r="L670" s="2"/>
      <c r="M670" s="2" t="s">
        <v>174</v>
      </c>
      <c r="N670" s="2"/>
      <c r="O670" s="2"/>
      <c r="P670" s="2"/>
      <c r="Q670" s="2">
        <v>5365</v>
      </c>
      <c r="R670" s="2"/>
      <c r="S670" s="2"/>
      <c r="T670" s="2"/>
      <c r="U670" s="2"/>
      <c r="V670" s="140">
        <v>0</v>
      </c>
    </row>
    <row r="671" spans="1:22" s="3" customFormat="1" ht="24" customHeight="1" x14ac:dyDescent="0.45">
      <c r="A671" s="130">
        <v>662</v>
      </c>
      <c r="B671" s="2" t="s">
        <v>1615</v>
      </c>
      <c r="C671" s="2" t="s">
        <v>175</v>
      </c>
      <c r="D671" s="2"/>
      <c r="E671" s="2"/>
      <c r="F671" s="2"/>
      <c r="G671" s="2"/>
      <c r="H671" s="2"/>
      <c r="I671" s="2"/>
      <c r="J671" s="2">
        <v>2</v>
      </c>
      <c r="K671" s="106">
        <f t="shared" si="12"/>
        <v>0</v>
      </c>
      <c r="L671" s="2">
        <v>1</v>
      </c>
      <c r="M671" s="2" t="s">
        <v>176</v>
      </c>
      <c r="N671" s="2" t="s">
        <v>15</v>
      </c>
      <c r="O671" s="2" t="s">
        <v>12</v>
      </c>
      <c r="P671" s="2">
        <v>90</v>
      </c>
      <c r="Q671" s="2"/>
      <c r="R671" s="2">
        <v>90</v>
      </c>
      <c r="S671" s="2"/>
      <c r="T671" s="2"/>
      <c r="U671" s="2">
        <v>20</v>
      </c>
      <c r="V671" s="140">
        <v>0.02</v>
      </c>
    </row>
    <row r="672" spans="1:22" s="3" customFormat="1" ht="24" customHeight="1" x14ac:dyDescent="0.45">
      <c r="A672" s="130">
        <v>663</v>
      </c>
      <c r="B672" s="114"/>
      <c r="C672" s="2" t="s">
        <v>9</v>
      </c>
      <c r="D672" s="2">
        <v>17014</v>
      </c>
      <c r="E672" s="2">
        <v>2946</v>
      </c>
      <c r="F672" s="2">
        <v>118</v>
      </c>
      <c r="G672" s="2">
        <v>28</v>
      </c>
      <c r="H672" s="2"/>
      <c r="I672" s="2">
        <v>93</v>
      </c>
      <c r="J672" s="2">
        <v>1</v>
      </c>
      <c r="K672" s="106">
        <f t="shared" si="12"/>
        <v>11293</v>
      </c>
      <c r="L672" s="2"/>
      <c r="M672" s="2" t="s">
        <v>176</v>
      </c>
      <c r="N672" s="2"/>
      <c r="O672" s="2"/>
      <c r="P672" s="2"/>
      <c r="Q672" s="2">
        <v>11293</v>
      </c>
      <c r="R672" s="2"/>
      <c r="S672" s="2"/>
      <c r="T672" s="2"/>
      <c r="U672" s="2"/>
      <c r="V672" s="140">
        <v>0</v>
      </c>
    </row>
    <row r="673" spans="1:22" s="3" customFormat="1" ht="24" customHeight="1" x14ac:dyDescent="0.45">
      <c r="A673" s="130">
        <v>664</v>
      </c>
      <c r="B673" s="114"/>
      <c r="C673" s="2" t="s">
        <v>9</v>
      </c>
      <c r="D673" s="2">
        <v>14958</v>
      </c>
      <c r="E673" s="2"/>
      <c r="F673" s="2">
        <v>225</v>
      </c>
      <c r="G673" s="2">
        <v>3</v>
      </c>
      <c r="H673" s="2">
        <v>1</v>
      </c>
      <c r="I673" s="2">
        <v>29</v>
      </c>
      <c r="J673" s="2">
        <v>1</v>
      </c>
      <c r="K673" s="106">
        <f t="shared" si="12"/>
        <v>1329</v>
      </c>
      <c r="L673" s="2"/>
      <c r="M673" s="2" t="s">
        <v>176</v>
      </c>
      <c r="N673" s="2"/>
      <c r="O673" s="2"/>
      <c r="P673" s="2"/>
      <c r="Q673" s="2">
        <v>1329</v>
      </c>
      <c r="R673" s="2"/>
      <c r="S673" s="2"/>
      <c r="T673" s="2"/>
      <c r="U673" s="2"/>
      <c r="V673" s="140">
        <v>0</v>
      </c>
    </row>
    <row r="674" spans="1:22" s="3" customFormat="1" ht="24" customHeight="1" x14ac:dyDescent="0.45">
      <c r="A674" s="130">
        <v>665</v>
      </c>
      <c r="B674" s="2" t="s">
        <v>1607</v>
      </c>
      <c r="C674" s="2" t="s">
        <v>9</v>
      </c>
      <c r="D674" s="2">
        <v>5391</v>
      </c>
      <c r="E674" s="2">
        <v>510</v>
      </c>
      <c r="F674" s="2">
        <v>159</v>
      </c>
      <c r="G674" s="2"/>
      <c r="H674" s="2"/>
      <c r="I674" s="2">
        <v>61</v>
      </c>
      <c r="J674" s="2">
        <v>2</v>
      </c>
      <c r="K674" s="106">
        <f t="shared" si="12"/>
        <v>61</v>
      </c>
      <c r="L674" s="2">
        <v>1</v>
      </c>
      <c r="M674" s="2" t="s">
        <v>177</v>
      </c>
      <c r="N674" s="2" t="s">
        <v>15</v>
      </c>
      <c r="O674" s="2" t="s">
        <v>22</v>
      </c>
      <c r="P674" s="2">
        <v>180</v>
      </c>
      <c r="Q674" s="2"/>
      <c r="R674" s="2">
        <v>61</v>
      </c>
      <c r="S674" s="2"/>
      <c r="T674" s="2"/>
      <c r="U674" s="2">
        <v>30</v>
      </c>
      <c r="V674" s="140">
        <v>0</v>
      </c>
    </row>
    <row r="675" spans="1:22" s="3" customFormat="1" ht="24" customHeight="1" x14ac:dyDescent="0.45">
      <c r="A675" s="130">
        <v>666</v>
      </c>
      <c r="B675" s="114"/>
      <c r="C675" s="2" t="s">
        <v>32</v>
      </c>
      <c r="D675" s="2">
        <v>3294</v>
      </c>
      <c r="E675" s="2">
        <v>3294</v>
      </c>
      <c r="F675" s="2">
        <v>68</v>
      </c>
      <c r="G675" s="2">
        <v>13</v>
      </c>
      <c r="H675" s="2">
        <v>2</v>
      </c>
      <c r="I675" s="2">
        <v>51</v>
      </c>
      <c r="J675" s="2">
        <v>1</v>
      </c>
      <c r="K675" s="106">
        <f t="shared" si="12"/>
        <v>5451</v>
      </c>
      <c r="L675" s="2"/>
      <c r="M675" s="2" t="s">
        <v>178</v>
      </c>
      <c r="N675" s="2"/>
      <c r="O675" s="2"/>
      <c r="P675" s="2"/>
      <c r="Q675" s="2">
        <v>5451</v>
      </c>
      <c r="R675" s="2"/>
      <c r="S675" s="2"/>
      <c r="T675" s="2"/>
      <c r="U675" s="2"/>
      <c r="V675" s="140">
        <v>0.01</v>
      </c>
    </row>
    <row r="676" spans="1:22" s="3" customFormat="1" ht="24" customHeight="1" x14ac:dyDescent="0.45">
      <c r="A676" s="130">
        <v>667</v>
      </c>
      <c r="B676" s="114"/>
      <c r="C676" s="2" t="s">
        <v>9</v>
      </c>
      <c r="D676" s="2">
        <v>13555</v>
      </c>
      <c r="E676" s="2">
        <v>1588</v>
      </c>
      <c r="F676" s="2">
        <v>464</v>
      </c>
      <c r="G676" s="2">
        <v>4</v>
      </c>
      <c r="H676" s="2">
        <v>2</v>
      </c>
      <c r="I676" s="2">
        <v>78</v>
      </c>
      <c r="J676" s="2">
        <v>1</v>
      </c>
      <c r="K676" s="106">
        <f t="shared" si="12"/>
        <v>1878</v>
      </c>
      <c r="L676" s="2"/>
      <c r="M676" s="2" t="s">
        <v>178</v>
      </c>
      <c r="N676" s="2"/>
      <c r="O676" s="2"/>
      <c r="P676" s="2"/>
      <c r="Q676" s="2">
        <v>1878</v>
      </c>
      <c r="R676" s="2"/>
      <c r="S676" s="2"/>
      <c r="T676" s="2"/>
      <c r="U676" s="2"/>
      <c r="V676" s="140">
        <v>0</v>
      </c>
    </row>
    <row r="677" spans="1:22" s="3" customFormat="1" ht="24" customHeight="1" x14ac:dyDescent="0.45">
      <c r="A677" s="130">
        <v>668</v>
      </c>
      <c r="B677" s="114"/>
      <c r="C677" s="2" t="s">
        <v>9</v>
      </c>
      <c r="D677" s="2">
        <v>13554</v>
      </c>
      <c r="E677" s="2">
        <v>1587</v>
      </c>
      <c r="F677" s="2">
        <v>463</v>
      </c>
      <c r="G677" s="2">
        <v>2</v>
      </c>
      <c r="H677" s="2">
        <v>2</v>
      </c>
      <c r="I677" s="2"/>
      <c r="J677" s="2">
        <v>1</v>
      </c>
      <c r="K677" s="106">
        <f t="shared" si="12"/>
        <v>1000</v>
      </c>
      <c r="L677" s="2"/>
      <c r="M677" s="2" t="s">
        <v>178</v>
      </c>
      <c r="N677" s="2"/>
      <c r="O677" s="2"/>
      <c r="P677" s="2"/>
      <c r="Q677" s="2">
        <v>1000</v>
      </c>
      <c r="R677" s="2"/>
      <c r="S677" s="2"/>
      <c r="T677" s="2"/>
      <c r="U677" s="2"/>
      <c r="V677" s="140">
        <v>0</v>
      </c>
    </row>
    <row r="678" spans="1:22" s="3" customFormat="1" ht="24" customHeight="1" x14ac:dyDescent="0.45">
      <c r="A678" s="130">
        <v>669</v>
      </c>
      <c r="B678" s="114"/>
      <c r="C678" s="2" t="s">
        <v>9</v>
      </c>
      <c r="D678" s="2">
        <v>32967</v>
      </c>
      <c r="E678" s="2">
        <v>3783</v>
      </c>
      <c r="F678" s="2">
        <v>543</v>
      </c>
      <c r="G678" s="2"/>
      <c r="H678" s="2">
        <v>1</v>
      </c>
      <c r="I678" s="2">
        <v>76</v>
      </c>
      <c r="J678" s="2">
        <v>1</v>
      </c>
      <c r="K678" s="106">
        <f t="shared" si="12"/>
        <v>176</v>
      </c>
      <c r="L678" s="2"/>
      <c r="M678" s="2" t="s">
        <v>178</v>
      </c>
      <c r="N678" s="2"/>
      <c r="O678" s="2"/>
      <c r="P678" s="2"/>
      <c r="Q678" s="2">
        <v>176</v>
      </c>
      <c r="R678" s="2"/>
      <c r="S678" s="2"/>
      <c r="T678" s="2"/>
      <c r="U678" s="2"/>
      <c r="V678" s="140">
        <v>0</v>
      </c>
    </row>
    <row r="679" spans="1:22" s="3" customFormat="1" ht="24" customHeight="1" x14ac:dyDescent="0.45">
      <c r="A679" s="130">
        <v>670</v>
      </c>
      <c r="B679" s="114"/>
      <c r="C679" s="2" t="s">
        <v>9</v>
      </c>
      <c r="D679" s="2">
        <v>7334</v>
      </c>
      <c r="E679" s="2"/>
      <c r="F679" s="2">
        <v>27</v>
      </c>
      <c r="G679" s="2"/>
      <c r="H679" s="2">
        <v>1</v>
      </c>
      <c r="I679" s="2">
        <v>35</v>
      </c>
      <c r="J679" s="2">
        <v>1</v>
      </c>
      <c r="K679" s="106">
        <f t="shared" si="12"/>
        <v>135</v>
      </c>
      <c r="L679" s="2"/>
      <c r="M679" s="2" t="s">
        <v>178</v>
      </c>
      <c r="N679" s="2"/>
      <c r="O679" s="2"/>
      <c r="P679" s="2"/>
      <c r="Q679" s="2">
        <v>135</v>
      </c>
      <c r="R679" s="2"/>
      <c r="S679" s="2"/>
      <c r="T679" s="2"/>
      <c r="U679" s="2"/>
      <c r="V679" s="140">
        <v>0</v>
      </c>
    </row>
    <row r="680" spans="1:22" s="3" customFormat="1" ht="24" customHeight="1" x14ac:dyDescent="0.45">
      <c r="A680" s="130">
        <v>671</v>
      </c>
      <c r="B680" s="2" t="s">
        <v>1608</v>
      </c>
      <c r="C680" s="2" t="s">
        <v>9</v>
      </c>
      <c r="D680" s="2">
        <v>5476</v>
      </c>
      <c r="E680" s="2">
        <v>508</v>
      </c>
      <c r="F680" s="2">
        <v>265</v>
      </c>
      <c r="G680" s="2"/>
      <c r="H680" s="2">
        <v>1</v>
      </c>
      <c r="I680" s="2">
        <v>65</v>
      </c>
      <c r="J680" s="2">
        <v>2</v>
      </c>
      <c r="K680" s="106">
        <f t="shared" si="12"/>
        <v>165</v>
      </c>
      <c r="L680" s="2">
        <v>1</v>
      </c>
      <c r="M680" s="2" t="s">
        <v>179</v>
      </c>
      <c r="N680" s="2" t="s">
        <v>15</v>
      </c>
      <c r="O680" s="2" t="s">
        <v>12</v>
      </c>
      <c r="P680" s="2">
        <v>250</v>
      </c>
      <c r="Q680" s="2"/>
      <c r="R680" s="2">
        <v>165</v>
      </c>
      <c r="S680" s="2"/>
      <c r="T680" s="2"/>
      <c r="U680" s="2">
        <v>20</v>
      </c>
      <c r="V680" s="140">
        <v>0</v>
      </c>
    </row>
    <row r="681" spans="1:22" s="3" customFormat="1" ht="24" customHeight="1" x14ac:dyDescent="0.45">
      <c r="A681" s="130">
        <v>672</v>
      </c>
      <c r="B681" s="114"/>
      <c r="C681" s="2" t="s">
        <v>9</v>
      </c>
      <c r="D681" s="2">
        <v>14834</v>
      </c>
      <c r="E681" s="2">
        <v>1980</v>
      </c>
      <c r="F681" s="2">
        <v>60</v>
      </c>
      <c r="G681" s="2">
        <v>9</v>
      </c>
      <c r="H681" s="2">
        <v>2</v>
      </c>
      <c r="I681" s="2">
        <v>15</v>
      </c>
      <c r="J681" s="2">
        <v>1</v>
      </c>
      <c r="K681" s="106">
        <f t="shared" si="12"/>
        <v>3815</v>
      </c>
      <c r="L681" s="2"/>
      <c r="M681" s="2" t="s">
        <v>179</v>
      </c>
      <c r="N681" s="2"/>
      <c r="O681" s="2"/>
      <c r="P681" s="2"/>
      <c r="Q681" s="2">
        <v>3815</v>
      </c>
      <c r="R681" s="2"/>
      <c r="S681" s="2"/>
      <c r="T681" s="2"/>
      <c r="U681" s="2"/>
      <c r="V681" s="140">
        <v>0</v>
      </c>
    </row>
    <row r="682" spans="1:22" s="3" customFormat="1" ht="24" customHeight="1" x14ac:dyDescent="0.45">
      <c r="A682" s="130">
        <v>673</v>
      </c>
      <c r="B682" s="114"/>
      <c r="C682" s="2" t="s">
        <v>9</v>
      </c>
      <c r="D682" s="2">
        <v>16609</v>
      </c>
      <c r="E682" s="2">
        <v>2483</v>
      </c>
      <c r="F682" s="2">
        <v>201</v>
      </c>
      <c r="G682" s="2">
        <v>16</v>
      </c>
      <c r="H682" s="2">
        <v>3</v>
      </c>
      <c r="I682" s="2">
        <v>70</v>
      </c>
      <c r="J682" s="2">
        <v>1</v>
      </c>
      <c r="K682" s="106">
        <f t="shared" si="12"/>
        <v>6770</v>
      </c>
      <c r="L682" s="2"/>
      <c r="M682" s="2" t="s">
        <v>179</v>
      </c>
      <c r="N682" s="2"/>
      <c r="O682" s="2"/>
      <c r="P682" s="2"/>
      <c r="Q682" s="2">
        <v>6770</v>
      </c>
      <c r="R682" s="2"/>
      <c r="S682" s="2"/>
      <c r="T682" s="2"/>
      <c r="U682" s="2"/>
      <c r="V682" s="140">
        <v>0</v>
      </c>
    </row>
    <row r="683" spans="1:22" s="3" customFormat="1" ht="24" customHeight="1" x14ac:dyDescent="0.45">
      <c r="A683" s="130">
        <v>674</v>
      </c>
      <c r="B683" s="114"/>
      <c r="C683" s="2" t="s">
        <v>9</v>
      </c>
      <c r="D683" s="2">
        <v>43650</v>
      </c>
      <c r="E683" s="2">
        <v>4316</v>
      </c>
      <c r="F683" s="2">
        <v>281</v>
      </c>
      <c r="G683" s="2"/>
      <c r="H683" s="2">
        <v>2</v>
      </c>
      <c r="I683" s="2">
        <v>19</v>
      </c>
      <c r="J683" s="2">
        <v>1</v>
      </c>
      <c r="K683" s="106">
        <f t="shared" si="12"/>
        <v>219</v>
      </c>
      <c r="L683" s="2"/>
      <c r="M683" s="2" t="s">
        <v>179</v>
      </c>
      <c r="N683" s="2"/>
      <c r="O683" s="2"/>
      <c r="P683" s="2"/>
      <c r="Q683" s="2">
        <v>219</v>
      </c>
      <c r="R683" s="2"/>
      <c r="S683" s="2"/>
      <c r="T683" s="2"/>
      <c r="U683" s="2"/>
      <c r="V683" s="140">
        <v>0</v>
      </c>
    </row>
    <row r="684" spans="1:22" s="3" customFormat="1" ht="24" customHeight="1" x14ac:dyDescent="0.45">
      <c r="A684" s="130">
        <v>675</v>
      </c>
      <c r="B684" s="114"/>
      <c r="C684" s="2" t="s">
        <v>9</v>
      </c>
      <c r="D684" s="2">
        <v>54674</v>
      </c>
      <c r="E684" s="2">
        <v>5286</v>
      </c>
      <c r="F684" s="2">
        <v>164</v>
      </c>
      <c r="G684" s="2">
        <v>7</v>
      </c>
      <c r="H684" s="2">
        <v>2</v>
      </c>
      <c r="I684" s="2">
        <v>35</v>
      </c>
      <c r="J684" s="2">
        <v>1</v>
      </c>
      <c r="K684" s="106">
        <f t="shared" ref="K684:K730" si="13">G684*400+H684*100+I684</f>
        <v>3035</v>
      </c>
      <c r="L684" s="2"/>
      <c r="M684" s="2" t="s">
        <v>179</v>
      </c>
      <c r="N684" s="2"/>
      <c r="O684" s="2"/>
      <c r="P684" s="2"/>
      <c r="Q684" s="2">
        <v>3035</v>
      </c>
      <c r="R684" s="2"/>
      <c r="S684" s="2"/>
      <c r="T684" s="2"/>
      <c r="U684" s="2"/>
      <c r="V684" s="140">
        <v>0</v>
      </c>
    </row>
    <row r="685" spans="1:22" s="3" customFormat="1" ht="24" customHeight="1" x14ac:dyDescent="0.45">
      <c r="A685" s="130">
        <v>676</v>
      </c>
      <c r="B685" s="114"/>
      <c r="C685" s="2" t="s">
        <v>9</v>
      </c>
      <c r="D685" s="2">
        <v>14740</v>
      </c>
      <c r="E685" s="2">
        <v>1892</v>
      </c>
      <c r="F685" s="2">
        <v>232</v>
      </c>
      <c r="G685" s="2">
        <v>14</v>
      </c>
      <c r="H685" s="2"/>
      <c r="I685" s="2">
        <v>20</v>
      </c>
      <c r="J685" s="2">
        <v>1</v>
      </c>
      <c r="K685" s="106">
        <f t="shared" si="13"/>
        <v>5620</v>
      </c>
      <c r="L685" s="2"/>
      <c r="M685" s="2" t="s">
        <v>179</v>
      </c>
      <c r="N685" s="2"/>
      <c r="O685" s="2"/>
      <c r="P685" s="2"/>
      <c r="Q685" s="2">
        <v>5620</v>
      </c>
      <c r="R685" s="2"/>
      <c r="S685" s="2"/>
      <c r="T685" s="2"/>
      <c r="U685" s="2"/>
      <c r="V685" s="140">
        <v>0</v>
      </c>
    </row>
    <row r="686" spans="1:22" s="3" customFormat="1" ht="24" customHeight="1" x14ac:dyDescent="0.45">
      <c r="A686" s="130">
        <v>677</v>
      </c>
      <c r="B686" s="114"/>
      <c r="C686" s="2" t="s">
        <v>9</v>
      </c>
      <c r="D686" s="2">
        <v>16613</v>
      </c>
      <c r="E686" s="2">
        <v>2487</v>
      </c>
      <c r="F686" s="2">
        <v>11</v>
      </c>
      <c r="G686" s="2">
        <v>13</v>
      </c>
      <c r="H686" s="2"/>
      <c r="I686" s="2">
        <v>61</v>
      </c>
      <c r="J686" s="2">
        <v>1</v>
      </c>
      <c r="K686" s="106">
        <f t="shared" si="13"/>
        <v>5261</v>
      </c>
      <c r="L686" s="2"/>
      <c r="M686" s="2" t="s">
        <v>179</v>
      </c>
      <c r="N686" s="2"/>
      <c r="O686" s="2"/>
      <c r="P686" s="2"/>
      <c r="Q686" s="2">
        <v>5261</v>
      </c>
      <c r="R686" s="2"/>
      <c r="S686" s="2"/>
      <c r="T686" s="2"/>
      <c r="U686" s="2"/>
      <c r="V686" s="140">
        <v>0</v>
      </c>
    </row>
    <row r="687" spans="1:22" s="3" customFormat="1" ht="24" customHeight="1" x14ac:dyDescent="0.45">
      <c r="A687" s="130">
        <v>678</v>
      </c>
      <c r="B687" s="2" t="s">
        <v>1595</v>
      </c>
      <c r="C687" s="2" t="s">
        <v>9</v>
      </c>
      <c r="D687" s="2">
        <v>56509</v>
      </c>
      <c r="E687" s="2">
        <v>5338</v>
      </c>
      <c r="F687" s="2">
        <v>358</v>
      </c>
      <c r="G687" s="2">
        <v>8</v>
      </c>
      <c r="H687" s="2">
        <v>2</v>
      </c>
      <c r="I687" s="2">
        <v>21</v>
      </c>
      <c r="J687" s="2">
        <v>1</v>
      </c>
      <c r="K687" s="106">
        <f t="shared" si="13"/>
        <v>3421</v>
      </c>
      <c r="L687" s="2"/>
      <c r="M687" s="2" t="s">
        <v>100</v>
      </c>
      <c r="N687" s="2"/>
      <c r="O687" s="2"/>
      <c r="P687" s="2"/>
      <c r="Q687" s="2">
        <v>3421</v>
      </c>
      <c r="R687" s="2"/>
      <c r="S687" s="2"/>
      <c r="T687" s="2"/>
      <c r="U687" s="2"/>
      <c r="V687" s="140">
        <v>0</v>
      </c>
    </row>
    <row r="688" spans="1:22" s="3" customFormat="1" ht="24" customHeight="1" x14ac:dyDescent="0.45">
      <c r="A688" s="130">
        <v>679</v>
      </c>
      <c r="B688" s="114"/>
      <c r="C688" s="2" t="s">
        <v>9</v>
      </c>
      <c r="D688" s="2">
        <v>47609</v>
      </c>
      <c r="E688" s="2">
        <v>4609</v>
      </c>
      <c r="F688" s="2">
        <v>45</v>
      </c>
      <c r="G688" s="2"/>
      <c r="H688" s="2"/>
      <c r="I688" s="2">
        <v>40</v>
      </c>
      <c r="J688" s="2">
        <v>1</v>
      </c>
      <c r="K688" s="106">
        <f t="shared" si="13"/>
        <v>40</v>
      </c>
      <c r="L688" s="2"/>
      <c r="M688" s="2" t="s">
        <v>100</v>
      </c>
      <c r="N688" s="2"/>
      <c r="O688" s="2"/>
      <c r="P688" s="2"/>
      <c r="Q688" s="2">
        <v>40</v>
      </c>
      <c r="R688" s="2"/>
      <c r="S688" s="2"/>
      <c r="T688" s="2"/>
      <c r="U688" s="2"/>
      <c r="V688" s="140">
        <v>0</v>
      </c>
    </row>
    <row r="689" spans="1:22" s="3" customFormat="1" ht="24" customHeight="1" x14ac:dyDescent="0.45">
      <c r="A689" s="130">
        <v>680</v>
      </c>
      <c r="B689" s="114"/>
      <c r="C689" s="2" t="s">
        <v>9</v>
      </c>
      <c r="D689" s="2">
        <v>14908</v>
      </c>
      <c r="E689" s="2">
        <v>2052</v>
      </c>
      <c r="F689" s="2">
        <v>172</v>
      </c>
      <c r="G689" s="2">
        <v>1</v>
      </c>
      <c r="H689" s="2">
        <v>1</v>
      </c>
      <c r="I689" s="2">
        <v>91</v>
      </c>
      <c r="J689" s="2">
        <v>1</v>
      </c>
      <c r="K689" s="106">
        <f t="shared" si="13"/>
        <v>591</v>
      </c>
      <c r="L689" s="2"/>
      <c r="M689" s="2" t="s">
        <v>100</v>
      </c>
      <c r="N689" s="2"/>
      <c r="O689" s="2"/>
      <c r="P689" s="2"/>
      <c r="Q689" s="2">
        <v>591</v>
      </c>
      <c r="R689" s="2"/>
      <c r="S689" s="2"/>
      <c r="T689" s="2"/>
      <c r="U689" s="2"/>
      <c r="V689" s="140">
        <v>0</v>
      </c>
    </row>
    <row r="690" spans="1:22" s="3" customFormat="1" ht="24" customHeight="1" x14ac:dyDescent="0.45">
      <c r="A690" s="130">
        <v>681</v>
      </c>
      <c r="B690" s="2" t="s">
        <v>1592</v>
      </c>
      <c r="C690" s="2" t="s">
        <v>9</v>
      </c>
      <c r="D690" s="2">
        <v>47936</v>
      </c>
      <c r="E690" s="2">
        <v>4616</v>
      </c>
      <c r="F690" s="2">
        <v>117</v>
      </c>
      <c r="G690" s="2"/>
      <c r="H690" s="2"/>
      <c r="I690" s="2">
        <v>92</v>
      </c>
      <c r="J690" s="2">
        <v>2</v>
      </c>
      <c r="K690" s="106">
        <f t="shared" si="13"/>
        <v>92</v>
      </c>
      <c r="L690" s="2">
        <v>1</v>
      </c>
      <c r="M690" s="2" t="s">
        <v>180</v>
      </c>
      <c r="N690" s="2" t="s">
        <v>15</v>
      </c>
      <c r="O690" s="2" t="s">
        <v>12</v>
      </c>
      <c r="P690" s="2">
        <v>198</v>
      </c>
      <c r="Q690" s="2"/>
      <c r="R690" s="2">
        <v>92</v>
      </c>
      <c r="S690" s="2"/>
      <c r="T690" s="2"/>
      <c r="U690" s="2">
        <v>30</v>
      </c>
      <c r="V690" s="140">
        <v>0</v>
      </c>
    </row>
    <row r="691" spans="1:22" s="3" customFormat="1" ht="24" customHeight="1" x14ac:dyDescent="0.45">
      <c r="A691" s="130">
        <v>682</v>
      </c>
      <c r="B691" s="114"/>
      <c r="C691" s="2" t="s">
        <v>9</v>
      </c>
      <c r="D691" s="2">
        <v>307</v>
      </c>
      <c r="E691" s="2">
        <v>822</v>
      </c>
      <c r="F691" s="2">
        <v>322</v>
      </c>
      <c r="G691" s="2"/>
      <c r="H691" s="2">
        <v>2</v>
      </c>
      <c r="I691" s="2">
        <v>5</v>
      </c>
      <c r="J691" s="2">
        <v>1</v>
      </c>
      <c r="K691" s="106">
        <f t="shared" si="13"/>
        <v>205</v>
      </c>
      <c r="L691" s="2"/>
      <c r="M691" s="2" t="s">
        <v>180</v>
      </c>
      <c r="N691" s="2"/>
      <c r="O691" s="2"/>
      <c r="P691" s="2"/>
      <c r="Q691" s="2">
        <v>205</v>
      </c>
      <c r="R691" s="2"/>
      <c r="S691" s="2"/>
      <c r="T691" s="2"/>
      <c r="U691" s="2"/>
      <c r="V691" s="140">
        <v>0</v>
      </c>
    </row>
    <row r="692" spans="1:22" s="3" customFormat="1" ht="24" customHeight="1" x14ac:dyDescent="0.45">
      <c r="A692" s="130">
        <v>683</v>
      </c>
      <c r="B692" s="114"/>
      <c r="C692" s="2" t="s">
        <v>9</v>
      </c>
      <c r="D692" s="2">
        <v>16695</v>
      </c>
      <c r="E692" s="2">
        <v>2567</v>
      </c>
      <c r="F692" s="2">
        <v>19</v>
      </c>
      <c r="G692" s="2">
        <v>6</v>
      </c>
      <c r="H692" s="2">
        <v>3</v>
      </c>
      <c r="I692" s="2">
        <v>35</v>
      </c>
      <c r="J692" s="2">
        <v>1</v>
      </c>
      <c r="K692" s="106">
        <f t="shared" si="13"/>
        <v>2735</v>
      </c>
      <c r="L692" s="2"/>
      <c r="M692" s="2" t="s">
        <v>180</v>
      </c>
      <c r="N692" s="2"/>
      <c r="O692" s="2"/>
      <c r="P692" s="2"/>
      <c r="Q692" s="2">
        <v>2735</v>
      </c>
      <c r="R692" s="2"/>
      <c r="S692" s="2"/>
      <c r="T692" s="2"/>
      <c r="U692" s="2"/>
      <c r="V692" s="140">
        <v>0</v>
      </c>
    </row>
    <row r="693" spans="1:22" s="3" customFormat="1" ht="24" customHeight="1" x14ac:dyDescent="0.45">
      <c r="A693" s="130">
        <v>684</v>
      </c>
      <c r="B693" s="114"/>
      <c r="C693" s="2" t="s">
        <v>9</v>
      </c>
      <c r="D693" s="2">
        <v>47935</v>
      </c>
      <c r="E693" s="2">
        <v>4617</v>
      </c>
      <c r="F693" s="2">
        <v>141</v>
      </c>
      <c r="G693" s="2">
        <v>7</v>
      </c>
      <c r="H693" s="2">
        <v>3</v>
      </c>
      <c r="I693" s="2">
        <v>42</v>
      </c>
      <c r="J693" s="2">
        <v>1</v>
      </c>
      <c r="K693" s="106">
        <f t="shared" si="13"/>
        <v>3142</v>
      </c>
      <c r="L693" s="2"/>
      <c r="M693" s="2" t="s">
        <v>180</v>
      </c>
      <c r="N693" s="2"/>
      <c r="O693" s="2"/>
      <c r="P693" s="2"/>
      <c r="Q693" s="2">
        <v>3142</v>
      </c>
      <c r="R693" s="2"/>
      <c r="S693" s="2"/>
      <c r="T693" s="2"/>
      <c r="U693" s="2"/>
      <c r="V693" s="140">
        <v>0</v>
      </c>
    </row>
    <row r="694" spans="1:22" s="3" customFormat="1" ht="24" customHeight="1" x14ac:dyDescent="0.45">
      <c r="A694" s="130">
        <v>685</v>
      </c>
      <c r="B694" s="2" t="s">
        <v>1538</v>
      </c>
      <c r="C694" s="2" t="s">
        <v>9</v>
      </c>
      <c r="D694" s="2">
        <v>5478</v>
      </c>
      <c r="E694" s="2">
        <v>510</v>
      </c>
      <c r="F694" s="2">
        <v>267</v>
      </c>
      <c r="G694" s="2"/>
      <c r="H694" s="2"/>
      <c r="I694" s="2">
        <v>58</v>
      </c>
      <c r="J694" s="2">
        <v>2</v>
      </c>
      <c r="K694" s="106">
        <f t="shared" si="13"/>
        <v>58</v>
      </c>
      <c r="L694" s="2">
        <v>1</v>
      </c>
      <c r="M694" s="2" t="s">
        <v>181</v>
      </c>
      <c r="N694" s="2" t="s">
        <v>15</v>
      </c>
      <c r="O694" s="2" t="s">
        <v>42</v>
      </c>
      <c r="P694" s="2">
        <v>90</v>
      </c>
      <c r="Q694" s="2"/>
      <c r="R694" s="2">
        <v>58</v>
      </c>
      <c r="S694" s="2"/>
      <c r="T694" s="2"/>
      <c r="U694" s="2">
        <v>5</v>
      </c>
      <c r="V694" s="140">
        <v>0</v>
      </c>
    </row>
    <row r="695" spans="1:22" s="3" customFormat="1" ht="24" customHeight="1" x14ac:dyDescent="0.45">
      <c r="A695" s="130">
        <v>686</v>
      </c>
      <c r="B695" s="2" t="s">
        <v>1537</v>
      </c>
      <c r="C695" s="2" t="s">
        <v>182</v>
      </c>
      <c r="D695" s="2"/>
      <c r="E695" s="2"/>
      <c r="F695" s="2"/>
      <c r="G695" s="2"/>
      <c r="H695" s="2"/>
      <c r="I695" s="2"/>
      <c r="J695" s="2">
        <v>2</v>
      </c>
      <c r="K695" s="106">
        <f t="shared" si="13"/>
        <v>0</v>
      </c>
      <c r="L695" s="2">
        <v>1</v>
      </c>
      <c r="M695" s="2" t="s">
        <v>183</v>
      </c>
      <c r="N695" s="2" t="s">
        <v>15</v>
      </c>
      <c r="O695" s="2" t="s">
        <v>12</v>
      </c>
      <c r="P695" s="2">
        <v>90</v>
      </c>
      <c r="Q695" s="2"/>
      <c r="R695" s="2">
        <v>90</v>
      </c>
      <c r="S695" s="2"/>
      <c r="T695" s="2"/>
      <c r="U695" s="2">
        <v>10</v>
      </c>
      <c r="V695" s="140">
        <v>0.02</v>
      </c>
    </row>
    <row r="696" spans="1:22" s="3" customFormat="1" ht="24" customHeight="1" x14ac:dyDescent="0.45">
      <c r="A696" s="130">
        <v>687</v>
      </c>
      <c r="B696" s="114"/>
      <c r="C696" s="2" t="s">
        <v>9</v>
      </c>
      <c r="D696" s="2">
        <v>16694</v>
      </c>
      <c r="E696" s="2">
        <v>2566</v>
      </c>
      <c r="F696" s="2">
        <v>18</v>
      </c>
      <c r="G696" s="2">
        <v>17</v>
      </c>
      <c r="H696" s="2">
        <v>3</v>
      </c>
      <c r="I696" s="2">
        <v>13</v>
      </c>
      <c r="J696" s="2">
        <v>1</v>
      </c>
      <c r="K696" s="106">
        <f t="shared" si="13"/>
        <v>7113</v>
      </c>
      <c r="L696" s="2"/>
      <c r="M696" s="2" t="s">
        <v>183</v>
      </c>
      <c r="N696" s="2"/>
      <c r="O696" s="2"/>
      <c r="P696" s="2"/>
      <c r="Q696" s="2">
        <v>7113</v>
      </c>
      <c r="R696" s="2"/>
      <c r="S696" s="2"/>
      <c r="T696" s="2"/>
      <c r="U696" s="2"/>
      <c r="V696" s="140">
        <v>0</v>
      </c>
    </row>
    <row r="697" spans="1:22" s="3" customFormat="1" ht="24" customHeight="1" x14ac:dyDescent="0.45">
      <c r="A697" s="130">
        <v>688</v>
      </c>
      <c r="B697" s="114"/>
      <c r="C697" s="2" t="s">
        <v>9</v>
      </c>
      <c r="D697" s="2">
        <v>54673</v>
      </c>
      <c r="E697" s="2">
        <v>5285</v>
      </c>
      <c r="F697" s="2">
        <v>163</v>
      </c>
      <c r="G697" s="2">
        <v>2</v>
      </c>
      <c r="H697" s="2"/>
      <c r="I697" s="2">
        <v>99</v>
      </c>
      <c r="J697" s="2">
        <v>1</v>
      </c>
      <c r="K697" s="106">
        <f t="shared" si="13"/>
        <v>899</v>
      </c>
      <c r="L697" s="2"/>
      <c r="M697" s="2" t="s">
        <v>183</v>
      </c>
      <c r="N697" s="2"/>
      <c r="O697" s="2"/>
      <c r="P697" s="2"/>
      <c r="Q697" s="2">
        <v>899</v>
      </c>
      <c r="R697" s="2"/>
      <c r="S697" s="2"/>
      <c r="T697" s="2"/>
      <c r="U697" s="2"/>
      <c r="V697" s="140">
        <v>0</v>
      </c>
    </row>
    <row r="698" spans="1:22" s="3" customFormat="1" ht="24" customHeight="1" x14ac:dyDescent="0.45">
      <c r="A698" s="130">
        <v>689</v>
      </c>
      <c r="B698" s="2" t="s">
        <v>1536</v>
      </c>
      <c r="C698" s="2" t="s">
        <v>9</v>
      </c>
      <c r="D698" s="2">
        <v>39729</v>
      </c>
      <c r="E698" s="2">
        <v>4217</v>
      </c>
      <c r="F698" s="2">
        <v>18</v>
      </c>
      <c r="G698" s="2"/>
      <c r="H698" s="2"/>
      <c r="I698" s="2">
        <v>31</v>
      </c>
      <c r="J698" s="2">
        <v>2</v>
      </c>
      <c r="K698" s="106">
        <f t="shared" si="13"/>
        <v>31</v>
      </c>
      <c r="L698" s="2">
        <v>1</v>
      </c>
      <c r="M698" s="2" t="s">
        <v>184</v>
      </c>
      <c r="N698" s="2" t="s">
        <v>15</v>
      </c>
      <c r="O698" s="2" t="s">
        <v>42</v>
      </c>
      <c r="P698" s="2">
        <v>64</v>
      </c>
      <c r="Q698" s="2"/>
      <c r="R698" s="2">
        <v>31</v>
      </c>
      <c r="S698" s="2"/>
      <c r="T698" s="2"/>
      <c r="U698" s="2">
        <v>30</v>
      </c>
      <c r="V698" s="140">
        <v>0</v>
      </c>
    </row>
    <row r="699" spans="1:22" s="3" customFormat="1" ht="24" customHeight="1" x14ac:dyDescent="0.45">
      <c r="A699" s="130">
        <v>690</v>
      </c>
      <c r="B699" s="2" t="s">
        <v>1535</v>
      </c>
      <c r="C699" s="2" t="s">
        <v>9</v>
      </c>
      <c r="D699" s="2">
        <v>57295</v>
      </c>
      <c r="E699" s="2">
        <v>5434</v>
      </c>
      <c r="F699" s="2">
        <v>81</v>
      </c>
      <c r="G699" s="2"/>
      <c r="H699" s="2"/>
      <c r="I699" s="2">
        <v>51</v>
      </c>
      <c r="J699" s="2">
        <v>2</v>
      </c>
      <c r="K699" s="106">
        <f t="shared" si="13"/>
        <v>51</v>
      </c>
      <c r="L699" s="2">
        <v>1</v>
      </c>
      <c r="M699" s="2" t="s">
        <v>185</v>
      </c>
      <c r="N699" s="2" t="s">
        <v>15</v>
      </c>
      <c r="O699" s="2" t="s">
        <v>12</v>
      </c>
      <c r="P699" s="2">
        <v>93</v>
      </c>
      <c r="Q699" s="2"/>
      <c r="R699" s="2">
        <v>51</v>
      </c>
      <c r="S699" s="2"/>
      <c r="T699" s="2"/>
      <c r="U699" s="2">
        <v>30</v>
      </c>
      <c r="V699" s="140">
        <v>0</v>
      </c>
    </row>
    <row r="700" spans="1:22" s="3" customFormat="1" ht="24" customHeight="1" x14ac:dyDescent="0.45">
      <c r="A700" s="130">
        <v>691</v>
      </c>
      <c r="B700" s="114"/>
      <c r="C700" s="2" t="s">
        <v>9</v>
      </c>
      <c r="D700" s="2">
        <v>14856</v>
      </c>
      <c r="E700" s="2">
        <v>2001</v>
      </c>
      <c r="F700" s="2">
        <v>87</v>
      </c>
      <c r="G700" s="2">
        <v>15</v>
      </c>
      <c r="H700" s="2">
        <v>3</v>
      </c>
      <c r="I700" s="2">
        <v>2</v>
      </c>
      <c r="J700" s="2">
        <v>1</v>
      </c>
      <c r="K700" s="106">
        <f t="shared" si="13"/>
        <v>6302</v>
      </c>
      <c r="L700" s="2"/>
      <c r="M700" s="2" t="s">
        <v>185</v>
      </c>
      <c r="N700" s="2"/>
      <c r="O700" s="2"/>
      <c r="P700" s="2"/>
      <c r="Q700" s="2">
        <v>6302</v>
      </c>
      <c r="R700" s="2"/>
      <c r="S700" s="2"/>
      <c r="T700" s="2"/>
      <c r="U700" s="2"/>
      <c r="V700" s="140">
        <v>0</v>
      </c>
    </row>
    <row r="701" spans="1:22" s="3" customFormat="1" ht="24" customHeight="1" x14ac:dyDescent="0.45">
      <c r="A701" s="130">
        <v>692</v>
      </c>
      <c r="B701" s="114"/>
      <c r="C701" s="2" t="s">
        <v>9</v>
      </c>
      <c r="D701" s="2">
        <v>7196</v>
      </c>
      <c r="E701" s="2"/>
      <c r="F701" s="2">
        <v>46</v>
      </c>
      <c r="G701" s="2"/>
      <c r="H701" s="2">
        <v>2</v>
      </c>
      <c r="I701" s="2">
        <v>82</v>
      </c>
      <c r="J701" s="2">
        <v>1</v>
      </c>
      <c r="K701" s="106">
        <f t="shared" si="13"/>
        <v>282</v>
      </c>
      <c r="L701" s="2"/>
      <c r="M701" s="2" t="s">
        <v>185</v>
      </c>
      <c r="N701" s="2"/>
      <c r="O701" s="2"/>
      <c r="P701" s="2"/>
      <c r="Q701" s="2">
        <v>282</v>
      </c>
      <c r="R701" s="2"/>
      <c r="S701" s="2"/>
      <c r="T701" s="2"/>
      <c r="U701" s="2"/>
      <c r="V701" s="140">
        <v>0</v>
      </c>
    </row>
    <row r="702" spans="1:22" s="3" customFormat="1" ht="24" customHeight="1" x14ac:dyDescent="0.45">
      <c r="A702" s="130">
        <v>693</v>
      </c>
      <c r="B702" s="114"/>
      <c r="C702" s="2" t="s">
        <v>9</v>
      </c>
      <c r="D702" s="2">
        <v>7056</v>
      </c>
      <c r="E702" s="2">
        <v>564</v>
      </c>
      <c r="F702" s="2">
        <v>17</v>
      </c>
      <c r="G702" s="2"/>
      <c r="H702" s="2">
        <v>2</v>
      </c>
      <c r="I702" s="2">
        <v>89</v>
      </c>
      <c r="J702" s="2">
        <v>1</v>
      </c>
      <c r="K702" s="106">
        <f t="shared" si="13"/>
        <v>289</v>
      </c>
      <c r="L702" s="2"/>
      <c r="M702" s="2" t="s">
        <v>185</v>
      </c>
      <c r="N702" s="2"/>
      <c r="O702" s="2"/>
      <c r="P702" s="2"/>
      <c r="Q702" s="2">
        <v>289</v>
      </c>
      <c r="R702" s="2"/>
      <c r="S702" s="2"/>
      <c r="T702" s="2"/>
      <c r="U702" s="2"/>
      <c r="V702" s="140">
        <v>0</v>
      </c>
    </row>
    <row r="703" spans="1:22" s="3" customFormat="1" ht="24" customHeight="1" x14ac:dyDescent="0.45">
      <c r="A703" s="130">
        <v>694</v>
      </c>
      <c r="B703" s="114"/>
      <c r="C703" s="2" t="s">
        <v>9</v>
      </c>
      <c r="D703" s="2">
        <v>14855</v>
      </c>
      <c r="E703" s="2">
        <v>2000</v>
      </c>
      <c r="F703" s="2">
        <v>86</v>
      </c>
      <c r="G703" s="2">
        <v>5</v>
      </c>
      <c r="H703" s="2">
        <v>2</v>
      </c>
      <c r="I703" s="2">
        <v>81</v>
      </c>
      <c r="J703" s="2">
        <v>1</v>
      </c>
      <c r="K703" s="106">
        <f t="shared" si="13"/>
        <v>2281</v>
      </c>
      <c r="L703" s="2"/>
      <c r="M703" s="2" t="s">
        <v>185</v>
      </c>
      <c r="N703" s="2"/>
      <c r="O703" s="2"/>
      <c r="P703" s="2"/>
      <c r="Q703" s="2">
        <v>2281</v>
      </c>
      <c r="R703" s="2"/>
      <c r="S703" s="2"/>
      <c r="T703" s="2"/>
      <c r="U703" s="2"/>
      <c r="V703" s="140">
        <v>0</v>
      </c>
    </row>
    <row r="704" spans="1:22" s="44" customFormat="1" ht="24" customHeight="1" x14ac:dyDescent="0.45">
      <c r="A704" s="130">
        <v>695</v>
      </c>
      <c r="B704" s="114"/>
      <c r="C704" s="60" t="s">
        <v>13</v>
      </c>
      <c r="D704" s="60"/>
      <c r="E704" s="60"/>
      <c r="F704" s="60"/>
      <c r="G704" s="60">
        <v>15</v>
      </c>
      <c r="H704" s="60">
        <v>2</v>
      </c>
      <c r="I704" s="60"/>
      <c r="J704" s="60">
        <v>1</v>
      </c>
      <c r="K704" s="106">
        <f t="shared" si="13"/>
        <v>6200</v>
      </c>
      <c r="L704" s="60"/>
      <c r="M704" s="60" t="s">
        <v>185</v>
      </c>
      <c r="N704" s="60"/>
      <c r="O704" s="60"/>
      <c r="P704" s="60"/>
      <c r="Q704" s="60">
        <v>6200</v>
      </c>
      <c r="R704" s="60"/>
      <c r="S704" s="60"/>
      <c r="T704" s="60"/>
      <c r="U704" s="60"/>
      <c r="V704" s="140">
        <v>0.01</v>
      </c>
    </row>
    <row r="705" spans="1:22" s="3" customFormat="1" ht="24" customHeight="1" x14ac:dyDescent="0.45">
      <c r="A705" s="130">
        <v>696</v>
      </c>
      <c r="B705" s="2" t="s">
        <v>1534</v>
      </c>
      <c r="C705" s="2" t="s">
        <v>9</v>
      </c>
      <c r="D705" s="2">
        <v>34443</v>
      </c>
      <c r="E705" s="2">
        <v>3874</v>
      </c>
      <c r="F705" s="2">
        <v>243</v>
      </c>
      <c r="G705" s="2">
        <v>5</v>
      </c>
      <c r="H705" s="2">
        <v>3</v>
      </c>
      <c r="I705" s="2">
        <v>1</v>
      </c>
      <c r="J705" s="2">
        <v>2</v>
      </c>
      <c r="K705" s="106">
        <f t="shared" si="13"/>
        <v>2301</v>
      </c>
      <c r="L705" s="2">
        <v>1</v>
      </c>
      <c r="M705" s="2" t="s">
        <v>186</v>
      </c>
      <c r="N705" s="2" t="s">
        <v>15</v>
      </c>
      <c r="O705" s="2" t="s">
        <v>12</v>
      </c>
      <c r="P705" s="2">
        <v>108</v>
      </c>
      <c r="Q705" s="2">
        <v>2193</v>
      </c>
      <c r="R705" s="2">
        <v>108</v>
      </c>
      <c r="S705" s="148"/>
      <c r="T705" s="2"/>
      <c r="U705" s="2">
        <v>30</v>
      </c>
      <c r="V705" s="140">
        <v>0</v>
      </c>
    </row>
    <row r="706" spans="1:22" s="3" customFormat="1" ht="24" customHeight="1" x14ac:dyDescent="0.45">
      <c r="A706" s="130">
        <v>697</v>
      </c>
      <c r="B706" s="114"/>
      <c r="C706" s="2" t="s">
        <v>9</v>
      </c>
      <c r="D706" s="2">
        <v>14741</v>
      </c>
      <c r="E706" s="2">
        <v>1893</v>
      </c>
      <c r="F706" s="2">
        <v>233</v>
      </c>
      <c r="G706" s="2">
        <v>17</v>
      </c>
      <c r="H706" s="2"/>
      <c r="I706" s="2">
        <v>28</v>
      </c>
      <c r="J706" s="2">
        <v>1</v>
      </c>
      <c r="K706" s="106">
        <f t="shared" si="13"/>
        <v>6828</v>
      </c>
      <c r="L706" s="2"/>
      <c r="M706" s="2" t="s">
        <v>186</v>
      </c>
      <c r="N706" s="2"/>
      <c r="O706" s="2"/>
      <c r="P706" s="2"/>
      <c r="Q706" s="2">
        <v>6828</v>
      </c>
      <c r="R706" s="2"/>
      <c r="S706" s="148"/>
      <c r="T706" s="2"/>
      <c r="U706" s="2"/>
      <c r="V706" s="140">
        <v>0</v>
      </c>
    </row>
    <row r="707" spans="1:22" s="3" customFormat="1" ht="24" customHeight="1" x14ac:dyDescent="0.45">
      <c r="A707" s="130">
        <v>698</v>
      </c>
      <c r="B707" s="114"/>
      <c r="C707" s="2" t="s">
        <v>9</v>
      </c>
      <c r="D707" s="2">
        <v>16847</v>
      </c>
      <c r="E707" s="2">
        <v>2789</v>
      </c>
      <c r="F707" s="2">
        <v>10</v>
      </c>
      <c r="G707" s="2">
        <v>55</v>
      </c>
      <c r="H707" s="2">
        <v>2</v>
      </c>
      <c r="I707" s="2">
        <v>67</v>
      </c>
      <c r="J707" s="2">
        <v>1</v>
      </c>
      <c r="K707" s="106">
        <f t="shared" si="13"/>
        <v>22267</v>
      </c>
      <c r="L707" s="2"/>
      <c r="M707" s="2" t="s">
        <v>186</v>
      </c>
      <c r="N707" s="2"/>
      <c r="O707" s="2"/>
      <c r="P707" s="2"/>
      <c r="Q707" s="2">
        <v>22267</v>
      </c>
      <c r="R707" s="2"/>
      <c r="S707" s="148"/>
      <c r="T707" s="2"/>
      <c r="U707" s="2"/>
      <c r="V707" s="140">
        <v>0</v>
      </c>
    </row>
    <row r="708" spans="1:22" s="3" customFormat="1" ht="24" customHeight="1" x14ac:dyDescent="0.45">
      <c r="A708" s="130">
        <v>699</v>
      </c>
      <c r="B708" s="114"/>
      <c r="C708" s="2" t="s">
        <v>9</v>
      </c>
      <c r="D708" s="2">
        <v>13518</v>
      </c>
      <c r="E708" s="2">
        <v>1552</v>
      </c>
      <c r="F708" s="2">
        <v>409</v>
      </c>
      <c r="G708" s="2">
        <v>13</v>
      </c>
      <c r="H708" s="2">
        <v>3</v>
      </c>
      <c r="I708" s="2"/>
      <c r="J708" s="2">
        <v>1</v>
      </c>
      <c r="K708" s="106">
        <f t="shared" si="13"/>
        <v>5500</v>
      </c>
      <c r="L708" s="2"/>
      <c r="M708" s="2" t="s">
        <v>186</v>
      </c>
      <c r="N708" s="2"/>
      <c r="O708" s="2"/>
      <c r="P708" s="2"/>
      <c r="Q708" s="2">
        <v>5500</v>
      </c>
      <c r="R708" s="2"/>
      <c r="S708" s="148"/>
      <c r="T708" s="2"/>
      <c r="U708" s="2"/>
      <c r="V708" s="140">
        <v>0</v>
      </c>
    </row>
    <row r="709" spans="1:22" s="3" customFormat="1" ht="24" customHeight="1" x14ac:dyDescent="0.45">
      <c r="A709" s="130">
        <v>700</v>
      </c>
      <c r="B709" s="2" t="s">
        <v>1591</v>
      </c>
      <c r="C709" s="2"/>
      <c r="D709" s="2"/>
      <c r="E709" s="2"/>
      <c r="F709" s="2"/>
      <c r="G709" s="2"/>
      <c r="H709" s="2"/>
      <c r="I709" s="2"/>
      <c r="J709" s="2">
        <v>2</v>
      </c>
      <c r="K709" s="106">
        <f t="shared" si="13"/>
        <v>0</v>
      </c>
      <c r="L709" s="2">
        <v>1</v>
      </c>
      <c r="M709" s="2" t="s">
        <v>187</v>
      </c>
      <c r="N709" s="2" t="s">
        <v>15</v>
      </c>
      <c r="O709" s="2" t="s">
        <v>12</v>
      </c>
      <c r="P709" s="2">
        <v>125</v>
      </c>
      <c r="Q709" s="2"/>
      <c r="R709" s="2">
        <v>125</v>
      </c>
      <c r="S709" s="148"/>
      <c r="T709" s="2"/>
      <c r="U709" s="2">
        <v>20</v>
      </c>
      <c r="V709" s="140">
        <v>0.02</v>
      </c>
    </row>
    <row r="710" spans="1:22" s="3" customFormat="1" ht="24" customHeight="1" x14ac:dyDescent="0.45">
      <c r="A710" s="130">
        <v>701</v>
      </c>
      <c r="B710" s="114"/>
      <c r="C710" s="2" t="s">
        <v>9</v>
      </c>
      <c r="D710" s="2">
        <v>24759</v>
      </c>
      <c r="E710" s="2">
        <v>3532</v>
      </c>
      <c r="F710" s="2">
        <v>612</v>
      </c>
      <c r="G710" s="2">
        <v>13</v>
      </c>
      <c r="H710" s="2">
        <v>3</v>
      </c>
      <c r="I710" s="2">
        <v>85</v>
      </c>
      <c r="J710" s="2">
        <v>1</v>
      </c>
      <c r="K710" s="106">
        <f t="shared" si="13"/>
        <v>5585</v>
      </c>
      <c r="L710" s="2"/>
      <c r="M710" s="2" t="s">
        <v>187</v>
      </c>
      <c r="N710" s="2"/>
      <c r="O710" s="2"/>
      <c r="P710" s="2"/>
      <c r="Q710" s="2">
        <v>5585</v>
      </c>
      <c r="R710" s="2"/>
      <c r="S710" s="148"/>
      <c r="T710" s="2"/>
      <c r="U710" s="2"/>
      <c r="V710" s="140">
        <v>0</v>
      </c>
    </row>
    <row r="711" spans="1:22" s="3" customFormat="1" ht="24" customHeight="1" x14ac:dyDescent="0.45">
      <c r="A711" s="130">
        <v>702</v>
      </c>
      <c r="B711" s="2" t="s">
        <v>1590</v>
      </c>
      <c r="C711" s="2" t="s">
        <v>9</v>
      </c>
      <c r="D711" s="2">
        <v>5430</v>
      </c>
      <c r="E711" s="2"/>
      <c r="F711" s="2">
        <v>215</v>
      </c>
      <c r="G711" s="2"/>
      <c r="H711" s="2"/>
      <c r="I711" s="2">
        <v>73</v>
      </c>
      <c r="J711" s="2">
        <v>2</v>
      </c>
      <c r="K711" s="106">
        <f t="shared" si="13"/>
        <v>73</v>
      </c>
      <c r="L711" s="2">
        <v>1</v>
      </c>
      <c r="M711" s="2" t="s">
        <v>188</v>
      </c>
      <c r="N711" s="2" t="s">
        <v>15</v>
      </c>
      <c r="O711" s="2" t="s">
        <v>12</v>
      </c>
      <c r="P711" s="2">
        <v>180</v>
      </c>
      <c r="Q711" s="2"/>
      <c r="R711" s="2">
        <v>73</v>
      </c>
      <c r="S711" s="148"/>
      <c r="T711" s="2"/>
      <c r="U711" s="2">
        <v>30</v>
      </c>
      <c r="V711" s="140">
        <v>0</v>
      </c>
    </row>
    <row r="712" spans="1:22" s="3" customFormat="1" ht="24" customHeight="1" x14ac:dyDescent="0.45">
      <c r="A712" s="130">
        <v>703</v>
      </c>
      <c r="B712" s="114"/>
      <c r="C712" s="2" t="s">
        <v>9</v>
      </c>
      <c r="D712" s="2">
        <v>32586</v>
      </c>
      <c r="E712" s="2">
        <v>3769</v>
      </c>
      <c r="F712" s="2">
        <v>541</v>
      </c>
      <c r="G712" s="2"/>
      <c r="H712" s="2"/>
      <c r="I712" s="2">
        <v>54</v>
      </c>
      <c r="J712" s="2">
        <v>1</v>
      </c>
      <c r="K712" s="106">
        <f t="shared" si="13"/>
        <v>54</v>
      </c>
      <c r="L712" s="2"/>
      <c r="M712" s="2" t="s">
        <v>188</v>
      </c>
      <c r="N712" s="2"/>
      <c r="O712" s="2"/>
      <c r="P712" s="2"/>
      <c r="Q712" s="2">
        <v>54</v>
      </c>
      <c r="R712" s="2"/>
      <c r="S712" s="148"/>
      <c r="T712" s="2"/>
      <c r="U712" s="2"/>
      <c r="V712" s="140">
        <v>0</v>
      </c>
    </row>
    <row r="713" spans="1:22" s="3" customFormat="1" ht="24" customHeight="1" x14ac:dyDescent="0.45">
      <c r="A713" s="130">
        <v>704</v>
      </c>
      <c r="B713" s="114"/>
      <c r="C713" s="2" t="s">
        <v>9</v>
      </c>
      <c r="D713" s="2">
        <v>7258</v>
      </c>
      <c r="E713" s="2"/>
      <c r="F713" s="2">
        <v>108</v>
      </c>
      <c r="G713" s="2"/>
      <c r="H713" s="2">
        <v>1</v>
      </c>
      <c r="I713" s="2">
        <v>57</v>
      </c>
      <c r="J713" s="2">
        <v>1</v>
      </c>
      <c r="K713" s="106">
        <f t="shared" si="13"/>
        <v>157</v>
      </c>
      <c r="L713" s="2"/>
      <c r="M713" s="2" t="s">
        <v>188</v>
      </c>
      <c r="N713" s="2"/>
      <c r="O713" s="2"/>
      <c r="P713" s="2"/>
      <c r="Q713" s="2">
        <v>157</v>
      </c>
      <c r="R713" s="2"/>
      <c r="S713" s="148"/>
      <c r="T713" s="2"/>
      <c r="U713" s="2"/>
      <c r="V713" s="140">
        <v>0</v>
      </c>
    </row>
    <row r="714" spans="1:22" s="3" customFormat="1" ht="24" customHeight="1" x14ac:dyDescent="0.45">
      <c r="A714" s="130">
        <v>705</v>
      </c>
      <c r="B714" s="114"/>
      <c r="C714" s="2" t="s">
        <v>9</v>
      </c>
      <c r="D714" s="2">
        <v>16283</v>
      </c>
      <c r="E714" s="2">
        <v>2432</v>
      </c>
      <c r="F714" s="2">
        <v>55</v>
      </c>
      <c r="G714" s="2">
        <v>6</v>
      </c>
      <c r="H714" s="2"/>
      <c r="I714" s="2">
        <v>3</v>
      </c>
      <c r="J714" s="2">
        <v>1</v>
      </c>
      <c r="K714" s="106">
        <f t="shared" si="13"/>
        <v>2403</v>
      </c>
      <c r="L714" s="2"/>
      <c r="M714" s="2" t="s">
        <v>188</v>
      </c>
      <c r="N714" s="2"/>
      <c r="O714" s="2"/>
      <c r="P714" s="2"/>
      <c r="Q714" s="2">
        <v>2403</v>
      </c>
      <c r="R714" s="2"/>
      <c r="S714" s="148"/>
      <c r="T714" s="2"/>
      <c r="U714" s="2"/>
      <c r="V714" s="140">
        <v>0</v>
      </c>
    </row>
    <row r="715" spans="1:22" s="3" customFormat="1" ht="24" customHeight="1" x14ac:dyDescent="0.45">
      <c r="A715" s="130">
        <v>706</v>
      </c>
      <c r="B715" s="114"/>
      <c r="C715" s="2" t="s">
        <v>9</v>
      </c>
      <c r="D715" s="2">
        <v>26222</v>
      </c>
      <c r="E715" s="2"/>
      <c r="F715" s="2">
        <v>7</v>
      </c>
      <c r="G715" s="2">
        <v>23</v>
      </c>
      <c r="H715" s="2">
        <v>1</v>
      </c>
      <c r="I715" s="2">
        <v>90</v>
      </c>
      <c r="J715" s="2">
        <v>1</v>
      </c>
      <c r="K715" s="106">
        <f t="shared" si="13"/>
        <v>9390</v>
      </c>
      <c r="L715" s="2"/>
      <c r="M715" s="2" t="s">
        <v>188</v>
      </c>
      <c r="N715" s="2"/>
      <c r="O715" s="2"/>
      <c r="P715" s="2"/>
      <c r="Q715" s="2">
        <v>9390</v>
      </c>
      <c r="R715" s="2"/>
      <c r="S715" s="148"/>
      <c r="T715" s="2"/>
      <c r="U715" s="2"/>
      <c r="V715" s="140">
        <v>0</v>
      </c>
    </row>
    <row r="716" spans="1:22" s="3" customFormat="1" ht="24" customHeight="1" x14ac:dyDescent="0.45">
      <c r="A716" s="130">
        <v>707</v>
      </c>
      <c r="B716" s="114"/>
      <c r="C716" s="2" t="s">
        <v>9</v>
      </c>
      <c r="D716" s="2">
        <v>35145</v>
      </c>
      <c r="E716" s="2">
        <v>3962</v>
      </c>
      <c r="F716" s="2">
        <v>294</v>
      </c>
      <c r="G716" s="2">
        <v>7</v>
      </c>
      <c r="H716" s="2"/>
      <c r="I716" s="2">
        <v>10</v>
      </c>
      <c r="J716" s="2">
        <v>1</v>
      </c>
      <c r="K716" s="106">
        <f t="shared" si="13"/>
        <v>2810</v>
      </c>
      <c r="L716" s="2"/>
      <c r="M716" s="2" t="s">
        <v>188</v>
      </c>
      <c r="N716" s="2"/>
      <c r="O716" s="2"/>
      <c r="P716" s="2"/>
      <c r="Q716" s="2">
        <v>2810</v>
      </c>
      <c r="R716" s="2"/>
      <c r="S716" s="148"/>
      <c r="T716" s="2"/>
      <c r="U716" s="2"/>
      <c r="V716" s="140">
        <v>0</v>
      </c>
    </row>
    <row r="717" spans="1:22" s="3" customFormat="1" ht="24" customHeight="1" x14ac:dyDescent="0.45">
      <c r="A717" s="130">
        <v>708</v>
      </c>
      <c r="B717" s="114"/>
      <c r="C717" s="2" t="s">
        <v>9</v>
      </c>
      <c r="D717" s="2">
        <v>33652</v>
      </c>
      <c r="E717" s="2">
        <v>3828</v>
      </c>
      <c r="F717" s="2">
        <v>120</v>
      </c>
      <c r="G717" s="2">
        <v>7</v>
      </c>
      <c r="H717" s="2"/>
      <c r="I717" s="2">
        <v>98</v>
      </c>
      <c r="J717" s="2">
        <v>1</v>
      </c>
      <c r="K717" s="106">
        <f t="shared" si="13"/>
        <v>2898</v>
      </c>
      <c r="L717" s="2"/>
      <c r="M717" s="2" t="s">
        <v>188</v>
      </c>
      <c r="N717" s="2"/>
      <c r="O717" s="2"/>
      <c r="P717" s="2"/>
      <c r="Q717" s="2">
        <v>2898</v>
      </c>
      <c r="R717" s="2"/>
      <c r="S717" s="148"/>
      <c r="T717" s="2"/>
      <c r="U717" s="2"/>
      <c r="V717" s="140">
        <v>0</v>
      </c>
    </row>
    <row r="718" spans="1:22" s="3" customFormat="1" ht="24" customHeight="1" x14ac:dyDescent="0.45">
      <c r="A718" s="130">
        <v>709</v>
      </c>
      <c r="B718" s="2" t="s">
        <v>1589</v>
      </c>
      <c r="C718" s="2" t="s">
        <v>189</v>
      </c>
      <c r="D718" s="2"/>
      <c r="E718" s="2"/>
      <c r="F718" s="2"/>
      <c r="G718" s="2"/>
      <c r="H718" s="2"/>
      <c r="I718" s="2"/>
      <c r="J718" s="2">
        <v>2</v>
      </c>
      <c r="K718" s="106">
        <f t="shared" si="13"/>
        <v>0</v>
      </c>
      <c r="L718" s="2">
        <v>1</v>
      </c>
      <c r="M718" s="2" t="s">
        <v>190</v>
      </c>
      <c r="N718" s="2" t="s">
        <v>15</v>
      </c>
      <c r="O718" s="2" t="s">
        <v>12</v>
      </c>
      <c r="P718" s="2">
        <v>132</v>
      </c>
      <c r="Q718" s="2"/>
      <c r="R718" s="2">
        <v>132</v>
      </c>
      <c r="S718" s="148"/>
      <c r="T718" s="2"/>
      <c r="U718" s="2">
        <v>30</v>
      </c>
      <c r="V718" s="140">
        <v>0.02</v>
      </c>
    </row>
    <row r="719" spans="1:22" s="3" customFormat="1" ht="24" customHeight="1" x14ac:dyDescent="0.45">
      <c r="A719" s="130">
        <v>710</v>
      </c>
      <c r="B719" s="114"/>
      <c r="C719" s="2" t="s">
        <v>9</v>
      </c>
      <c r="D719" s="2">
        <v>14927</v>
      </c>
      <c r="E719" s="2">
        <v>2071</v>
      </c>
      <c r="F719" s="2">
        <v>264</v>
      </c>
      <c r="G719" s="2">
        <v>1</v>
      </c>
      <c r="H719" s="2">
        <v>3</v>
      </c>
      <c r="I719" s="2">
        <v>6</v>
      </c>
      <c r="J719" s="2">
        <v>1</v>
      </c>
      <c r="K719" s="106">
        <f t="shared" si="13"/>
        <v>706</v>
      </c>
      <c r="L719" s="2"/>
      <c r="M719" s="2" t="s">
        <v>190</v>
      </c>
      <c r="N719" s="2"/>
      <c r="O719" s="2"/>
      <c r="P719" s="2"/>
      <c r="Q719" s="2">
        <v>706</v>
      </c>
      <c r="R719" s="2"/>
      <c r="S719" s="148"/>
      <c r="T719" s="2"/>
      <c r="U719" s="2"/>
      <c r="V719" s="140">
        <v>0</v>
      </c>
    </row>
    <row r="720" spans="1:22" s="3" customFormat="1" ht="24" customHeight="1" x14ac:dyDescent="0.45">
      <c r="A720" s="130">
        <v>711</v>
      </c>
      <c r="B720" s="114"/>
      <c r="C720" s="2" t="s">
        <v>9</v>
      </c>
      <c r="D720" s="2">
        <v>14867</v>
      </c>
      <c r="E720" s="2">
        <v>2012</v>
      </c>
      <c r="F720" s="2">
        <v>100</v>
      </c>
      <c r="G720" s="2">
        <v>14</v>
      </c>
      <c r="H720" s="2">
        <v>1</v>
      </c>
      <c r="I720" s="2">
        <v>26</v>
      </c>
      <c r="J720" s="2">
        <v>1</v>
      </c>
      <c r="K720" s="106">
        <f t="shared" si="13"/>
        <v>5726</v>
      </c>
      <c r="L720" s="2"/>
      <c r="M720" s="2" t="s">
        <v>190</v>
      </c>
      <c r="N720" s="2"/>
      <c r="O720" s="2"/>
      <c r="P720" s="2"/>
      <c r="Q720" s="2">
        <v>5726</v>
      </c>
      <c r="R720" s="2"/>
      <c r="S720" s="148"/>
      <c r="T720" s="2"/>
      <c r="U720" s="2"/>
      <c r="V720" s="140">
        <v>0</v>
      </c>
    </row>
    <row r="721" spans="1:22" s="3" customFormat="1" ht="24" customHeight="1" x14ac:dyDescent="0.45">
      <c r="A721" s="130">
        <v>712</v>
      </c>
      <c r="B721" s="2" t="s">
        <v>1588</v>
      </c>
      <c r="C721" s="2"/>
      <c r="D721" s="2"/>
      <c r="E721" s="2"/>
      <c r="F721" s="2"/>
      <c r="G721" s="2"/>
      <c r="H721" s="2"/>
      <c r="I721" s="2"/>
      <c r="J721" s="2">
        <v>2</v>
      </c>
      <c r="K721" s="106">
        <f t="shared" si="13"/>
        <v>0</v>
      </c>
      <c r="L721" s="2">
        <v>1</v>
      </c>
      <c r="M721" s="2" t="s">
        <v>191</v>
      </c>
      <c r="N721" s="2" t="s">
        <v>15</v>
      </c>
      <c r="O721" s="2" t="s">
        <v>22</v>
      </c>
      <c r="P721" s="2">
        <v>62</v>
      </c>
      <c r="Q721" s="2"/>
      <c r="R721" s="2">
        <v>62</v>
      </c>
      <c r="S721" s="148"/>
      <c r="T721" s="2"/>
      <c r="U721" s="2">
        <v>50</v>
      </c>
      <c r="V721" s="140">
        <v>0.02</v>
      </c>
    </row>
    <row r="722" spans="1:22" s="3" customFormat="1" ht="24" customHeight="1" x14ac:dyDescent="0.45">
      <c r="A722" s="130">
        <v>713</v>
      </c>
      <c r="B722" s="2" t="s">
        <v>1616</v>
      </c>
      <c r="C722" s="2" t="s">
        <v>9</v>
      </c>
      <c r="D722" s="2">
        <v>14734</v>
      </c>
      <c r="E722" s="2">
        <v>1886</v>
      </c>
      <c r="F722" s="2">
        <v>220</v>
      </c>
      <c r="G722" s="2">
        <v>10</v>
      </c>
      <c r="H722" s="2">
        <v>3</v>
      </c>
      <c r="I722" s="2">
        <v>73</v>
      </c>
      <c r="J722" s="2">
        <v>1</v>
      </c>
      <c r="K722" s="106">
        <f t="shared" si="13"/>
        <v>4373</v>
      </c>
      <c r="L722" s="2"/>
      <c r="M722" s="2" t="s">
        <v>1618</v>
      </c>
      <c r="N722" s="2"/>
      <c r="O722" s="2"/>
      <c r="P722" s="2"/>
      <c r="Q722" s="2">
        <v>4373</v>
      </c>
      <c r="R722" s="2"/>
      <c r="S722" s="148"/>
      <c r="T722" s="2"/>
      <c r="U722" s="2"/>
      <c r="V722" s="140">
        <v>0</v>
      </c>
    </row>
    <row r="723" spans="1:22" s="3" customFormat="1" ht="24" customHeight="1" x14ac:dyDescent="0.45">
      <c r="A723" s="130">
        <v>714</v>
      </c>
      <c r="B723" s="2" t="s">
        <v>1587</v>
      </c>
      <c r="C723" s="2"/>
      <c r="D723" s="2"/>
      <c r="E723" s="2"/>
      <c r="F723" s="2"/>
      <c r="G723" s="2"/>
      <c r="H723" s="2"/>
      <c r="I723" s="2"/>
      <c r="J723" s="2">
        <v>2</v>
      </c>
      <c r="K723" s="106">
        <f t="shared" si="13"/>
        <v>0</v>
      </c>
      <c r="L723" s="2">
        <v>1</v>
      </c>
      <c r="M723" s="2" t="s">
        <v>192</v>
      </c>
      <c r="N723" s="2" t="s">
        <v>15</v>
      </c>
      <c r="O723" s="2" t="s">
        <v>42</v>
      </c>
      <c r="P723" s="2">
        <v>60</v>
      </c>
      <c r="Q723" s="2"/>
      <c r="R723" s="2">
        <v>60</v>
      </c>
      <c r="S723" s="148"/>
      <c r="T723" s="2"/>
      <c r="U723" s="2">
        <v>10</v>
      </c>
      <c r="V723" s="140">
        <v>0.02</v>
      </c>
    </row>
    <row r="724" spans="1:22" s="44" customFormat="1" ht="24" customHeight="1" x14ac:dyDescent="0.45">
      <c r="A724" s="130">
        <v>715</v>
      </c>
      <c r="B724" s="114"/>
      <c r="C724" s="62" t="s">
        <v>32</v>
      </c>
      <c r="D724" s="62">
        <v>1843</v>
      </c>
      <c r="E724" s="62">
        <v>1843</v>
      </c>
      <c r="F724" s="62">
        <v>15</v>
      </c>
      <c r="G724" s="62">
        <v>11</v>
      </c>
      <c r="H724" s="62">
        <v>2</v>
      </c>
      <c r="I724" s="62">
        <v>67</v>
      </c>
      <c r="J724" s="62">
        <v>1</v>
      </c>
      <c r="K724" s="106">
        <f t="shared" si="13"/>
        <v>4667</v>
      </c>
      <c r="L724" s="62"/>
      <c r="M724" s="62" t="s">
        <v>192</v>
      </c>
      <c r="N724" s="62"/>
      <c r="O724" s="62"/>
      <c r="P724" s="62"/>
      <c r="Q724" s="62">
        <v>4667</v>
      </c>
      <c r="R724" s="62"/>
      <c r="S724" s="148"/>
      <c r="T724" s="62"/>
      <c r="U724" s="62"/>
      <c r="V724" s="140">
        <v>0.01</v>
      </c>
    </row>
    <row r="725" spans="1:22" s="3" customFormat="1" ht="24" customHeight="1" x14ac:dyDescent="0.45">
      <c r="A725" s="130">
        <v>716</v>
      </c>
      <c r="B725" s="2" t="s">
        <v>1530</v>
      </c>
      <c r="C725" s="2" t="s">
        <v>193</v>
      </c>
      <c r="D725" s="2"/>
      <c r="E725" s="2"/>
      <c r="F725" s="2"/>
      <c r="G725" s="2"/>
      <c r="H725" s="2"/>
      <c r="I725" s="2"/>
      <c r="J725" s="2">
        <v>2</v>
      </c>
      <c r="K725" s="106">
        <f t="shared" si="13"/>
        <v>0</v>
      </c>
      <c r="L725" s="2">
        <v>1</v>
      </c>
      <c r="M725" s="2" t="s">
        <v>194</v>
      </c>
      <c r="N725" s="2" t="s">
        <v>15</v>
      </c>
      <c r="O725" s="2" t="s">
        <v>12</v>
      </c>
      <c r="P725" s="2">
        <v>120.5</v>
      </c>
      <c r="Q725" s="2"/>
      <c r="R725" s="2">
        <v>120.5</v>
      </c>
      <c r="S725" s="148"/>
      <c r="T725" s="2"/>
      <c r="U725" s="2">
        <v>20</v>
      </c>
      <c r="V725" s="140">
        <v>0.02</v>
      </c>
    </row>
    <row r="726" spans="1:22" s="3" customFormat="1" ht="24" customHeight="1" x14ac:dyDescent="0.45">
      <c r="A726" s="130">
        <v>717</v>
      </c>
      <c r="B726" s="114"/>
      <c r="C726" s="2" t="s">
        <v>32</v>
      </c>
      <c r="D726" s="2">
        <v>3081</v>
      </c>
      <c r="E726" s="2">
        <v>3081</v>
      </c>
      <c r="F726" s="2">
        <v>30</v>
      </c>
      <c r="G726" s="2">
        <v>17</v>
      </c>
      <c r="H726" s="2">
        <v>2</v>
      </c>
      <c r="I726" s="2">
        <v>70</v>
      </c>
      <c r="J726" s="2">
        <v>1</v>
      </c>
      <c r="K726" s="106">
        <f t="shared" si="13"/>
        <v>7070</v>
      </c>
      <c r="L726" s="2"/>
      <c r="M726" s="2" t="s">
        <v>194</v>
      </c>
      <c r="N726" s="2"/>
      <c r="O726" s="2"/>
      <c r="P726" s="2"/>
      <c r="Q726" s="2">
        <v>7070</v>
      </c>
      <c r="R726" s="2"/>
      <c r="S726" s="148"/>
      <c r="T726" s="2"/>
      <c r="U726" s="2"/>
      <c r="V726" s="140">
        <v>0.01</v>
      </c>
    </row>
    <row r="727" spans="1:22" s="3" customFormat="1" ht="24" customHeight="1" x14ac:dyDescent="0.45">
      <c r="A727" s="130">
        <v>718</v>
      </c>
      <c r="B727" s="114"/>
      <c r="C727" s="2" t="s">
        <v>193</v>
      </c>
      <c r="D727" s="2"/>
      <c r="E727" s="2"/>
      <c r="F727" s="2"/>
      <c r="G727" s="2"/>
      <c r="H727" s="2"/>
      <c r="I727" s="2"/>
      <c r="J727" s="2">
        <v>2</v>
      </c>
      <c r="K727" s="106">
        <f t="shared" si="13"/>
        <v>0</v>
      </c>
      <c r="L727" s="2">
        <v>1</v>
      </c>
      <c r="M727" s="2" t="s">
        <v>195</v>
      </c>
      <c r="N727" s="2" t="s">
        <v>15</v>
      </c>
      <c r="O727" s="2" t="s">
        <v>12</v>
      </c>
      <c r="P727" s="2">
        <v>90</v>
      </c>
      <c r="Q727" s="2"/>
      <c r="R727" s="2">
        <v>90</v>
      </c>
      <c r="S727" s="148"/>
      <c r="T727" s="2"/>
      <c r="U727" s="2">
        <v>20</v>
      </c>
      <c r="V727" s="140">
        <v>0.01</v>
      </c>
    </row>
    <row r="728" spans="1:22" s="3" customFormat="1" ht="24" customHeight="1" x14ac:dyDescent="0.45">
      <c r="A728" s="130">
        <v>719</v>
      </c>
      <c r="B728" s="114"/>
      <c r="C728" s="2" t="s">
        <v>9</v>
      </c>
      <c r="D728" s="2"/>
      <c r="E728" s="2"/>
      <c r="F728" s="2"/>
      <c r="G728" s="2"/>
      <c r="H728" s="2"/>
      <c r="I728" s="2"/>
      <c r="J728" s="2">
        <v>2</v>
      </c>
      <c r="K728" s="106">
        <f t="shared" si="13"/>
        <v>0</v>
      </c>
      <c r="L728" s="2">
        <v>1</v>
      </c>
      <c r="M728" s="2" t="s">
        <v>196</v>
      </c>
      <c r="N728" s="2" t="s">
        <v>15</v>
      </c>
      <c r="O728" s="2" t="s">
        <v>12</v>
      </c>
      <c r="P728" s="2">
        <v>132.5</v>
      </c>
      <c r="Q728" s="2"/>
      <c r="R728" s="2">
        <v>132.5</v>
      </c>
      <c r="S728" s="148"/>
      <c r="T728" s="2"/>
      <c r="U728" s="2">
        <v>20</v>
      </c>
      <c r="V728" s="140">
        <v>0</v>
      </c>
    </row>
    <row r="729" spans="1:22" s="3" customFormat="1" ht="24" customHeight="1" x14ac:dyDescent="0.45">
      <c r="A729" s="130">
        <v>720</v>
      </c>
      <c r="B729" s="114"/>
      <c r="C729" s="2" t="s">
        <v>9</v>
      </c>
      <c r="D729" s="2"/>
      <c r="E729" s="2"/>
      <c r="F729" s="2"/>
      <c r="G729" s="2"/>
      <c r="H729" s="2"/>
      <c r="I729" s="2"/>
      <c r="J729" s="2">
        <v>2</v>
      </c>
      <c r="K729" s="106">
        <f t="shared" si="13"/>
        <v>0</v>
      </c>
      <c r="L729" s="2">
        <v>1</v>
      </c>
      <c r="M729" s="2" t="s">
        <v>197</v>
      </c>
      <c r="N729" s="2" t="s">
        <v>15</v>
      </c>
      <c r="O729" s="2" t="s">
        <v>12</v>
      </c>
      <c r="P729" s="2">
        <v>72</v>
      </c>
      <c r="Q729" s="2"/>
      <c r="R729" s="2">
        <v>72</v>
      </c>
      <c r="S729" s="148"/>
      <c r="T729" s="2"/>
      <c r="U729" s="2">
        <v>20</v>
      </c>
      <c r="V729" s="140">
        <v>0</v>
      </c>
    </row>
    <row r="730" spans="1:22" s="3" customFormat="1" ht="24" customHeight="1" x14ac:dyDescent="0.45">
      <c r="A730" s="130">
        <v>721</v>
      </c>
      <c r="B730" s="114"/>
      <c r="C730" s="2" t="s">
        <v>9</v>
      </c>
      <c r="D730" s="2"/>
      <c r="E730" s="2"/>
      <c r="F730" s="2"/>
      <c r="G730" s="2"/>
      <c r="H730" s="2"/>
      <c r="I730" s="2"/>
      <c r="J730" s="2">
        <v>2</v>
      </c>
      <c r="K730" s="106">
        <f t="shared" si="13"/>
        <v>0</v>
      </c>
      <c r="L730" s="2">
        <v>1</v>
      </c>
      <c r="M730" s="2" t="s">
        <v>198</v>
      </c>
      <c r="N730" s="2" t="s">
        <v>15</v>
      </c>
      <c r="O730" s="2" t="s">
        <v>12</v>
      </c>
      <c r="P730" s="2">
        <v>197</v>
      </c>
      <c r="Q730" s="2"/>
      <c r="R730" s="2">
        <v>197</v>
      </c>
      <c r="S730" s="148"/>
      <c r="T730" s="2"/>
      <c r="U730" s="2">
        <v>30</v>
      </c>
      <c r="V730" s="140">
        <v>0</v>
      </c>
    </row>
    <row r="731" spans="1:22" s="3" customFormat="1" ht="24" customHeight="1" x14ac:dyDescent="0.45">
      <c r="A731" s="130">
        <v>722</v>
      </c>
      <c r="B731" s="114"/>
      <c r="C731" s="2" t="s">
        <v>9</v>
      </c>
      <c r="D731" s="2"/>
      <c r="E731" s="2"/>
      <c r="F731" s="2"/>
      <c r="G731" s="2"/>
      <c r="H731" s="2"/>
      <c r="I731" s="2"/>
      <c r="J731" s="2">
        <v>2</v>
      </c>
      <c r="K731" s="106">
        <f t="shared" ref="K731:K755" si="14">G731*400+H731*100+I731</f>
        <v>0</v>
      </c>
      <c r="L731" s="2">
        <v>1</v>
      </c>
      <c r="M731" s="2" t="s">
        <v>199</v>
      </c>
      <c r="N731" s="2" t="s">
        <v>15</v>
      </c>
      <c r="O731" s="2" t="s">
        <v>47</v>
      </c>
      <c r="P731" s="2">
        <v>160</v>
      </c>
      <c r="Q731" s="2"/>
      <c r="R731" s="2">
        <v>160</v>
      </c>
      <c r="S731" s="148"/>
      <c r="T731" s="2"/>
      <c r="U731" s="2">
        <v>10</v>
      </c>
      <c r="V731" s="140">
        <v>0</v>
      </c>
    </row>
    <row r="732" spans="1:22" s="3" customFormat="1" ht="24" customHeight="1" x14ac:dyDescent="0.45">
      <c r="A732" s="130">
        <v>723</v>
      </c>
      <c r="B732" s="114"/>
      <c r="C732" s="2" t="s">
        <v>9</v>
      </c>
      <c r="D732" s="2"/>
      <c r="E732" s="2"/>
      <c r="F732" s="2"/>
      <c r="G732" s="2"/>
      <c r="H732" s="2"/>
      <c r="I732" s="2"/>
      <c r="J732" s="2">
        <v>2</v>
      </c>
      <c r="K732" s="106">
        <f t="shared" si="14"/>
        <v>0</v>
      </c>
      <c r="L732" s="2">
        <v>1</v>
      </c>
      <c r="M732" s="2" t="s">
        <v>200</v>
      </c>
      <c r="N732" s="2" t="s">
        <v>15</v>
      </c>
      <c r="O732" s="2" t="s">
        <v>12</v>
      </c>
      <c r="P732" s="2">
        <v>116</v>
      </c>
      <c r="Q732" s="2"/>
      <c r="R732" s="2">
        <v>116</v>
      </c>
      <c r="S732" s="148"/>
      <c r="T732" s="2"/>
      <c r="U732" s="2">
        <v>20</v>
      </c>
      <c r="V732" s="140">
        <v>0</v>
      </c>
    </row>
    <row r="733" spans="1:22" s="3" customFormat="1" ht="24" customHeight="1" x14ac:dyDescent="0.45">
      <c r="A733" s="130">
        <v>724</v>
      </c>
      <c r="B733" s="114"/>
      <c r="C733" s="2" t="s">
        <v>9</v>
      </c>
      <c r="D733" s="2"/>
      <c r="E733" s="2"/>
      <c r="F733" s="2"/>
      <c r="G733" s="2"/>
      <c r="H733" s="2"/>
      <c r="I733" s="2"/>
      <c r="J733" s="2">
        <v>2</v>
      </c>
      <c r="K733" s="106">
        <f t="shared" si="14"/>
        <v>0</v>
      </c>
      <c r="L733" s="2">
        <v>1</v>
      </c>
      <c r="M733" s="2" t="s">
        <v>201</v>
      </c>
      <c r="N733" s="2" t="s">
        <v>15</v>
      </c>
      <c r="O733" s="2" t="s">
        <v>12</v>
      </c>
      <c r="P733" s="2">
        <v>126</v>
      </c>
      <c r="Q733" s="2"/>
      <c r="R733" s="2">
        <v>126</v>
      </c>
      <c r="S733" s="148"/>
      <c r="T733" s="2"/>
      <c r="U733" s="2">
        <v>20</v>
      </c>
      <c r="V733" s="140">
        <v>0</v>
      </c>
    </row>
    <row r="734" spans="1:22" s="3" customFormat="1" ht="24" customHeight="1" x14ac:dyDescent="0.45">
      <c r="A734" s="130">
        <v>725</v>
      </c>
      <c r="B734" s="2" t="s">
        <v>1620</v>
      </c>
      <c r="C734" s="2" t="s">
        <v>9</v>
      </c>
      <c r="D734" s="2" t="s">
        <v>314</v>
      </c>
      <c r="E734" s="2"/>
      <c r="F734" s="2"/>
      <c r="G734" s="2"/>
      <c r="H734" s="2"/>
      <c r="I734" s="2"/>
      <c r="J734" s="2">
        <v>2</v>
      </c>
      <c r="K734" s="106">
        <f t="shared" si="14"/>
        <v>0</v>
      </c>
      <c r="L734" s="2">
        <v>1</v>
      </c>
      <c r="M734" s="2" t="s">
        <v>202</v>
      </c>
      <c r="N734" s="2" t="s">
        <v>15</v>
      </c>
      <c r="O734" s="2" t="s">
        <v>42</v>
      </c>
      <c r="P734" s="2">
        <v>90</v>
      </c>
      <c r="Q734" s="2"/>
      <c r="R734" s="2">
        <v>36</v>
      </c>
      <c r="S734" s="148"/>
      <c r="T734" s="2"/>
      <c r="U734" s="2">
        <v>5</v>
      </c>
      <c r="V734" s="140">
        <v>0</v>
      </c>
    </row>
    <row r="735" spans="1:22" s="3" customFormat="1" ht="24" customHeight="1" x14ac:dyDescent="0.45">
      <c r="A735" s="130">
        <v>726</v>
      </c>
      <c r="B735" s="114"/>
      <c r="C735" s="2" t="s">
        <v>9</v>
      </c>
      <c r="D735" s="2"/>
      <c r="E735" s="2"/>
      <c r="F735" s="2"/>
      <c r="G735" s="2"/>
      <c r="H735" s="2"/>
      <c r="I735" s="2"/>
      <c r="J735" s="2">
        <v>2</v>
      </c>
      <c r="K735" s="106">
        <f t="shared" si="14"/>
        <v>0</v>
      </c>
      <c r="L735" s="2">
        <v>1</v>
      </c>
      <c r="M735" s="2" t="s">
        <v>203</v>
      </c>
      <c r="N735" s="2" t="s">
        <v>15</v>
      </c>
      <c r="O735" s="2" t="s">
        <v>47</v>
      </c>
      <c r="P735" s="2">
        <v>144</v>
      </c>
      <c r="Q735" s="2"/>
      <c r="R735" s="2">
        <v>144</v>
      </c>
      <c r="S735" s="148"/>
      <c r="T735" s="2"/>
      <c r="U735" s="2">
        <v>10</v>
      </c>
      <c r="V735" s="140">
        <v>0</v>
      </c>
    </row>
    <row r="736" spans="1:22" s="3" customFormat="1" ht="24" customHeight="1" x14ac:dyDescent="0.45">
      <c r="A736" s="130">
        <v>727</v>
      </c>
      <c r="B736" s="114"/>
      <c r="C736" s="2" t="s">
        <v>9</v>
      </c>
      <c r="D736" s="2"/>
      <c r="E736" s="2"/>
      <c r="F736" s="2"/>
      <c r="G736" s="2"/>
      <c r="H736" s="2"/>
      <c r="I736" s="2"/>
      <c r="J736" s="2">
        <v>2</v>
      </c>
      <c r="K736" s="106">
        <f t="shared" si="14"/>
        <v>0</v>
      </c>
      <c r="L736" s="2">
        <v>1</v>
      </c>
      <c r="M736" s="2" t="s">
        <v>203</v>
      </c>
      <c r="N736" s="2" t="s">
        <v>15</v>
      </c>
      <c r="O736" s="2" t="s">
        <v>42</v>
      </c>
      <c r="P736" s="2">
        <v>126</v>
      </c>
      <c r="Q736" s="2"/>
      <c r="R736" s="2">
        <v>126</v>
      </c>
      <c r="S736" s="148"/>
      <c r="T736" s="2"/>
      <c r="U736" s="2">
        <v>5</v>
      </c>
      <c r="V736" s="140">
        <v>0</v>
      </c>
    </row>
    <row r="737" spans="1:22" s="44" customFormat="1" ht="24" customHeight="1" x14ac:dyDescent="0.45">
      <c r="A737" s="130">
        <v>728</v>
      </c>
      <c r="B737" s="114" t="s">
        <v>2725</v>
      </c>
      <c r="C737" s="106" t="s">
        <v>9</v>
      </c>
      <c r="D737" s="106"/>
      <c r="E737" s="106"/>
      <c r="F737" s="106"/>
      <c r="G737" s="106"/>
      <c r="H737" s="106"/>
      <c r="I737" s="106">
        <v>77</v>
      </c>
      <c r="J737" s="106">
        <v>2</v>
      </c>
      <c r="K737" s="106">
        <f t="shared" si="14"/>
        <v>77</v>
      </c>
      <c r="L737" s="106"/>
      <c r="M737" s="106" t="s">
        <v>2677</v>
      </c>
      <c r="N737" s="106" t="s">
        <v>15</v>
      </c>
      <c r="O737" s="106" t="s">
        <v>12</v>
      </c>
      <c r="P737" s="106">
        <v>256</v>
      </c>
      <c r="Q737" s="106"/>
      <c r="R737" s="106">
        <v>77</v>
      </c>
      <c r="S737" s="141"/>
      <c r="T737" s="106"/>
      <c r="U737" s="106">
        <v>31</v>
      </c>
      <c r="V737" s="140">
        <v>0</v>
      </c>
    </row>
    <row r="738" spans="1:22" s="44" customFormat="1" ht="24" customHeight="1" x14ac:dyDescent="0.45">
      <c r="A738" s="130">
        <v>729</v>
      </c>
      <c r="B738" s="114"/>
      <c r="C738" s="106" t="s">
        <v>9</v>
      </c>
      <c r="D738" s="106"/>
      <c r="E738" s="106"/>
      <c r="F738" s="106"/>
      <c r="G738" s="106">
        <v>3</v>
      </c>
      <c r="H738" s="106">
        <v>2</v>
      </c>
      <c r="I738" s="106">
        <v>17</v>
      </c>
      <c r="J738" s="106">
        <v>1</v>
      </c>
      <c r="K738" s="106">
        <f t="shared" si="14"/>
        <v>1417</v>
      </c>
      <c r="L738" s="106"/>
      <c r="M738" s="106" t="s">
        <v>2677</v>
      </c>
      <c r="N738" s="106"/>
      <c r="O738" s="106"/>
      <c r="P738" s="106"/>
      <c r="Q738" s="106">
        <v>1417</v>
      </c>
      <c r="R738" s="106"/>
      <c r="S738" s="141"/>
      <c r="T738" s="106"/>
      <c r="U738" s="106"/>
      <c r="V738" s="140">
        <v>0</v>
      </c>
    </row>
    <row r="739" spans="1:22" s="44" customFormat="1" ht="24" customHeight="1" x14ac:dyDescent="0.45">
      <c r="A739" s="130">
        <v>730</v>
      </c>
      <c r="B739" s="114"/>
      <c r="C739" s="106" t="s">
        <v>9</v>
      </c>
      <c r="D739" s="106"/>
      <c r="E739" s="106"/>
      <c r="F739" s="106"/>
      <c r="G739" s="106">
        <v>7</v>
      </c>
      <c r="H739" s="106">
        <v>1</v>
      </c>
      <c r="I739" s="106">
        <v>50</v>
      </c>
      <c r="J739" s="106">
        <v>1</v>
      </c>
      <c r="K739" s="106">
        <f t="shared" si="14"/>
        <v>2950</v>
      </c>
      <c r="L739" s="106"/>
      <c r="M739" s="106" t="s">
        <v>2677</v>
      </c>
      <c r="N739" s="106"/>
      <c r="O739" s="106"/>
      <c r="P739" s="106"/>
      <c r="Q739" s="106">
        <v>2950</v>
      </c>
      <c r="R739" s="106"/>
      <c r="S739" s="106"/>
      <c r="T739" s="106"/>
      <c r="U739" s="106"/>
      <c r="V739" s="140">
        <v>0</v>
      </c>
    </row>
    <row r="740" spans="1:22" s="44" customFormat="1" ht="24" customHeight="1" x14ac:dyDescent="0.45">
      <c r="A740" s="130">
        <v>731</v>
      </c>
      <c r="B740" s="114"/>
      <c r="C740" s="106" t="s">
        <v>9</v>
      </c>
      <c r="D740" s="106"/>
      <c r="E740" s="106"/>
      <c r="F740" s="106"/>
      <c r="G740" s="106">
        <v>2</v>
      </c>
      <c r="H740" s="106"/>
      <c r="I740" s="106">
        <v>59</v>
      </c>
      <c r="J740" s="106">
        <v>1</v>
      </c>
      <c r="K740" s="106">
        <f t="shared" si="14"/>
        <v>859</v>
      </c>
      <c r="L740" s="106"/>
      <c r="M740" s="106" t="s">
        <v>2677</v>
      </c>
      <c r="N740" s="106"/>
      <c r="O740" s="106"/>
      <c r="P740" s="106"/>
      <c r="Q740" s="106">
        <v>859</v>
      </c>
      <c r="R740" s="106"/>
      <c r="S740" s="106"/>
      <c r="T740" s="106"/>
      <c r="U740" s="106"/>
      <c r="V740" s="140">
        <v>0</v>
      </c>
    </row>
    <row r="741" spans="1:22" s="44" customFormat="1" ht="24" customHeight="1" x14ac:dyDescent="0.45">
      <c r="A741" s="130">
        <v>732</v>
      </c>
      <c r="B741" s="114"/>
      <c r="C741" s="106" t="s">
        <v>9</v>
      </c>
      <c r="D741" s="106"/>
      <c r="E741" s="106"/>
      <c r="F741" s="106"/>
      <c r="G741" s="106">
        <v>10</v>
      </c>
      <c r="H741" s="106">
        <v>1</v>
      </c>
      <c r="I741" s="106">
        <v>5</v>
      </c>
      <c r="J741" s="106">
        <v>1</v>
      </c>
      <c r="K741" s="106">
        <f t="shared" si="14"/>
        <v>4105</v>
      </c>
      <c r="L741" s="106"/>
      <c r="M741" s="106" t="s">
        <v>2677</v>
      </c>
      <c r="N741" s="106"/>
      <c r="O741" s="106"/>
      <c r="P741" s="106"/>
      <c r="Q741" s="106">
        <v>4105</v>
      </c>
      <c r="R741" s="106"/>
      <c r="S741" s="106"/>
      <c r="T741" s="106"/>
      <c r="U741" s="106"/>
      <c r="V741" s="140">
        <v>0</v>
      </c>
    </row>
    <row r="742" spans="1:22" s="44" customFormat="1" ht="24" customHeight="1" x14ac:dyDescent="0.45">
      <c r="A742" s="130">
        <v>733</v>
      </c>
      <c r="B742" s="114"/>
      <c r="C742" s="106" t="s">
        <v>9</v>
      </c>
      <c r="D742" s="106"/>
      <c r="E742" s="106"/>
      <c r="F742" s="106"/>
      <c r="G742" s="106">
        <v>38</v>
      </c>
      <c r="H742" s="106">
        <v>1</v>
      </c>
      <c r="I742" s="106">
        <v>46</v>
      </c>
      <c r="J742" s="106">
        <v>1</v>
      </c>
      <c r="K742" s="106">
        <f t="shared" si="14"/>
        <v>15346</v>
      </c>
      <c r="L742" s="106"/>
      <c r="M742" s="106" t="s">
        <v>2677</v>
      </c>
      <c r="N742" s="106"/>
      <c r="O742" s="106"/>
      <c r="P742" s="106"/>
      <c r="Q742" s="106">
        <v>15346</v>
      </c>
      <c r="R742" s="106"/>
      <c r="S742" s="106"/>
      <c r="T742" s="106"/>
      <c r="U742" s="106"/>
      <c r="V742" s="140">
        <v>0</v>
      </c>
    </row>
    <row r="743" spans="1:22" s="44" customFormat="1" ht="24" customHeight="1" x14ac:dyDescent="0.45">
      <c r="A743" s="130">
        <v>734</v>
      </c>
      <c r="B743" s="114" t="s">
        <v>2726</v>
      </c>
      <c r="C743" s="106" t="s">
        <v>9</v>
      </c>
      <c r="D743" s="106"/>
      <c r="E743" s="106"/>
      <c r="F743" s="106"/>
      <c r="G743" s="106">
        <v>3</v>
      </c>
      <c r="H743" s="106">
        <v>0</v>
      </c>
      <c r="I743" s="106">
        <v>88</v>
      </c>
      <c r="J743" s="106">
        <v>2</v>
      </c>
      <c r="K743" s="106">
        <f t="shared" si="14"/>
        <v>1288</v>
      </c>
      <c r="L743" s="106"/>
      <c r="M743" s="106" t="s">
        <v>2678</v>
      </c>
      <c r="N743" s="106" t="s">
        <v>15</v>
      </c>
      <c r="O743" s="106" t="s">
        <v>42</v>
      </c>
      <c r="P743" s="106">
        <v>90</v>
      </c>
      <c r="Q743" s="106">
        <v>1198</v>
      </c>
      <c r="R743" s="106">
        <v>90</v>
      </c>
      <c r="S743" s="106"/>
      <c r="T743" s="106"/>
      <c r="U743" s="106">
        <v>10</v>
      </c>
      <c r="V743" s="140">
        <v>0</v>
      </c>
    </row>
    <row r="744" spans="1:22" s="44" customFormat="1" ht="24" customHeight="1" x14ac:dyDescent="0.45">
      <c r="A744" s="130">
        <v>735</v>
      </c>
      <c r="B744" s="114"/>
      <c r="C744" s="106" t="s">
        <v>9</v>
      </c>
      <c r="D744" s="106"/>
      <c r="E744" s="106"/>
      <c r="F744" s="106"/>
      <c r="G744" s="106">
        <v>3</v>
      </c>
      <c r="H744" s="106">
        <v>0</v>
      </c>
      <c r="I744" s="106">
        <v>88</v>
      </c>
      <c r="J744" s="106">
        <v>1</v>
      </c>
      <c r="K744" s="106">
        <f t="shared" si="14"/>
        <v>1288</v>
      </c>
      <c r="L744" s="106"/>
      <c r="M744" s="106" t="s">
        <v>2678</v>
      </c>
      <c r="N744" s="106"/>
      <c r="O744" s="106"/>
      <c r="P744" s="106"/>
      <c r="Q744" s="106">
        <v>1288</v>
      </c>
      <c r="R744" s="106"/>
      <c r="S744" s="106"/>
      <c r="T744" s="106"/>
      <c r="U744" s="106"/>
      <c r="V744" s="140">
        <v>0</v>
      </c>
    </row>
    <row r="745" spans="1:22" s="44" customFormat="1" ht="24" customHeight="1" x14ac:dyDescent="0.45">
      <c r="A745" s="130">
        <v>736</v>
      </c>
      <c r="B745" s="114"/>
      <c r="C745" s="106" t="s">
        <v>9</v>
      </c>
      <c r="D745" s="106"/>
      <c r="E745" s="106"/>
      <c r="F745" s="106"/>
      <c r="G745" s="106">
        <v>10</v>
      </c>
      <c r="H745" s="106">
        <v>0</v>
      </c>
      <c r="I745" s="106">
        <v>26</v>
      </c>
      <c r="J745" s="106">
        <v>1</v>
      </c>
      <c r="K745" s="106">
        <f t="shared" si="14"/>
        <v>4026</v>
      </c>
      <c r="L745" s="106"/>
      <c r="M745" s="106" t="s">
        <v>2678</v>
      </c>
      <c r="N745" s="106"/>
      <c r="O745" s="106"/>
      <c r="P745" s="106"/>
      <c r="Q745" s="106">
        <v>4026</v>
      </c>
      <c r="R745" s="106"/>
      <c r="S745" s="106"/>
      <c r="T745" s="106"/>
      <c r="U745" s="106"/>
      <c r="V745" s="140">
        <v>0</v>
      </c>
    </row>
    <row r="746" spans="1:22" s="44" customFormat="1" ht="24" customHeight="1" x14ac:dyDescent="0.45">
      <c r="A746" s="130">
        <v>737</v>
      </c>
      <c r="B746" s="114"/>
      <c r="C746" s="106" t="s">
        <v>9</v>
      </c>
      <c r="D746" s="106"/>
      <c r="E746" s="106"/>
      <c r="F746" s="106"/>
      <c r="G746" s="106">
        <v>3</v>
      </c>
      <c r="H746" s="106">
        <v>0</v>
      </c>
      <c r="I746" s="106">
        <v>87</v>
      </c>
      <c r="J746" s="106">
        <v>1</v>
      </c>
      <c r="K746" s="106">
        <f t="shared" si="14"/>
        <v>1287</v>
      </c>
      <c r="L746" s="106"/>
      <c r="M746" s="106" t="s">
        <v>2678</v>
      </c>
      <c r="N746" s="106"/>
      <c r="O746" s="106"/>
      <c r="P746" s="106"/>
      <c r="Q746" s="106">
        <v>1287</v>
      </c>
      <c r="R746" s="106"/>
      <c r="S746" s="106"/>
      <c r="T746" s="106"/>
      <c r="U746" s="106"/>
      <c r="V746" s="140">
        <v>0</v>
      </c>
    </row>
    <row r="747" spans="1:22" s="44" customFormat="1" ht="24" customHeight="1" x14ac:dyDescent="0.45">
      <c r="A747" s="130">
        <v>738</v>
      </c>
      <c r="B747" s="114" t="s">
        <v>2727</v>
      </c>
      <c r="C747" s="106" t="s">
        <v>9</v>
      </c>
      <c r="D747" s="106"/>
      <c r="E747" s="106"/>
      <c r="F747" s="106"/>
      <c r="G747" s="106"/>
      <c r="H747" s="106">
        <v>1</v>
      </c>
      <c r="I747" s="106">
        <v>70</v>
      </c>
      <c r="J747" s="106">
        <v>1</v>
      </c>
      <c r="K747" s="106">
        <f t="shared" si="14"/>
        <v>170</v>
      </c>
      <c r="L747" s="106"/>
      <c r="M747" s="106" t="s">
        <v>2679</v>
      </c>
      <c r="N747" s="106"/>
      <c r="O747" s="106"/>
      <c r="P747" s="106"/>
      <c r="Q747" s="106">
        <v>170</v>
      </c>
      <c r="R747" s="106"/>
      <c r="S747" s="106"/>
      <c r="T747" s="106"/>
      <c r="U747" s="106"/>
      <c r="V747" s="140">
        <v>0</v>
      </c>
    </row>
    <row r="748" spans="1:22" s="44" customFormat="1" ht="24" customHeight="1" x14ac:dyDescent="0.45">
      <c r="A748" s="130">
        <v>739</v>
      </c>
      <c r="B748" s="114"/>
      <c r="C748" s="106" t="s">
        <v>9</v>
      </c>
      <c r="D748" s="106"/>
      <c r="E748" s="106"/>
      <c r="F748" s="106"/>
      <c r="G748" s="106"/>
      <c r="H748" s="106">
        <v>1</v>
      </c>
      <c r="I748" s="106">
        <v>29</v>
      </c>
      <c r="J748" s="106">
        <v>1</v>
      </c>
      <c r="K748" s="106">
        <f t="shared" si="14"/>
        <v>129</v>
      </c>
      <c r="L748" s="106"/>
      <c r="M748" s="106" t="s">
        <v>2679</v>
      </c>
      <c r="N748" s="106"/>
      <c r="O748" s="106"/>
      <c r="P748" s="106"/>
      <c r="Q748" s="106">
        <v>129</v>
      </c>
      <c r="R748" s="106"/>
      <c r="S748" s="106"/>
      <c r="T748" s="106"/>
      <c r="U748" s="106"/>
      <c r="V748" s="140">
        <v>0</v>
      </c>
    </row>
    <row r="749" spans="1:22" s="44" customFormat="1" ht="24" customHeight="1" x14ac:dyDescent="0.45">
      <c r="A749" s="130">
        <v>740</v>
      </c>
      <c r="B749" s="114"/>
      <c r="C749" s="106" t="s">
        <v>9</v>
      </c>
      <c r="D749" s="106"/>
      <c r="E749" s="106"/>
      <c r="F749" s="106"/>
      <c r="G749" s="106">
        <v>5</v>
      </c>
      <c r="H749" s="106">
        <v>1</v>
      </c>
      <c r="I749" s="106">
        <v>76</v>
      </c>
      <c r="J749" s="106">
        <v>1</v>
      </c>
      <c r="K749" s="106">
        <f t="shared" si="14"/>
        <v>2176</v>
      </c>
      <c r="L749" s="106"/>
      <c r="M749" s="106" t="s">
        <v>2679</v>
      </c>
      <c r="N749" s="106"/>
      <c r="O749" s="106"/>
      <c r="P749" s="106"/>
      <c r="Q749" s="106">
        <v>2176</v>
      </c>
      <c r="R749" s="106"/>
      <c r="S749" s="106"/>
      <c r="T749" s="106"/>
      <c r="U749" s="106"/>
      <c r="V749" s="140">
        <v>0</v>
      </c>
    </row>
    <row r="750" spans="1:22" s="44" customFormat="1" ht="24" customHeight="1" x14ac:dyDescent="0.45">
      <c r="A750" s="130">
        <v>741</v>
      </c>
      <c r="B750" s="114" t="s">
        <v>2728</v>
      </c>
      <c r="C750" s="106" t="s">
        <v>9</v>
      </c>
      <c r="D750" s="106"/>
      <c r="E750" s="106"/>
      <c r="F750" s="106"/>
      <c r="G750" s="106">
        <v>3</v>
      </c>
      <c r="H750" s="106">
        <v>3</v>
      </c>
      <c r="I750" s="106">
        <v>32</v>
      </c>
      <c r="J750" s="106">
        <v>2</v>
      </c>
      <c r="K750" s="106">
        <f t="shared" si="14"/>
        <v>1532</v>
      </c>
      <c r="L750" s="106"/>
      <c r="M750" s="106" t="s">
        <v>197</v>
      </c>
      <c r="N750" s="106" t="s">
        <v>15</v>
      </c>
      <c r="O750" s="106" t="s">
        <v>22</v>
      </c>
      <c r="P750" s="106">
        <v>36</v>
      </c>
      <c r="Q750" s="106">
        <v>1496</v>
      </c>
      <c r="R750" s="106">
        <v>36</v>
      </c>
      <c r="S750" s="106"/>
      <c r="T750" s="106"/>
      <c r="U750" s="106">
        <v>6</v>
      </c>
      <c r="V750" s="140">
        <v>0</v>
      </c>
    </row>
    <row r="751" spans="1:22" s="44" customFormat="1" ht="24" customHeight="1" x14ac:dyDescent="0.45">
      <c r="A751" s="130">
        <v>742</v>
      </c>
      <c r="B751" s="114"/>
      <c r="C751" s="106" t="s">
        <v>9</v>
      </c>
      <c r="D751" s="106"/>
      <c r="E751" s="106"/>
      <c r="F751" s="106"/>
      <c r="G751" s="106">
        <v>13</v>
      </c>
      <c r="H751" s="106">
        <v>2</v>
      </c>
      <c r="I751" s="106">
        <v>90</v>
      </c>
      <c r="J751" s="106">
        <v>1</v>
      </c>
      <c r="K751" s="106">
        <f t="shared" si="14"/>
        <v>5490</v>
      </c>
      <c r="L751" s="106"/>
      <c r="M751" s="106" t="s">
        <v>197</v>
      </c>
      <c r="N751" s="106"/>
      <c r="O751" s="106"/>
      <c r="P751" s="106"/>
      <c r="Q751" s="106">
        <v>5490</v>
      </c>
      <c r="R751" s="106"/>
      <c r="S751" s="106"/>
      <c r="T751" s="106"/>
      <c r="U751" s="106"/>
      <c r="V751" s="140">
        <v>0</v>
      </c>
    </row>
    <row r="752" spans="1:22" s="44" customFormat="1" ht="24" customHeight="1" x14ac:dyDescent="0.45">
      <c r="A752" s="130">
        <v>743</v>
      </c>
      <c r="B752" s="114"/>
      <c r="C752" s="106" t="s">
        <v>9</v>
      </c>
      <c r="D752" s="106"/>
      <c r="E752" s="106"/>
      <c r="F752" s="106"/>
      <c r="G752" s="106">
        <v>1</v>
      </c>
      <c r="H752" s="106"/>
      <c r="I752" s="106">
        <v>71</v>
      </c>
      <c r="J752" s="106">
        <v>1</v>
      </c>
      <c r="K752" s="106">
        <f t="shared" si="14"/>
        <v>471</v>
      </c>
      <c r="L752" s="106"/>
      <c r="M752" s="106" t="s">
        <v>197</v>
      </c>
      <c r="N752" s="73"/>
      <c r="O752" s="73"/>
      <c r="P752" s="73"/>
      <c r="Q752" s="106">
        <v>471</v>
      </c>
      <c r="R752" s="106"/>
      <c r="S752" s="106"/>
      <c r="T752" s="106"/>
      <c r="U752" s="106"/>
      <c r="V752" s="140">
        <v>0</v>
      </c>
    </row>
    <row r="753" spans="1:22" s="44" customFormat="1" ht="24" customHeight="1" x14ac:dyDescent="0.45">
      <c r="A753" s="177">
        <v>744</v>
      </c>
      <c r="B753" s="177" t="s">
        <v>3428</v>
      </c>
      <c r="C753" s="177" t="s">
        <v>9</v>
      </c>
      <c r="D753" s="177">
        <v>54205</v>
      </c>
      <c r="E753" s="177">
        <v>5137</v>
      </c>
      <c r="F753" s="177">
        <v>71</v>
      </c>
      <c r="G753" s="177"/>
      <c r="H753" s="177"/>
      <c r="I753" s="177">
        <v>58</v>
      </c>
      <c r="J753" s="177">
        <v>2</v>
      </c>
      <c r="K753" s="177">
        <f t="shared" si="14"/>
        <v>58</v>
      </c>
      <c r="L753" s="177"/>
      <c r="M753" s="177" t="s">
        <v>3429</v>
      </c>
      <c r="N753" s="73" t="s">
        <v>15</v>
      </c>
      <c r="O753" s="73" t="s">
        <v>42</v>
      </c>
      <c r="P753" s="73">
        <v>54</v>
      </c>
      <c r="Q753" s="177"/>
      <c r="R753" s="177">
        <v>58</v>
      </c>
      <c r="S753" s="177"/>
      <c r="T753" s="177"/>
      <c r="U753" s="177">
        <v>3</v>
      </c>
      <c r="V753" s="176">
        <v>0</v>
      </c>
    </row>
    <row r="754" spans="1:22" s="44" customFormat="1" ht="24" customHeight="1" x14ac:dyDescent="0.45">
      <c r="A754" s="177">
        <v>745</v>
      </c>
      <c r="B754" s="177"/>
      <c r="C754" s="177" t="s">
        <v>9</v>
      </c>
      <c r="D754" s="177">
        <v>16607</v>
      </c>
      <c r="E754" s="177">
        <v>2481</v>
      </c>
      <c r="F754" s="177">
        <v>198</v>
      </c>
      <c r="G754" s="177">
        <v>7</v>
      </c>
      <c r="H754" s="177"/>
      <c r="I754" s="177">
        <v>63</v>
      </c>
      <c r="J754" s="177">
        <v>1</v>
      </c>
      <c r="K754" s="177">
        <f t="shared" si="14"/>
        <v>2863</v>
      </c>
      <c r="L754" s="177"/>
      <c r="M754" s="177" t="s">
        <v>3429</v>
      </c>
      <c r="N754" s="73"/>
      <c r="O754" s="73"/>
      <c r="P754" s="73"/>
      <c r="Q754" s="177">
        <v>2863</v>
      </c>
      <c r="R754" s="177"/>
      <c r="S754" s="177"/>
      <c r="T754" s="177"/>
      <c r="U754" s="177"/>
      <c r="V754" s="176">
        <v>0</v>
      </c>
    </row>
    <row r="755" spans="1:22" s="44" customFormat="1" ht="24" customHeight="1" x14ac:dyDescent="0.45">
      <c r="A755" s="177">
        <v>746</v>
      </c>
      <c r="B755" s="177"/>
      <c r="C755" s="177" t="s">
        <v>9</v>
      </c>
      <c r="D755" s="177">
        <v>55949</v>
      </c>
      <c r="E755" s="177">
        <v>5790</v>
      </c>
      <c r="F755" s="177">
        <v>39</v>
      </c>
      <c r="G755" s="177">
        <v>4</v>
      </c>
      <c r="H755" s="177"/>
      <c r="I755" s="177"/>
      <c r="J755" s="177"/>
      <c r="K755" s="177">
        <f t="shared" si="14"/>
        <v>1600</v>
      </c>
      <c r="L755" s="177"/>
      <c r="M755" s="177" t="s">
        <v>3429</v>
      </c>
      <c r="N755" s="73"/>
      <c r="O755" s="73"/>
      <c r="P755" s="73"/>
      <c r="Q755" s="177">
        <v>1600</v>
      </c>
      <c r="R755" s="177"/>
      <c r="S755" s="177"/>
      <c r="T755" s="177"/>
      <c r="U755" s="177"/>
      <c r="V755" s="176">
        <v>0</v>
      </c>
    </row>
    <row r="756" spans="1:22" s="44" customFormat="1" ht="24" customHeight="1" x14ac:dyDescent="0.45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73"/>
      <c r="O756" s="73"/>
      <c r="P756" s="73"/>
      <c r="Q756" s="177"/>
      <c r="R756" s="177"/>
      <c r="S756" s="177"/>
      <c r="T756" s="177"/>
      <c r="U756" s="177"/>
      <c r="V756" s="176"/>
    </row>
    <row r="757" spans="1:22" s="44" customFormat="1" ht="24" customHeight="1" x14ac:dyDescent="0.45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73"/>
      <c r="O757" s="73"/>
      <c r="P757" s="73"/>
      <c r="Q757" s="114"/>
      <c r="R757" s="114"/>
      <c r="S757" s="114"/>
      <c r="T757" s="114"/>
      <c r="U757" s="114"/>
      <c r="V757" s="141"/>
    </row>
    <row r="758" spans="1:22" s="44" customFormat="1" ht="24" customHeight="1" x14ac:dyDescent="0.45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41"/>
    </row>
    <row r="759" spans="1:22" ht="24" customHeight="1" x14ac:dyDescent="0.2"/>
    <row r="760" spans="1:22" ht="24" x14ac:dyDescent="0.55000000000000004">
      <c r="C760" s="10" t="s">
        <v>219</v>
      </c>
      <c r="D760" s="10" t="s">
        <v>220</v>
      </c>
      <c r="E760" s="10"/>
      <c r="F760" s="11"/>
      <c r="G760" s="10" t="s">
        <v>221</v>
      </c>
      <c r="H760" s="12"/>
      <c r="I760" s="13"/>
      <c r="J760" s="10"/>
      <c r="K760" s="7"/>
      <c r="L760" s="7"/>
      <c r="M760" s="7"/>
    </row>
    <row r="761" spans="1:22" ht="24" x14ac:dyDescent="0.55000000000000004">
      <c r="C761" s="10"/>
      <c r="D761" s="10"/>
      <c r="E761" s="10"/>
      <c r="F761" s="11"/>
      <c r="G761" s="10" t="s">
        <v>222</v>
      </c>
      <c r="H761" s="12"/>
      <c r="I761" s="13"/>
      <c r="J761" s="10"/>
      <c r="K761" s="7"/>
      <c r="L761" s="7"/>
      <c r="M761" s="7"/>
    </row>
    <row r="762" spans="1:22" ht="24" x14ac:dyDescent="0.55000000000000004">
      <c r="C762" s="10"/>
      <c r="D762" s="10"/>
      <c r="E762" s="10"/>
      <c r="F762" s="11"/>
      <c r="G762" s="10" t="s">
        <v>223</v>
      </c>
      <c r="H762" s="12"/>
      <c r="I762" s="13"/>
      <c r="J762" s="10"/>
      <c r="K762" s="7"/>
      <c r="L762" s="7"/>
      <c r="M762" s="7"/>
    </row>
    <row r="763" spans="1:22" ht="24" x14ac:dyDescent="0.55000000000000004">
      <c r="C763" s="10"/>
      <c r="D763" s="10"/>
      <c r="E763" s="10"/>
      <c r="F763" s="11"/>
      <c r="G763" s="10" t="s">
        <v>224</v>
      </c>
      <c r="H763" s="14"/>
      <c r="I763" s="15"/>
      <c r="J763" s="11"/>
      <c r="K763" s="7"/>
      <c r="L763" s="7"/>
      <c r="M763" s="7"/>
    </row>
    <row r="764" spans="1:22" ht="24" x14ac:dyDescent="0.55000000000000004">
      <c r="C764" s="11"/>
      <c r="D764" s="11"/>
      <c r="E764" s="11"/>
      <c r="F764" s="11"/>
      <c r="G764" s="11" t="s">
        <v>225</v>
      </c>
      <c r="H764" s="14"/>
      <c r="I764" s="15"/>
      <c r="J764" s="11"/>
      <c r="K764" s="7"/>
      <c r="L764" s="7"/>
      <c r="M764" s="7"/>
    </row>
  </sheetData>
  <mergeCells count="27">
    <mergeCell ref="B3:B9"/>
    <mergeCell ref="A3:A9"/>
    <mergeCell ref="A1:V1"/>
    <mergeCell ref="A2:V2"/>
    <mergeCell ref="U4:U9"/>
    <mergeCell ref="V4:V9"/>
    <mergeCell ref="L3:V3"/>
    <mergeCell ref="H4:H9"/>
    <mergeCell ref="I4:I9"/>
    <mergeCell ref="O4:O9"/>
    <mergeCell ref="Q5:Q9"/>
    <mergeCell ref="P4:P9"/>
    <mergeCell ref="Q4:T4"/>
    <mergeCell ref="R5:R9"/>
    <mergeCell ref="L4:L9"/>
    <mergeCell ref="M4:M9"/>
    <mergeCell ref="N4:N9"/>
    <mergeCell ref="S5:S9"/>
    <mergeCell ref="T5:T9"/>
    <mergeCell ref="D4:D9"/>
    <mergeCell ref="C3:K3"/>
    <mergeCell ref="J4:J9"/>
    <mergeCell ref="K4:K9"/>
    <mergeCell ref="C4:C9"/>
    <mergeCell ref="E4:E9"/>
    <mergeCell ref="F4:F9"/>
    <mergeCell ref="G4:G9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5"/>
  <sheetViews>
    <sheetView tabSelected="1" workbookViewId="0">
      <pane xSplit="14" ySplit="7" topLeftCell="O353" activePane="bottomRight" state="frozenSplit"/>
      <selection pane="topRight" activeCell="N1" sqref="N1"/>
      <selection pane="bottomLeft" activeCell="A15" sqref="A15"/>
      <selection pane="bottomRight" activeCell="R387" sqref="R387"/>
    </sheetView>
  </sheetViews>
  <sheetFormatPr defaultRowHeight="14.25" x14ac:dyDescent="0.2"/>
  <cols>
    <col min="1" max="1" width="4.5" customWidth="1"/>
    <col min="2" max="2" width="18.125" style="25" customWidth="1"/>
    <col min="3" max="3" width="14.875" customWidth="1"/>
    <col min="4" max="4" width="8.75" style="8" customWidth="1"/>
    <col min="5" max="5" width="7.625" customWidth="1"/>
    <col min="6" max="6" width="7.375" customWidth="1"/>
    <col min="12" max="12" width="5.5" customWidth="1"/>
    <col min="13" max="13" width="14.5" style="8" customWidth="1"/>
    <col min="18" max="18" width="9" style="8"/>
    <col min="22" max="22" width="8.25" style="138" customWidth="1"/>
  </cols>
  <sheetData>
    <row r="1" spans="1:22" ht="23.25" customHeight="1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ht="23.25" customHeight="1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s="9" customFormat="1" ht="21" customHeight="1" x14ac:dyDescent="0.2">
      <c r="A3" s="184" t="s">
        <v>207</v>
      </c>
      <c r="B3" s="185"/>
      <c r="C3" s="185"/>
      <c r="D3" s="185"/>
      <c r="E3" s="185"/>
      <c r="F3" s="185"/>
      <c r="G3" s="185"/>
      <c r="H3" s="186"/>
      <c r="I3" s="186"/>
      <c r="J3" s="186"/>
      <c r="K3" s="185"/>
      <c r="L3" s="143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78" t="s">
        <v>752</v>
      </c>
    </row>
    <row r="4" spans="1:22" s="9" customFormat="1" ht="18.75" x14ac:dyDescent="0.2">
      <c r="A4" s="181" t="s">
        <v>2</v>
      </c>
      <c r="B4" s="181"/>
      <c r="C4" s="181" t="s">
        <v>205</v>
      </c>
      <c r="D4" s="178" t="s">
        <v>336</v>
      </c>
      <c r="E4" s="181" t="s">
        <v>4</v>
      </c>
      <c r="F4" s="181" t="s">
        <v>5</v>
      </c>
      <c r="G4" s="178" t="s">
        <v>340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339</v>
      </c>
      <c r="Q4" s="184" t="s">
        <v>338</v>
      </c>
      <c r="R4" s="185"/>
      <c r="S4" s="185"/>
      <c r="T4" s="193"/>
      <c r="U4" s="197" t="s">
        <v>218</v>
      </c>
      <c r="V4" s="179"/>
    </row>
    <row r="5" spans="1:22" s="9" customFormat="1" ht="15.75" customHeight="1" x14ac:dyDescent="0.2">
      <c r="A5" s="182"/>
      <c r="B5" s="182"/>
      <c r="C5" s="182"/>
      <c r="D5" s="179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198"/>
      <c r="V5" s="179"/>
    </row>
    <row r="6" spans="1:22" s="9" customFormat="1" ht="15.75" customHeight="1" x14ac:dyDescent="0.2">
      <c r="A6" s="182"/>
      <c r="B6" s="182"/>
      <c r="C6" s="182"/>
      <c r="D6" s="179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198"/>
      <c r="V6" s="179"/>
    </row>
    <row r="7" spans="1:22" s="9" customFormat="1" ht="15.75" customHeight="1" x14ac:dyDescent="0.2">
      <c r="A7" s="182"/>
      <c r="B7" s="183"/>
      <c r="C7" s="182"/>
      <c r="D7" s="179"/>
      <c r="E7" s="182"/>
      <c r="F7" s="182"/>
      <c r="G7" s="179"/>
      <c r="H7" s="181"/>
      <c r="I7" s="181"/>
      <c r="J7" s="181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198"/>
      <c r="V7" s="179"/>
    </row>
    <row r="8" spans="1:22" s="9" customFormat="1" ht="24" customHeight="1" x14ac:dyDescent="0.2">
      <c r="A8" s="103">
        <v>1</v>
      </c>
      <c r="B8" s="103" t="s">
        <v>1708</v>
      </c>
      <c r="C8" s="103" t="s">
        <v>13</v>
      </c>
      <c r="D8" s="103"/>
      <c r="E8" s="103"/>
      <c r="F8" s="103"/>
      <c r="G8" s="103">
        <v>2</v>
      </c>
      <c r="H8" s="103"/>
      <c r="I8" s="103">
        <v>3</v>
      </c>
      <c r="J8" s="103"/>
      <c r="K8" s="103">
        <v>300</v>
      </c>
      <c r="L8" s="103">
        <v>1</v>
      </c>
      <c r="M8" s="103" t="s">
        <v>229</v>
      </c>
      <c r="N8" s="103" t="s">
        <v>15</v>
      </c>
      <c r="O8" s="103" t="s">
        <v>12</v>
      </c>
      <c r="P8" s="103">
        <v>123</v>
      </c>
      <c r="Q8" s="103"/>
      <c r="R8" s="103">
        <v>300</v>
      </c>
      <c r="S8" s="103"/>
      <c r="T8" s="103"/>
      <c r="U8" s="132">
        <v>10</v>
      </c>
      <c r="V8" s="6">
        <v>0.02</v>
      </c>
    </row>
    <row r="9" spans="1:22" s="9" customFormat="1" ht="24" customHeight="1" x14ac:dyDescent="0.2">
      <c r="A9" s="102">
        <v>2</v>
      </c>
      <c r="B9" s="112"/>
      <c r="C9" s="103" t="s">
        <v>13</v>
      </c>
      <c r="D9" s="102"/>
      <c r="E9" s="102"/>
      <c r="F9" s="102"/>
      <c r="G9" s="102">
        <v>1</v>
      </c>
      <c r="H9" s="102">
        <v>7</v>
      </c>
      <c r="I9" s="102">
        <v>3</v>
      </c>
      <c r="J9" s="102"/>
      <c r="K9" s="103">
        <v>3100</v>
      </c>
      <c r="L9" s="102"/>
      <c r="M9" s="102" t="s">
        <v>229</v>
      </c>
      <c r="N9" s="102"/>
      <c r="O9" s="102"/>
      <c r="P9" s="102"/>
      <c r="Q9" s="102">
        <v>3100</v>
      </c>
      <c r="R9" s="102"/>
      <c r="S9" s="33"/>
      <c r="T9" s="103"/>
      <c r="U9" s="144"/>
      <c r="V9" s="6">
        <v>0.01</v>
      </c>
    </row>
    <row r="10" spans="1:22" s="9" customFormat="1" ht="24" customHeight="1" x14ac:dyDescent="0.2">
      <c r="A10" s="130">
        <v>3</v>
      </c>
      <c r="B10" s="112"/>
      <c r="C10" s="103" t="s">
        <v>13</v>
      </c>
      <c r="D10" s="102"/>
      <c r="E10" s="102"/>
      <c r="F10" s="102"/>
      <c r="G10" s="102">
        <v>1</v>
      </c>
      <c r="H10" s="102">
        <v>2</v>
      </c>
      <c r="I10" s="102"/>
      <c r="J10" s="102"/>
      <c r="K10" s="103">
        <v>800</v>
      </c>
      <c r="L10" s="102"/>
      <c r="M10" s="102" t="s">
        <v>229</v>
      </c>
      <c r="N10" s="102"/>
      <c r="O10" s="102"/>
      <c r="P10" s="102"/>
      <c r="Q10" s="102">
        <v>800</v>
      </c>
      <c r="R10" s="102"/>
      <c r="S10" s="33"/>
      <c r="T10" s="103"/>
      <c r="U10" s="144"/>
      <c r="V10" s="145">
        <v>0.01</v>
      </c>
    </row>
    <row r="11" spans="1:22" s="9" customFormat="1" ht="24" customHeight="1" x14ac:dyDescent="0.2">
      <c r="A11" s="128">
        <v>4</v>
      </c>
      <c r="B11" s="112"/>
      <c r="C11" s="103" t="s">
        <v>13</v>
      </c>
      <c r="D11" s="102"/>
      <c r="E11" s="102"/>
      <c r="F11" s="102"/>
      <c r="G11" s="102">
        <v>1</v>
      </c>
      <c r="H11" s="102"/>
      <c r="I11" s="102">
        <v>1</v>
      </c>
      <c r="J11" s="102"/>
      <c r="K11" s="103">
        <v>100</v>
      </c>
      <c r="L11" s="102"/>
      <c r="M11" s="102" t="s">
        <v>229</v>
      </c>
      <c r="N11" s="102"/>
      <c r="O11" s="102"/>
      <c r="P11" s="102"/>
      <c r="Q11" s="102">
        <v>100</v>
      </c>
      <c r="R11" s="102"/>
      <c r="S11" s="33"/>
      <c r="T11" s="103"/>
      <c r="U11" s="102"/>
      <c r="V11" s="131">
        <v>0.01</v>
      </c>
    </row>
    <row r="12" spans="1:22" s="9" customFormat="1" ht="24" customHeight="1" x14ac:dyDescent="0.2">
      <c r="A12" s="130">
        <v>5</v>
      </c>
      <c r="B12" s="103" t="s">
        <v>1709</v>
      </c>
      <c r="C12" s="103" t="s">
        <v>13</v>
      </c>
      <c r="D12" s="102"/>
      <c r="E12" s="102"/>
      <c r="F12" s="102"/>
      <c r="G12" s="102">
        <v>2</v>
      </c>
      <c r="H12" s="102"/>
      <c r="I12" s="102">
        <v>3</v>
      </c>
      <c r="J12" s="102"/>
      <c r="K12" s="103">
        <v>300</v>
      </c>
      <c r="L12" s="102">
        <v>1</v>
      </c>
      <c r="M12" s="102" t="s">
        <v>230</v>
      </c>
      <c r="N12" s="102" t="s">
        <v>15</v>
      </c>
      <c r="O12" s="102" t="s">
        <v>12</v>
      </c>
      <c r="P12" s="102">
        <v>141</v>
      </c>
      <c r="Q12" s="102"/>
      <c r="R12" s="102">
        <v>300</v>
      </c>
      <c r="S12" s="33"/>
      <c r="T12" s="103"/>
      <c r="U12" s="102">
        <v>25</v>
      </c>
      <c r="V12" s="131">
        <v>0.02</v>
      </c>
    </row>
    <row r="13" spans="1:22" s="9" customFormat="1" ht="24" customHeight="1" x14ac:dyDescent="0.2">
      <c r="A13" s="128">
        <v>6</v>
      </c>
      <c r="B13" s="112"/>
      <c r="C13" s="103" t="s">
        <v>13</v>
      </c>
      <c r="D13" s="102"/>
      <c r="E13" s="102"/>
      <c r="F13" s="102"/>
      <c r="G13" s="102">
        <v>1</v>
      </c>
      <c r="H13" s="102">
        <v>7</v>
      </c>
      <c r="I13" s="102"/>
      <c r="J13" s="102"/>
      <c r="K13" s="103">
        <v>2800</v>
      </c>
      <c r="L13" s="102"/>
      <c r="M13" s="102" t="s">
        <v>230</v>
      </c>
      <c r="N13" s="102"/>
      <c r="O13" s="102"/>
      <c r="P13" s="102"/>
      <c r="Q13" s="102">
        <v>2800</v>
      </c>
      <c r="R13" s="102"/>
      <c r="S13" s="33"/>
      <c r="T13" s="103"/>
      <c r="U13" s="102"/>
      <c r="V13" s="131">
        <v>0.01</v>
      </c>
    </row>
    <row r="14" spans="1:22" s="9" customFormat="1" ht="24" customHeight="1" x14ac:dyDescent="0.2">
      <c r="A14" s="130">
        <v>7</v>
      </c>
      <c r="B14" s="112"/>
      <c r="C14" s="103" t="s">
        <v>13</v>
      </c>
      <c r="D14" s="102"/>
      <c r="E14" s="102"/>
      <c r="F14" s="102"/>
      <c r="G14" s="102">
        <v>1</v>
      </c>
      <c r="H14" s="102">
        <v>2</v>
      </c>
      <c r="I14" s="102"/>
      <c r="J14" s="102"/>
      <c r="K14" s="103">
        <v>800</v>
      </c>
      <c r="L14" s="102"/>
      <c r="M14" s="102" t="s">
        <v>230</v>
      </c>
      <c r="N14" s="102"/>
      <c r="O14" s="102"/>
      <c r="P14" s="102"/>
      <c r="Q14" s="102">
        <v>800</v>
      </c>
      <c r="R14" s="102"/>
      <c r="S14" s="33"/>
      <c r="T14" s="103"/>
      <c r="U14" s="102"/>
      <c r="V14" s="131">
        <v>0.01</v>
      </c>
    </row>
    <row r="15" spans="1:22" s="9" customFormat="1" ht="24" customHeight="1" x14ac:dyDescent="0.2">
      <c r="A15" s="128">
        <v>8</v>
      </c>
      <c r="B15" s="112"/>
      <c r="C15" s="103" t="s">
        <v>13</v>
      </c>
      <c r="D15" s="102"/>
      <c r="E15" s="102"/>
      <c r="F15" s="102"/>
      <c r="G15" s="102">
        <v>1</v>
      </c>
      <c r="H15" s="102"/>
      <c r="I15" s="102">
        <v>1</v>
      </c>
      <c r="J15" s="102"/>
      <c r="K15" s="103">
        <v>100</v>
      </c>
      <c r="L15" s="102"/>
      <c r="M15" s="102" t="s">
        <v>230</v>
      </c>
      <c r="N15" s="102"/>
      <c r="O15" s="102"/>
      <c r="P15" s="102"/>
      <c r="Q15" s="102">
        <v>100</v>
      </c>
      <c r="R15" s="102"/>
      <c r="S15" s="33"/>
      <c r="T15" s="103"/>
      <c r="U15" s="102"/>
      <c r="V15" s="131">
        <v>0.01</v>
      </c>
    </row>
    <row r="16" spans="1:22" s="9" customFormat="1" ht="24" customHeight="1" x14ac:dyDescent="0.2">
      <c r="A16" s="130">
        <v>9</v>
      </c>
      <c r="B16" s="112"/>
      <c r="C16" s="103" t="s">
        <v>13</v>
      </c>
      <c r="D16" s="102"/>
      <c r="E16" s="102"/>
      <c r="F16" s="102"/>
      <c r="G16" s="102">
        <v>1</v>
      </c>
      <c r="H16" s="102"/>
      <c r="I16" s="102">
        <v>2</v>
      </c>
      <c r="J16" s="102"/>
      <c r="K16" s="103">
        <v>200</v>
      </c>
      <c r="L16" s="102"/>
      <c r="M16" s="102" t="s">
        <v>230</v>
      </c>
      <c r="N16" s="102"/>
      <c r="O16" s="102"/>
      <c r="P16" s="102"/>
      <c r="Q16" s="102">
        <v>200</v>
      </c>
      <c r="R16" s="102"/>
      <c r="S16" s="33"/>
      <c r="T16" s="103"/>
      <c r="U16" s="102"/>
      <c r="V16" s="131">
        <v>0.01</v>
      </c>
    </row>
    <row r="17" spans="1:22" s="9" customFormat="1" ht="24" customHeight="1" x14ac:dyDescent="0.2">
      <c r="A17" s="128">
        <v>10</v>
      </c>
      <c r="B17" s="112"/>
      <c r="C17" s="103" t="s">
        <v>13</v>
      </c>
      <c r="D17" s="102"/>
      <c r="E17" s="102"/>
      <c r="F17" s="102"/>
      <c r="G17" s="102">
        <v>1</v>
      </c>
      <c r="H17" s="102"/>
      <c r="I17" s="102">
        <v>3</v>
      </c>
      <c r="J17" s="102"/>
      <c r="K17" s="103">
        <v>300</v>
      </c>
      <c r="L17" s="102"/>
      <c r="M17" s="102" t="s">
        <v>230</v>
      </c>
      <c r="N17" s="102"/>
      <c r="O17" s="102"/>
      <c r="P17" s="102"/>
      <c r="Q17" s="102">
        <v>300</v>
      </c>
      <c r="R17" s="102"/>
      <c r="S17" s="33"/>
      <c r="T17" s="103"/>
      <c r="U17" s="102"/>
      <c r="V17" s="131">
        <v>0.01</v>
      </c>
    </row>
    <row r="18" spans="1:22" s="9" customFormat="1" ht="24" customHeight="1" x14ac:dyDescent="0.2">
      <c r="A18" s="130">
        <v>11</v>
      </c>
      <c r="B18" s="103" t="s">
        <v>1710</v>
      </c>
      <c r="C18" s="103" t="s">
        <v>9</v>
      </c>
      <c r="D18" s="102">
        <v>16662</v>
      </c>
      <c r="E18" s="102">
        <v>2536</v>
      </c>
      <c r="F18" s="102">
        <v>51</v>
      </c>
      <c r="G18" s="102">
        <v>2</v>
      </c>
      <c r="H18" s="102"/>
      <c r="I18" s="102">
        <v>1</v>
      </c>
      <c r="J18" s="102">
        <v>98</v>
      </c>
      <c r="K18" s="103">
        <v>198</v>
      </c>
      <c r="L18" s="102">
        <v>1</v>
      </c>
      <c r="M18" s="102" t="s">
        <v>231</v>
      </c>
      <c r="N18" s="102" t="s">
        <v>15</v>
      </c>
      <c r="O18" s="102" t="s">
        <v>12</v>
      </c>
      <c r="P18" s="102">
        <v>80</v>
      </c>
      <c r="Q18" s="102"/>
      <c r="R18" s="102">
        <v>80</v>
      </c>
      <c r="S18" s="33"/>
      <c r="T18" s="103"/>
      <c r="U18" s="102">
        <v>20</v>
      </c>
      <c r="V18" s="131">
        <v>0</v>
      </c>
    </row>
    <row r="19" spans="1:22" s="9" customFormat="1" ht="24" customHeight="1" x14ac:dyDescent="0.2">
      <c r="A19" s="128">
        <v>12</v>
      </c>
      <c r="B19" s="112"/>
      <c r="C19" s="103" t="s">
        <v>9</v>
      </c>
      <c r="D19" s="102">
        <v>16637</v>
      </c>
      <c r="E19" s="102">
        <v>2511</v>
      </c>
      <c r="F19" s="102">
        <v>10</v>
      </c>
      <c r="G19" s="102">
        <v>1</v>
      </c>
      <c r="H19" s="102">
        <v>5</v>
      </c>
      <c r="I19" s="102">
        <v>1</v>
      </c>
      <c r="J19" s="102">
        <v>18</v>
      </c>
      <c r="K19" s="103">
        <v>2118</v>
      </c>
      <c r="L19" s="102"/>
      <c r="M19" s="102" t="s">
        <v>231</v>
      </c>
      <c r="N19" s="102"/>
      <c r="O19" s="102"/>
      <c r="P19" s="102"/>
      <c r="Q19" s="102">
        <v>2118</v>
      </c>
      <c r="R19" s="102"/>
      <c r="S19" s="33"/>
      <c r="T19" s="103"/>
      <c r="U19" s="102"/>
      <c r="V19" s="139">
        <v>0</v>
      </c>
    </row>
    <row r="20" spans="1:22" s="9" customFormat="1" ht="24" customHeight="1" x14ac:dyDescent="0.2">
      <c r="A20" s="130">
        <v>13</v>
      </c>
      <c r="B20" s="112"/>
      <c r="C20" s="103" t="s">
        <v>9</v>
      </c>
      <c r="D20" s="102">
        <v>16636</v>
      </c>
      <c r="E20" s="102">
        <v>2510</v>
      </c>
      <c r="F20" s="102">
        <v>9</v>
      </c>
      <c r="G20" s="102">
        <v>1</v>
      </c>
      <c r="H20" s="102">
        <v>6</v>
      </c>
      <c r="I20" s="102">
        <v>3</v>
      </c>
      <c r="J20" s="102">
        <v>71</v>
      </c>
      <c r="K20" s="103">
        <v>2771</v>
      </c>
      <c r="L20" s="102"/>
      <c r="M20" s="102" t="s">
        <v>231</v>
      </c>
      <c r="N20" s="102"/>
      <c r="O20" s="102"/>
      <c r="P20" s="102"/>
      <c r="Q20" s="102">
        <v>2771</v>
      </c>
      <c r="R20" s="102"/>
      <c r="S20" s="33"/>
      <c r="T20" s="103"/>
      <c r="U20" s="102"/>
      <c r="V20" s="139">
        <v>0</v>
      </c>
    </row>
    <row r="21" spans="1:22" s="9" customFormat="1" ht="24" customHeight="1" x14ac:dyDescent="0.2">
      <c r="A21" s="128">
        <v>14</v>
      </c>
      <c r="B21" s="103" t="s">
        <v>1812</v>
      </c>
      <c r="C21" s="103" t="s">
        <v>13</v>
      </c>
      <c r="D21" s="102"/>
      <c r="E21" s="102"/>
      <c r="F21" s="102"/>
      <c r="G21" s="102">
        <v>2</v>
      </c>
      <c r="H21" s="102"/>
      <c r="I21" s="102">
        <v>1</v>
      </c>
      <c r="J21" s="102"/>
      <c r="K21" s="103">
        <v>100</v>
      </c>
      <c r="L21" s="102">
        <v>1</v>
      </c>
      <c r="M21" s="102" t="s">
        <v>232</v>
      </c>
      <c r="N21" s="102" t="s">
        <v>15</v>
      </c>
      <c r="O21" s="102" t="s">
        <v>42</v>
      </c>
      <c r="P21" s="102">
        <v>72</v>
      </c>
      <c r="Q21" s="102"/>
      <c r="R21" s="102">
        <v>100</v>
      </c>
      <c r="S21" s="33"/>
      <c r="T21" s="103"/>
      <c r="U21" s="102">
        <v>10</v>
      </c>
      <c r="V21" s="131">
        <v>0.02</v>
      </c>
    </row>
    <row r="22" spans="1:22" s="9" customFormat="1" ht="24" customHeight="1" x14ac:dyDescent="0.2">
      <c r="A22" s="130">
        <v>15</v>
      </c>
      <c r="B22" s="103" t="s">
        <v>1813</v>
      </c>
      <c r="C22" s="103" t="s">
        <v>13</v>
      </c>
      <c r="D22" s="102"/>
      <c r="E22" s="102"/>
      <c r="F22" s="102"/>
      <c r="G22" s="102">
        <v>2</v>
      </c>
      <c r="H22" s="102"/>
      <c r="I22" s="102">
        <v>1</v>
      </c>
      <c r="J22" s="102"/>
      <c r="K22" s="103">
        <v>100</v>
      </c>
      <c r="L22" s="102">
        <v>1</v>
      </c>
      <c r="M22" s="102" t="s">
        <v>233</v>
      </c>
      <c r="N22" s="102" t="s">
        <v>15</v>
      </c>
      <c r="O22" s="102" t="s">
        <v>42</v>
      </c>
      <c r="P22" s="102">
        <v>78</v>
      </c>
      <c r="Q22" s="102"/>
      <c r="R22" s="102">
        <v>100</v>
      </c>
      <c r="S22" s="33"/>
      <c r="T22" s="103"/>
      <c r="U22" s="102">
        <v>15</v>
      </c>
      <c r="V22" s="131">
        <v>0.02</v>
      </c>
    </row>
    <row r="23" spans="1:22" s="9" customFormat="1" ht="24" customHeight="1" x14ac:dyDescent="0.2">
      <c r="A23" s="128">
        <v>16</v>
      </c>
      <c r="B23" s="103" t="s">
        <v>1814</v>
      </c>
      <c r="C23" s="103" t="s">
        <v>13</v>
      </c>
      <c r="D23" s="102"/>
      <c r="E23" s="102"/>
      <c r="F23" s="102"/>
      <c r="G23" s="102">
        <v>2</v>
      </c>
      <c r="H23" s="102"/>
      <c r="I23" s="102">
        <v>1</v>
      </c>
      <c r="J23" s="102"/>
      <c r="K23" s="103">
        <v>100</v>
      </c>
      <c r="L23" s="102">
        <v>1</v>
      </c>
      <c r="M23" s="102" t="s">
        <v>234</v>
      </c>
      <c r="N23" s="102" t="s">
        <v>15</v>
      </c>
      <c r="O23" s="102" t="s">
        <v>42</v>
      </c>
      <c r="P23" s="102">
        <v>108</v>
      </c>
      <c r="Q23" s="102"/>
      <c r="R23" s="102">
        <v>108</v>
      </c>
      <c r="S23" s="33"/>
      <c r="T23" s="103"/>
      <c r="U23" s="102">
        <v>30</v>
      </c>
      <c r="V23" s="131">
        <v>0.02</v>
      </c>
    </row>
    <row r="24" spans="1:22" s="9" customFormat="1" ht="24" customHeight="1" x14ac:dyDescent="0.2">
      <c r="A24" s="130">
        <v>17</v>
      </c>
      <c r="B24" s="112"/>
      <c r="C24" s="103" t="s">
        <v>9</v>
      </c>
      <c r="D24" s="102">
        <v>48003</v>
      </c>
      <c r="E24" s="102">
        <v>4623</v>
      </c>
      <c r="F24" s="102">
        <v>82</v>
      </c>
      <c r="G24" s="102">
        <v>1</v>
      </c>
      <c r="H24" s="102">
        <v>7</v>
      </c>
      <c r="I24" s="102"/>
      <c r="J24" s="102"/>
      <c r="K24" s="103">
        <v>2800</v>
      </c>
      <c r="L24" s="102"/>
      <c r="M24" s="102" t="s">
        <v>234</v>
      </c>
      <c r="N24" s="102"/>
      <c r="O24" s="102"/>
      <c r="P24" s="102"/>
      <c r="Q24" s="102">
        <v>2800</v>
      </c>
      <c r="R24" s="102"/>
      <c r="S24" s="33"/>
      <c r="T24" s="103"/>
      <c r="U24" s="102"/>
      <c r="V24" s="131">
        <v>0</v>
      </c>
    </row>
    <row r="25" spans="1:22" s="9" customFormat="1" ht="24" customHeight="1" x14ac:dyDescent="0.2">
      <c r="A25" s="128">
        <v>18</v>
      </c>
      <c r="B25" s="103" t="s">
        <v>1815</v>
      </c>
      <c r="C25" s="103" t="s">
        <v>13</v>
      </c>
      <c r="D25" s="102"/>
      <c r="E25" s="102"/>
      <c r="F25" s="102"/>
      <c r="G25" s="102">
        <v>2</v>
      </c>
      <c r="H25" s="102"/>
      <c r="I25" s="102">
        <v>1</v>
      </c>
      <c r="J25" s="102"/>
      <c r="K25" s="103">
        <v>100</v>
      </c>
      <c r="L25" s="102">
        <v>1</v>
      </c>
      <c r="M25" s="104" t="s">
        <v>235</v>
      </c>
      <c r="N25" s="102" t="s">
        <v>15</v>
      </c>
      <c r="O25" s="102" t="s">
        <v>12</v>
      </c>
      <c r="P25" s="102">
        <v>98</v>
      </c>
      <c r="Q25" s="102"/>
      <c r="R25" s="102">
        <v>100</v>
      </c>
      <c r="S25" s="33"/>
      <c r="T25" s="103"/>
      <c r="U25" s="102">
        <v>20</v>
      </c>
      <c r="V25" s="131">
        <v>0.02</v>
      </c>
    </row>
    <row r="26" spans="1:22" s="9" customFormat="1" ht="24" customHeight="1" x14ac:dyDescent="0.2">
      <c r="A26" s="130">
        <v>19</v>
      </c>
      <c r="B26" s="112"/>
      <c r="C26" s="103" t="s">
        <v>117</v>
      </c>
      <c r="D26" s="102"/>
      <c r="E26" s="102"/>
      <c r="F26" s="102"/>
      <c r="G26" s="102">
        <v>1</v>
      </c>
      <c r="H26" s="102">
        <v>8</v>
      </c>
      <c r="I26" s="102"/>
      <c r="J26" s="102">
        <v>77</v>
      </c>
      <c r="K26" s="103">
        <v>3277</v>
      </c>
      <c r="L26" s="102"/>
      <c r="M26" s="102" t="s">
        <v>235</v>
      </c>
      <c r="N26" s="102"/>
      <c r="O26" s="102"/>
      <c r="P26" s="102"/>
      <c r="Q26" s="102">
        <v>3277</v>
      </c>
      <c r="R26" s="102"/>
      <c r="S26" s="33"/>
      <c r="T26" s="103"/>
      <c r="U26" s="102"/>
      <c r="V26" s="131">
        <v>0.01</v>
      </c>
    </row>
    <row r="27" spans="1:22" s="9" customFormat="1" ht="24" customHeight="1" x14ac:dyDescent="0.2">
      <c r="A27" s="128">
        <v>20</v>
      </c>
      <c r="B27" s="112"/>
      <c r="C27" s="103" t="s">
        <v>9</v>
      </c>
      <c r="D27" s="102">
        <v>59210</v>
      </c>
      <c r="E27" s="102">
        <v>5800</v>
      </c>
      <c r="F27" s="102">
        <v>134</v>
      </c>
      <c r="G27" s="102">
        <v>1</v>
      </c>
      <c r="H27" s="102">
        <v>3</v>
      </c>
      <c r="I27" s="102">
        <v>3</v>
      </c>
      <c r="J27" s="102">
        <v>57</v>
      </c>
      <c r="K27" s="103">
        <v>1557</v>
      </c>
      <c r="L27" s="102"/>
      <c r="M27" s="102" t="s">
        <v>235</v>
      </c>
      <c r="N27" s="102"/>
      <c r="O27" s="102"/>
      <c r="P27" s="102"/>
      <c r="Q27" s="102">
        <v>1557</v>
      </c>
      <c r="R27" s="102"/>
      <c r="S27" s="33"/>
      <c r="T27" s="103"/>
      <c r="U27" s="102"/>
      <c r="V27" s="131">
        <v>0</v>
      </c>
    </row>
    <row r="28" spans="1:22" s="9" customFormat="1" ht="24" customHeight="1" x14ac:dyDescent="0.2">
      <c r="A28" s="130">
        <v>21</v>
      </c>
      <c r="B28" s="103" t="s">
        <v>1816</v>
      </c>
      <c r="C28" s="103" t="s">
        <v>13</v>
      </c>
      <c r="D28" s="103"/>
      <c r="E28" s="103"/>
      <c r="F28" s="103"/>
      <c r="G28" s="103">
        <v>2</v>
      </c>
      <c r="H28" s="103"/>
      <c r="I28" s="103">
        <v>2</v>
      </c>
      <c r="J28" s="103"/>
      <c r="K28" s="103">
        <v>200</v>
      </c>
      <c r="L28" s="103">
        <v>1</v>
      </c>
      <c r="M28" s="103" t="s">
        <v>236</v>
      </c>
      <c r="N28" s="103" t="s">
        <v>15</v>
      </c>
      <c r="O28" s="103" t="s">
        <v>12</v>
      </c>
      <c r="P28" s="103">
        <v>143</v>
      </c>
      <c r="Q28" s="103"/>
      <c r="R28" s="103">
        <v>200</v>
      </c>
      <c r="S28" s="103"/>
      <c r="T28" s="103"/>
      <c r="U28" s="103">
        <v>30</v>
      </c>
      <c r="V28" s="133">
        <v>0.02</v>
      </c>
    </row>
    <row r="29" spans="1:22" s="9" customFormat="1" ht="24" customHeight="1" x14ac:dyDescent="0.2">
      <c r="A29" s="128">
        <v>22</v>
      </c>
      <c r="B29" s="114"/>
      <c r="C29" s="103" t="s">
        <v>13</v>
      </c>
      <c r="D29" s="103"/>
      <c r="E29" s="103"/>
      <c r="F29" s="103"/>
      <c r="G29" s="103">
        <v>1</v>
      </c>
      <c r="H29" s="103">
        <v>1</v>
      </c>
      <c r="I29" s="103"/>
      <c r="J29" s="103"/>
      <c r="K29" s="103">
        <v>400</v>
      </c>
      <c r="L29" s="103"/>
      <c r="M29" s="103" t="s">
        <v>236</v>
      </c>
      <c r="N29" s="103"/>
      <c r="O29" s="103"/>
      <c r="P29" s="103"/>
      <c r="Q29" s="103">
        <v>400</v>
      </c>
      <c r="R29" s="103"/>
      <c r="S29" s="103"/>
      <c r="T29" s="103"/>
      <c r="U29" s="103"/>
      <c r="V29" s="133">
        <v>0.01</v>
      </c>
    </row>
    <row r="30" spans="1:22" s="9" customFormat="1" ht="24" customHeight="1" x14ac:dyDescent="0.2">
      <c r="A30" s="130">
        <v>23</v>
      </c>
      <c r="B30" s="114"/>
      <c r="C30" s="103" t="s">
        <v>13</v>
      </c>
      <c r="D30" s="103"/>
      <c r="E30" s="103"/>
      <c r="F30" s="103"/>
      <c r="G30" s="103">
        <v>1</v>
      </c>
      <c r="H30" s="103">
        <v>12</v>
      </c>
      <c r="I30" s="103"/>
      <c r="J30" s="103"/>
      <c r="K30" s="103">
        <v>4800</v>
      </c>
      <c r="L30" s="103"/>
      <c r="M30" s="103" t="s">
        <v>236</v>
      </c>
      <c r="N30" s="103"/>
      <c r="O30" s="103"/>
      <c r="P30" s="103"/>
      <c r="Q30" s="103">
        <v>4800</v>
      </c>
      <c r="R30" s="103"/>
      <c r="S30" s="103"/>
      <c r="T30" s="103"/>
      <c r="U30" s="103"/>
      <c r="V30" s="133">
        <v>0.01</v>
      </c>
    </row>
    <row r="31" spans="1:22" s="9" customFormat="1" ht="24" customHeight="1" x14ac:dyDescent="0.2">
      <c r="A31" s="128">
        <v>24</v>
      </c>
      <c r="B31" s="114"/>
      <c r="C31" s="103" t="s">
        <v>13</v>
      </c>
      <c r="D31" s="103"/>
      <c r="E31" s="103"/>
      <c r="F31" s="103"/>
      <c r="G31" s="103">
        <v>1</v>
      </c>
      <c r="H31" s="103">
        <v>14</v>
      </c>
      <c r="I31" s="103">
        <v>2</v>
      </c>
      <c r="J31" s="103"/>
      <c r="K31" s="103">
        <v>5800</v>
      </c>
      <c r="L31" s="103"/>
      <c r="M31" s="103" t="s">
        <v>236</v>
      </c>
      <c r="N31" s="103"/>
      <c r="O31" s="103"/>
      <c r="P31" s="103"/>
      <c r="Q31" s="103">
        <v>5800</v>
      </c>
      <c r="R31" s="103"/>
      <c r="S31" s="103"/>
      <c r="T31" s="103"/>
      <c r="U31" s="103"/>
      <c r="V31" s="133">
        <v>0.01</v>
      </c>
    </row>
    <row r="32" spans="1:22" s="9" customFormat="1" ht="24" customHeight="1" x14ac:dyDescent="0.2">
      <c r="A32" s="130">
        <v>25</v>
      </c>
      <c r="B32" s="114"/>
      <c r="C32" s="103" t="s">
        <v>9</v>
      </c>
      <c r="D32" s="103">
        <v>40704</v>
      </c>
      <c r="E32" s="103">
        <v>4209</v>
      </c>
      <c r="F32" s="103">
        <v>313</v>
      </c>
      <c r="G32" s="103">
        <v>1</v>
      </c>
      <c r="H32" s="103">
        <v>9</v>
      </c>
      <c r="I32" s="103"/>
      <c r="J32" s="103">
        <v>71</v>
      </c>
      <c r="K32" s="103">
        <v>3671</v>
      </c>
      <c r="L32" s="103"/>
      <c r="M32" s="103" t="s">
        <v>236</v>
      </c>
      <c r="N32" s="103"/>
      <c r="O32" s="103"/>
      <c r="P32" s="103"/>
      <c r="Q32" s="103">
        <v>3671</v>
      </c>
      <c r="R32" s="103"/>
      <c r="S32" s="103"/>
      <c r="T32" s="103"/>
      <c r="U32" s="103"/>
      <c r="V32" s="133">
        <v>0</v>
      </c>
    </row>
    <row r="33" spans="1:22" s="9" customFormat="1" ht="24" customHeight="1" x14ac:dyDescent="0.2">
      <c r="A33" s="128">
        <v>26</v>
      </c>
      <c r="B33" s="114"/>
      <c r="C33" s="103" t="s">
        <v>13</v>
      </c>
      <c r="D33" s="103"/>
      <c r="E33" s="103"/>
      <c r="F33" s="103"/>
      <c r="G33" s="103">
        <v>1</v>
      </c>
      <c r="H33" s="103"/>
      <c r="I33" s="103">
        <v>1</v>
      </c>
      <c r="J33" s="103">
        <v>2</v>
      </c>
      <c r="K33" s="103">
        <v>102</v>
      </c>
      <c r="L33" s="103"/>
      <c r="M33" s="103" t="s">
        <v>236</v>
      </c>
      <c r="N33" s="103"/>
      <c r="O33" s="103"/>
      <c r="P33" s="103"/>
      <c r="Q33" s="103">
        <v>102</v>
      </c>
      <c r="R33" s="103"/>
      <c r="S33" s="103"/>
      <c r="T33" s="103"/>
      <c r="U33" s="103"/>
      <c r="V33" s="133">
        <v>0.01</v>
      </c>
    </row>
    <row r="34" spans="1:22" s="9" customFormat="1" ht="24" customHeight="1" x14ac:dyDescent="0.2">
      <c r="A34" s="130">
        <v>27</v>
      </c>
      <c r="B34" s="103" t="s">
        <v>1817</v>
      </c>
      <c r="C34" s="103" t="s">
        <v>9</v>
      </c>
      <c r="D34" s="103">
        <v>36867</v>
      </c>
      <c r="E34" s="103">
        <v>4038</v>
      </c>
      <c r="F34" s="103">
        <v>114</v>
      </c>
      <c r="G34" s="103">
        <v>2</v>
      </c>
      <c r="H34" s="103"/>
      <c r="I34" s="103">
        <v>2</v>
      </c>
      <c r="J34" s="103">
        <v>36</v>
      </c>
      <c r="K34" s="103">
        <v>236</v>
      </c>
      <c r="L34" s="103">
        <v>1</v>
      </c>
      <c r="M34" s="103" t="s">
        <v>237</v>
      </c>
      <c r="N34" s="103" t="s">
        <v>15</v>
      </c>
      <c r="O34" s="103" t="s">
        <v>12</v>
      </c>
      <c r="P34" s="103">
        <v>186</v>
      </c>
      <c r="Q34" s="103"/>
      <c r="R34" s="103">
        <v>236</v>
      </c>
      <c r="S34" s="103"/>
      <c r="T34" s="103"/>
      <c r="U34" s="103">
        <v>40</v>
      </c>
      <c r="V34" s="133">
        <v>0</v>
      </c>
    </row>
    <row r="35" spans="1:22" s="9" customFormat="1" ht="24" customHeight="1" x14ac:dyDescent="0.2">
      <c r="A35" s="128">
        <v>28</v>
      </c>
      <c r="B35" s="114"/>
      <c r="C35" s="103" t="s">
        <v>13</v>
      </c>
      <c r="D35" s="103"/>
      <c r="E35" s="103"/>
      <c r="F35" s="103"/>
      <c r="G35" s="103">
        <v>1</v>
      </c>
      <c r="H35" s="103">
        <v>11</v>
      </c>
      <c r="I35" s="103">
        <v>2</v>
      </c>
      <c r="J35" s="103">
        <v>50</v>
      </c>
      <c r="K35" s="103">
        <v>4650</v>
      </c>
      <c r="L35" s="103"/>
      <c r="M35" s="103" t="s">
        <v>237</v>
      </c>
      <c r="N35" s="103"/>
      <c r="O35" s="103"/>
      <c r="P35" s="103"/>
      <c r="Q35" s="103">
        <v>4650</v>
      </c>
      <c r="R35" s="103"/>
      <c r="S35" s="103"/>
      <c r="T35" s="103"/>
      <c r="U35" s="103"/>
      <c r="V35" s="133">
        <v>0.01</v>
      </c>
    </row>
    <row r="36" spans="1:22" s="9" customFormat="1" ht="24" customHeight="1" x14ac:dyDescent="0.2">
      <c r="A36" s="130">
        <v>29</v>
      </c>
      <c r="B36" s="114"/>
      <c r="C36" s="103" t="s">
        <v>13</v>
      </c>
      <c r="D36" s="103"/>
      <c r="E36" s="103"/>
      <c r="F36" s="103"/>
      <c r="G36" s="103">
        <v>1</v>
      </c>
      <c r="H36" s="103">
        <v>4</v>
      </c>
      <c r="I36" s="103">
        <v>1</v>
      </c>
      <c r="J36" s="103"/>
      <c r="K36" s="103">
        <v>1700</v>
      </c>
      <c r="L36" s="103"/>
      <c r="M36" s="103" t="s">
        <v>237</v>
      </c>
      <c r="N36" s="103"/>
      <c r="O36" s="103"/>
      <c r="P36" s="103"/>
      <c r="Q36" s="103">
        <v>1700</v>
      </c>
      <c r="R36" s="103"/>
      <c r="S36" s="103"/>
      <c r="T36" s="103"/>
      <c r="U36" s="103"/>
      <c r="V36" s="133">
        <v>0.01</v>
      </c>
    </row>
    <row r="37" spans="1:22" s="9" customFormat="1" ht="24" customHeight="1" x14ac:dyDescent="0.2">
      <c r="A37" s="128">
        <v>30</v>
      </c>
      <c r="B37" s="114"/>
      <c r="C37" s="103" t="s">
        <v>9</v>
      </c>
      <c r="D37" s="103">
        <v>16649</v>
      </c>
      <c r="E37" s="103">
        <v>2423</v>
      </c>
      <c r="F37" s="103"/>
      <c r="G37" s="103">
        <v>1</v>
      </c>
      <c r="H37" s="103">
        <v>1</v>
      </c>
      <c r="I37" s="103"/>
      <c r="J37" s="103">
        <v>56</v>
      </c>
      <c r="K37" s="103">
        <v>456</v>
      </c>
      <c r="L37" s="103"/>
      <c r="M37" s="103" t="s">
        <v>237</v>
      </c>
      <c r="N37" s="103"/>
      <c r="O37" s="103"/>
      <c r="P37" s="103"/>
      <c r="Q37" s="103">
        <v>456</v>
      </c>
      <c r="R37" s="103"/>
      <c r="S37" s="103"/>
      <c r="T37" s="103"/>
      <c r="U37" s="103"/>
      <c r="V37" s="133">
        <v>0</v>
      </c>
    </row>
    <row r="38" spans="1:22" s="9" customFormat="1" ht="24" customHeight="1" x14ac:dyDescent="0.2">
      <c r="A38" s="130">
        <v>31</v>
      </c>
      <c r="B38" s="114"/>
      <c r="C38" s="103" t="s">
        <v>9</v>
      </c>
      <c r="D38" s="103">
        <v>36866</v>
      </c>
      <c r="E38" s="103">
        <v>4037</v>
      </c>
      <c r="F38" s="103">
        <v>113</v>
      </c>
      <c r="G38" s="103">
        <v>1</v>
      </c>
      <c r="H38" s="103"/>
      <c r="I38" s="103">
        <v>1</v>
      </c>
      <c r="J38" s="103">
        <v>75</v>
      </c>
      <c r="K38" s="103">
        <v>175</v>
      </c>
      <c r="L38" s="103"/>
      <c r="M38" s="103" t="s">
        <v>237</v>
      </c>
      <c r="N38" s="103"/>
      <c r="O38" s="103"/>
      <c r="P38" s="103"/>
      <c r="Q38" s="103">
        <v>175</v>
      </c>
      <c r="R38" s="103"/>
      <c r="S38" s="103"/>
      <c r="T38" s="103"/>
      <c r="U38" s="103"/>
      <c r="V38" s="133">
        <v>0</v>
      </c>
    </row>
    <row r="39" spans="1:22" s="9" customFormat="1" ht="24" customHeight="1" x14ac:dyDescent="0.2">
      <c r="A39" s="128">
        <v>32</v>
      </c>
      <c r="B39" s="103" t="s">
        <v>1808</v>
      </c>
      <c r="C39" s="103" t="s">
        <v>13</v>
      </c>
      <c r="D39" s="103"/>
      <c r="E39" s="103"/>
      <c r="F39" s="103"/>
      <c r="G39" s="103">
        <v>2</v>
      </c>
      <c r="H39" s="103"/>
      <c r="I39" s="103"/>
      <c r="J39" s="103">
        <v>50</v>
      </c>
      <c r="K39" s="103">
        <v>50</v>
      </c>
      <c r="L39" s="103">
        <v>1</v>
      </c>
      <c r="M39" s="103" t="s">
        <v>238</v>
      </c>
      <c r="N39" s="103" t="s">
        <v>15</v>
      </c>
      <c r="O39" s="103" t="s">
        <v>12</v>
      </c>
      <c r="P39" s="103">
        <v>78</v>
      </c>
      <c r="Q39" s="103"/>
      <c r="R39" s="103">
        <v>50</v>
      </c>
      <c r="S39" s="103"/>
      <c r="T39" s="103"/>
      <c r="U39" s="103">
        <v>10</v>
      </c>
      <c r="V39" s="133">
        <v>0.02</v>
      </c>
    </row>
    <row r="40" spans="1:22" s="9" customFormat="1" ht="24" customHeight="1" x14ac:dyDescent="0.2">
      <c r="A40" s="130">
        <v>33</v>
      </c>
      <c r="B40" s="103" t="s">
        <v>1809</v>
      </c>
      <c r="C40" s="103" t="s">
        <v>9</v>
      </c>
      <c r="D40" s="103">
        <v>37614</v>
      </c>
      <c r="E40" s="103">
        <v>4106</v>
      </c>
      <c r="F40" s="103">
        <v>133</v>
      </c>
      <c r="G40" s="103">
        <v>2</v>
      </c>
      <c r="H40" s="103"/>
      <c r="I40" s="103"/>
      <c r="J40" s="103">
        <v>73</v>
      </c>
      <c r="K40" s="103">
        <v>73</v>
      </c>
      <c r="L40" s="103">
        <v>1</v>
      </c>
      <c r="M40" s="103" t="s">
        <v>239</v>
      </c>
      <c r="N40" s="103" t="s">
        <v>15</v>
      </c>
      <c r="O40" s="103" t="s">
        <v>22</v>
      </c>
      <c r="P40" s="103">
        <v>90</v>
      </c>
      <c r="Q40" s="103"/>
      <c r="R40" s="103">
        <v>73</v>
      </c>
      <c r="S40" s="103"/>
      <c r="T40" s="103"/>
      <c r="U40" s="103">
        <v>30</v>
      </c>
      <c r="V40" s="133">
        <v>0</v>
      </c>
    </row>
    <row r="41" spans="1:22" s="9" customFormat="1" ht="24" customHeight="1" x14ac:dyDescent="0.2">
      <c r="A41" s="128">
        <v>34</v>
      </c>
      <c r="B41" s="114"/>
      <c r="C41" s="103" t="s">
        <v>9</v>
      </c>
      <c r="D41" s="103">
        <v>16657</v>
      </c>
      <c r="E41" s="103">
        <v>2531</v>
      </c>
      <c r="F41" s="103">
        <v>38</v>
      </c>
      <c r="G41" s="103">
        <v>1</v>
      </c>
      <c r="H41" s="103">
        <v>13</v>
      </c>
      <c r="I41" s="103">
        <v>3</v>
      </c>
      <c r="J41" s="103">
        <v>4</v>
      </c>
      <c r="K41" s="103">
        <v>5504</v>
      </c>
      <c r="L41" s="103"/>
      <c r="M41" s="103" t="s">
        <v>239</v>
      </c>
      <c r="N41" s="103"/>
      <c r="O41" s="103"/>
      <c r="P41" s="103"/>
      <c r="Q41" s="103">
        <v>5504</v>
      </c>
      <c r="R41" s="103"/>
      <c r="S41" s="103"/>
      <c r="T41" s="103"/>
      <c r="U41" s="103"/>
      <c r="V41" s="133">
        <v>0</v>
      </c>
    </row>
    <row r="42" spans="1:22" s="9" customFormat="1" ht="24" customHeight="1" x14ac:dyDescent="0.2">
      <c r="A42" s="130">
        <v>35</v>
      </c>
      <c r="B42" s="103" t="s">
        <v>1810</v>
      </c>
      <c r="C42" s="103" t="s">
        <v>13</v>
      </c>
      <c r="D42" s="103"/>
      <c r="E42" s="103"/>
      <c r="F42" s="103"/>
      <c r="G42" s="103">
        <v>2</v>
      </c>
      <c r="H42" s="103"/>
      <c r="I42" s="103">
        <v>3</v>
      </c>
      <c r="J42" s="103"/>
      <c r="K42" s="103">
        <v>300</v>
      </c>
      <c r="L42" s="103">
        <v>1</v>
      </c>
      <c r="M42" s="103" t="s">
        <v>240</v>
      </c>
      <c r="N42" s="103" t="s">
        <v>15</v>
      </c>
      <c r="O42" s="103" t="s">
        <v>12</v>
      </c>
      <c r="P42" s="103">
        <v>152</v>
      </c>
      <c r="Q42" s="103"/>
      <c r="R42" s="103">
        <v>300</v>
      </c>
      <c r="S42" s="103"/>
      <c r="T42" s="103"/>
      <c r="U42" s="103">
        <v>30</v>
      </c>
      <c r="V42" s="133">
        <v>0.02</v>
      </c>
    </row>
    <row r="43" spans="1:22" s="9" customFormat="1" ht="24" customHeight="1" x14ac:dyDescent="0.2">
      <c r="A43" s="128">
        <v>36</v>
      </c>
      <c r="B43" s="114"/>
      <c r="C43" s="103" t="s">
        <v>9</v>
      </c>
      <c r="D43" s="103">
        <v>40702</v>
      </c>
      <c r="E43" s="103">
        <v>4207</v>
      </c>
      <c r="F43" s="103">
        <v>311</v>
      </c>
      <c r="G43" s="103">
        <v>1</v>
      </c>
      <c r="H43" s="103">
        <v>9</v>
      </c>
      <c r="I43" s="103"/>
      <c r="J43" s="103">
        <v>71</v>
      </c>
      <c r="K43" s="103">
        <v>3671</v>
      </c>
      <c r="L43" s="103"/>
      <c r="M43" s="103" t="s">
        <v>240</v>
      </c>
      <c r="N43" s="103"/>
      <c r="O43" s="103"/>
      <c r="P43" s="103"/>
      <c r="Q43" s="103">
        <v>3671</v>
      </c>
      <c r="R43" s="103"/>
      <c r="S43" s="103"/>
      <c r="T43" s="103"/>
      <c r="U43" s="103"/>
      <c r="V43" s="133">
        <v>0</v>
      </c>
    </row>
    <row r="44" spans="1:22" s="9" customFormat="1" ht="24" customHeight="1" x14ac:dyDescent="0.2">
      <c r="A44" s="130">
        <v>37</v>
      </c>
      <c r="B44" s="114"/>
      <c r="C44" s="103" t="s">
        <v>9</v>
      </c>
      <c r="D44" s="103">
        <v>40703</v>
      </c>
      <c r="E44" s="103">
        <v>4208</v>
      </c>
      <c r="F44" s="103">
        <v>312</v>
      </c>
      <c r="G44" s="103">
        <v>1</v>
      </c>
      <c r="H44" s="103">
        <v>9</v>
      </c>
      <c r="I44" s="103"/>
      <c r="J44" s="103">
        <v>71</v>
      </c>
      <c r="K44" s="103">
        <v>3671</v>
      </c>
      <c r="L44" s="103"/>
      <c r="M44" s="103" t="s">
        <v>240</v>
      </c>
      <c r="N44" s="103"/>
      <c r="O44" s="103"/>
      <c r="P44" s="103"/>
      <c r="Q44" s="103">
        <v>3671</v>
      </c>
      <c r="R44" s="103"/>
      <c r="S44" s="103"/>
      <c r="T44" s="103"/>
      <c r="U44" s="103"/>
      <c r="V44" s="133">
        <v>0</v>
      </c>
    </row>
    <row r="45" spans="1:22" s="9" customFormat="1" ht="24" customHeight="1" x14ac:dyDescent="0.2">
      <c r="A45" s="128">
        <v>38</v>
      </c>
      <c r="B45" s="114"/>
      <c r="C45" s="103" t="s">
        <v>9</v>
      </c>
      <c r="D45" s="103">
        <v>36869</v>
      </c>
      <c r="E45" s="103">
        <v>4040</v>
      </c>
      <c r="F45" s="103">
        <v>116</v>
      </c>
      <c r="G45" s="103">
        <v>1</v>
      </c>
      <c r="H45" s="103"/>
      <c r="I45" s="103">
        <v>1</v>
      </c>
      <c r="J45" s="103">
        <v>47</v>
      </c>
      <c r="K45" s="103">
        <v>147</v>
      </c>
      <c r="L45" s="103"/>
      <c r="M45" s="103" t="s">
        <v>240</v>
      </c>
      <c r="N45" s="103"/>
      <c r="O45" s="103"/>
      <c r="P45" s="103"/>
      <c r="Q45" s="103">
        <v>147</v>
      </c>
      <c r="R45" s="103"/>
      <c r="S45" s="103"/>
      <c r="T45" s="103"/>
      <c r="U45" s="103"/>
      <c r="V45" s="133">
        <v>0</v>
      </c>
    </row>
    <row r="46" spans="1:22" s="9" customFormat="1" ht="24" customHeight="1" x14ac:dyDescent="0.2">
      <c r="A46" s="130">
        <v>39</v>
      </c>
      <c r="B46" s="114"/>
      <c r="C46" s="103" t="s">
        <v>9</v>
      </c>
      <c r="D46" s="103">
        <v>50374</v>
      </c>
      <c r="E46" s="103">
        <v>4821</v>
      </c>
      <c r="F46" s="103">
        <v>221</v>
      </c>
      <c r="G46" s="103">
        <v>1</v>
      </c>
      <c r="H46" s="103">
        <v>7</v>
      </c>
      <c r="I46" s="103">
        <v>3</v>
      </c>
      <c r="J46" s="103">
        <v>68</v>
      </c>
      <c r="K46" s="103">
        <v>3168</v>
      </c>
      <c r="L46" s="103"/>
      <c r="M46" s="103" t="s">
        <v>240</v>
      </c>
      <c r="N46" s="103"/>
      <c r="O46" s="103"/>
      <c r="P46" s="103"/>
      <c r="Q46" s="103">
        <v>3168</v>
      </c>
      <c r="R46" s="103"/>
      <c r="S46" s="103"/>
      <c r="T46" s="103"/>
      <c r="U46" s="103"/>
      <c r="V46" s="133">
        <v>0</v>
      </c>
    </row>
    <row r="47" spans="1:22" s="9" customFormat="1" ht="24" customHeight="1" x14ac:dyDescent="0.2">
      <c r="A47" s="128">
        <v>40</v>
      </c>
      <c r="B47" s="103" t="s">
        <v>1798</v>
      </c>
      <c r="C47" s="103" t="s">
        <v>13</v>
      </c>
      <c r="D47" s="103"/>
      <c r="E47" s="103"/>
      <c r="F47" s="103"/>
      <c r="G47" s="103">
        <v>2</v>
      </c>
      <c r="H47" s="103">
        <v>1</v>
      </c>
      <c r="I47" s="103">
        <v>2</v>
      </c>
      <c r="J47" s="103"/>
      <c r="K47" s="103">
        <v>600</v>
      </c>
      <c r="L47" s="103">
        <v>1</v>
      </c>
      <c r="M47" s="103" t="s">
        <v>241</v>
      </c>
      <c r="N47" s="103" t="s">
        <v>15</v>
      </c>
      <c r="O47" s="103" t="s">
        <v>12</v>
      </c>
      <c r="P47" s="103">
        <v>174</v>
      </c>
      <c r="Q47" s="103"/>
      <c r="R47" s="103">
        <v>600</v>
      </c>
      <c r="S47" s="103"/>
      <c r="T47" s="103"/>
      <c r="U47" s="103">
        <v>20</v>
      </c>
      <c r="V47" s="133">
        <v>0.02</v>
      </c>
    </row>
    <row r="48" spans="1:22" s="9" customFormat="1" ht="24" customHeight="1" x14ac:dyDescent="0.2">
      <c r="A48" s="130">
        <v>41</v>
      </c>
      <c r="B48" s="114"/>
      <c r="C48" s="103" t="s">
        <v>13</v>
      </c>
      <c r="D48" s="103"/>
      <c r="E48" s="103"/>
      <c r="F48" s="103"/>
      <c r="G48" s="103">
        <v>1</v>
      </c>
      <c r="H48" s="103">
        <v>14</v>
      </c>
      <c r="I48" s="103">
        <v>2</v>
      </c>
      <c r="J48" s="103"/>
      <c r="K48" s="103">
        <v>5800</v>
      </c>
      <c r="L48" s="103"/>
      <c r="M48" s="103" t="s">
        <v>241</v>
      </c>
      <c r="N48" s="103"/>
      <c r="O48" s="103"/>
      <c r="P48" s="103"/>
      <c r="Q48" s="103">
        <v>5800</v>
      </c>
      <c r="R48" s="103"/>
      <c r="S48" s="103"/>
      <c r="T48" s="103"/>
      <c r="U48" s="103"/>
      <c r="V48" s="133">
        <v>0.01</v>
      </c>
    </row>
    <row r="49" spans="1:22" s="9" customFormat="1" ht="24" customHeight="1" x14ac:dyDescent="0.2">
      <c r="A49" s="128">
        <v>42</v>
      </c>
      <c r="B49" s="114"/>
      <c r="C49" s="103" t="s">
        <v>39</v>
      </c>
      <c r="D49" s="103"/>
      <c r="E49" s="103"/>
      <c r="F49" s="103"/>
      <c r="G49" s="103">
        <v>1</v>
      </c>
      <c r="H49" s="103">
        <v>34</v>
      </c>
      <c r="I49" s="103">
        <v>1</v>
      </c>
      <c r="J49" s="103">
        <v>31</v>
      </c>
      <c r="K49" s="103">
        <v>13731</v>
      </c>
      <c r="L49" s="103"/>
      <c r="M49" s="103" t="s">
        <v>241</v>
      </c>
      <c r="N49" s="103"/>
      <c r="O49" s="103"/>
      <c r="P49" s="103"/>
      <c r="Q49" s="103">
        <v>13731</v>
      </c>
      <c r="R49" s="103"/>
      <c r="S49" s="103"/>
      <c r="T49" s="103"/>
      <c r="U49" s="103"/>
      <c r="V49" s="133">
        <v>0.01</v>
      </c>
    </row>
    <row r="50" spans="1:22" s="9" customFormat="1" ht="24" customHeight="1" x14ac:dyDescent="0.2">
      <c r="A50" s="130">
        <v>43</v>
      </c>
      <c r="B50" s="103" t="s">
        <v>1799</v>
      </c>
      <c r="C50" s="103" t="s">
        <v>13</v>
      </c>
      <c r="D50" s="103"/>
      <c r="E50" s="103"/>
      <c r="F50" s="103"/>
      <c r="G50" s="103">
        <v>2</v>
      </c>
      <c r="H50" s="103"/>
      <c r="I50" s="103">
        <v>3</v>
      </c>
      <c r="J50" s="103"/>
      <c r="K50" s="103">
        <v>300</v>
      </c>
      <c r="L50" s="103">
        <v>1</v>
      </c>
      <c r="M50" s="103" t="s">
        <v>242</v>
      </c>
      <c r="N50" s="103" t="s">
        <v>15</v>
      </c>
      <c r="O50" s="103" t="s">
        <v>12</v>
      </c>
      <c r="P50" s="103">
        <v>203</v>
      </c>
      <c r="Q50" s="103"/>
      <c r="R50" s="103">
        <v>300</v>
      </c>
      <c r="S50" s="103"/>
      <c r="T50" s="103"/>
      <c r="U50" s="103">
        <v>30</v>
      </c>
      <c r="V50" s="133">
        <v>0.02</v>
      </c>
    </row>
    <row r="51" spans="1:22" s="9" customFormat="1" ht="24" customHeight="1" x14ac:dyDescent="0.2">
      <c r="A51" s="128">
        <v>44</v>
      </c>
      <c r="B51" s="114"/>
      <c r="C51" s="103" t="s">
        <v>13</v>
      </c>
      <c r="D51" s="103"/>
      <c r="E51" s="103"/>
      <c r="F51" s="103"/>
      <c r="G51" s="103">
        <v>1</v>
      </c>
      <c r="H51" s="103"/>
      <c r="I51" s="103">
        <v>3</v>
      </c>
      <c r="J51" s="103"/>
      <c r="K51" s="103">
        <v>300</v>
      </c>
      <c r="L51" s="103"/>
      <c r="M51" s="103" t="s">
        <v>242</v>
      </c>
      <c r="N51" s="103"/>
      <c r="O51" s="103"/>
      <c r="P51" s="103"/>
      <c r="Q51" s="103">
        <v>300</v>
      </c>
      <c r="R51" s="103"/>
      <c r="S51" s="103"/>
      <c r="T51" s="103"/>
      <c r="U51" s="103"/>
      <c r="V51" s="133">
        <v>0.01</v>
      </c>
    </row>
    <row r="52" spans="1:22" s="9" customFormat="1" ht="24" customHeight="1" x14ac:dyDescent="0.2">
      <c r="A52" s="130">
        <v>45</v>
      </c>
      <c r="B52" s="114"/>
      <c r="C52" s="103" t="s">
        <v>13</v>
      </c>
      <c r="D52" s="103"/>
      <c r="E52" s="103"/>
      <c r="F52" s="103"/>
      <c r="G52" s="103">
        <v>1</v>
      </c>
      <c r="H52" s="103"/>
      <c r="I52" s="103">
        <v>3</v>
      </c>
      <c r="J52" s="103"/>
      <c r="K52" s="103">
        <v>300</v>
      </c>
      <c r="L52" s="103"/>
      <c r="M52" s="103" t="s">
        <v>242</v>
      </c>
      <c r="N52" s="103"/>
      <c r="O52" s="103"/>
      <c r="P52" s="103"/>
      <c r="Q52" s="103">
        <v>300</v>
      </c>
      <c r="R52" s="103"/>
      <c r="S52" s="103"/>
      <c r="T52" s="103"/>
      <c r="U52" s="103"/>
      <c r="V52" s="133">
        <v>0.01</v>
      </c>
    </row>
    <row r="53" spans="1:22" s="9" customFormat="1" ht="24" customHeight="1" x14ac:dyDescent="0.2">
      <c r="A53" s="128">
        <v>46</v>
      </c>
      <c r="B53" s="114"/>
      <c r="C53" s="103" t="s">
        <v>13</v>
      </c>
      <c r="D53" s="103"/>
      <c r="E53" s="103"/>
      <c r="F53" s="103"/>
      <c r="G53" s="103">
        <v>1</v>
      </c>
      <c r="H53" s="103"/>
      <c r="I53" s="103">
        <v>2</v>
      </c>
      <c r="J53" s="103"/>
      <c r="K53" s="103">
        <v>200</v>
      </c>
      <c r="L53" s="103"/>
      <c r="M53" s="103" t="s">
        <v>242</v>
      </c>
      <c r="N53" s="103"/>
      <c r="O53" s="103"/>
      <c r="P53" s="103"/>
      <c r="Q53" s="103">
        <v>200</v>
      </c>
      <c r="R53" s="103"/>
      <c r="S53" s="103"/>
      <c r="T53" s="103"/>
      <c r="U53" s="103"/>
      <c r="V53" s="133">
        <v>0.01</v>
      </c>
    </row>
    <row r="54" spans="1:22" s="9" customFormat="1" ht="24" customHeight="1" x14ac:dyDescent="0.2">
      <c r="A54" s="130">
        <v>47</v>
      </c>
      <c r="B54" s="114"/>
      <c r="C54" s="103" t="s">
        <v>117</v>
      </c>
      <c r="D54" s="103"/>
      <c r="E54" s="103"/>
      <c r="F54" s="103"/>
      <c r="G54" s="103">
        <v>1</v>
      </c>
      <c r="H54" s="103">
        <v>7</v>
      </c>
      <c r="I54" s="103">
        <v>2</v>
      </c>
      <c r="J54" s="103"/>
      <c r="K54" s="103">
        <v>3000</v>
      </c>
      <c r="L54" s="103"/>
      <c r="M54" s="103" t="s">
        <v>242</v>
      </c>
      <c r="N54" s="103"/>
      <c r="O54" s="103"/>
      <c r="P54" s="103"/>
      <c r="Q54" s="103">
        <v>3000</v>
      </c>
      <c r="R54" s="103"/>
      <c r="S54" s="103"/>
      <c r="T54" s="103"/>
      <c r="U54" s="103"/>
      <c r="V54" s="133">
        <v>0.01</v>
      </c>
    </row>
    <row r="55" spans="1:22" s="9" customFormat="1" ht="24" customHeight="1" x14ac:dyDescent="0.2">
      <c r="A55" s="128">
        <v>48</v>
      </c>
      <c r="B55" s="114"/>
      <c r="C55" s="103" t="s">
        <v>13</v>
      </c>
      <c r="D55" s="103"/>
      <c r="E55" s="103"/>
      <c r="F55" s="103"/>
      <c r="G55" s="103">
        <v>1</v>
      </c>
      <c r="H55" s="103"/>
      <c r="I55" s="103">
        <v>2</v>
      </c>
      <c r="J55" s="103"/>
      <c r="K55" s="103">
        <v>200</v>
      </c>
      <c r="L55" s="103"/>
      <c r="M55" s="103" t="s">
        <v>242</v>
      </c>
      <c r="N55" s="103"/>
      <c r="O55" s="103"/>
      <c r="P55" s="103"/>
      <c r="Q55" s="103">
        <v>200</v>
      </c>
      <c r="R55" s="103"/>
      <c r="S55" s="103"/>
      <c r="T55" s="103"/>
      <c r="U55" s="103"/>
      <c r="V55" s="133">
        <v>0.01</v>
      </c>
    </row>
    <row r="56" spans="1:22" s="9" customFormat="1" ht="24" customHeight="1" x14ac:dyDescent="0.2">
      <c r="A56" s="130">
        <v>49</v>
      </c>
      <c r="B56" s="114"/>
      <c r="C56" s="103" t="s">
        <v>13</v>
      </c>
      <c r="D56" s="103"/>
      <c r="E56" s="103"/>
      <c r="F56" s="103"/>
      <c r="G56" s="103">
        <v>1</v>
      </c>
      <c r="H56" s="103"/>
      <c r="I56" s="103">
        <v>2</v>
      </c>
      <c r="J56" s="103"/>
      <c r="K56" s="103">
        <v>200</v>
      </c>
      <c r="L56" s="103"/>
      <c r="M56" s="103" t="s">
        <v>242</v>
      </c>
      <c r="N56" s="103"/>
      <c r="O56" s="103"/>
      <c r="P56" s="103"/>
      <c r="Q56" s="103">
        <v>200</v>
      </c>
      <c r="R56" s="103"/>
      <c r="S56" s="103"/>
      <c r="T56" s="103"/>
      <c r="U56" s="103"/>
      <c r="V56" s="133">
        <v>0.01</v>
      </c>
    </row>
    <row r="57" spans="1:22" s="9" customFormat="1" ht="24" customHeight="1" x14ac:dyDescent="0.2">
      <c r="A57" s="128">
        <v>50</v>
      </c>
      <c r="B57" s="103" t="s">
        <v>1796</v>
      </c>
      <c r="C57" s="103" t="s">
        <v>13</v>
      </c>
      <c r="D57" s="103"/>
      <c r="E57" s="103"/>
      <c r="F57" s="103"/>
      <c r="G57" s="103">
        <v>2</v>
      </c>
      <c r="H57" s="103"/>
      <c r="I57" s="103">
        <v>1</v>
      </c>
      <c r="J57" s="103"/>
      <c r="K57" s="103">
        <v>100</v>
      </c>
      <c r="L57" s="103">
        <v>1</v>
      </c>
      <c r="M57" s="103" t="s">
        <v>243</v>
      </c>
      <c r="N57" s="103" t="s">
        <v>15</v>
      </c>
      <c r="O57" s="103" t="s">
        <v>12</v>
      </c>
      <c r="P57" s="103">
        <v>152</v>
      </c>
      <c r="Q57" s="103"/>
      <c r="R57" s="103">
        <v>100</v>
      </c>
      <c r="S57" s="103"/>
      <c r="T57" s="103"/>
      <c r="U57" s="103">
        <v>25</v>
      </c>
      <c r="V57" s="133">
        <v>0.01</v>
      </c>
    </row>
    <row r="58" spans="1:22" s="9" customFormat="1" ht="24" customHeight="1" x14ac:dyDescent="0.2">
      <c r="A58" s="130">
        <v>51</v>
      </c>
      <c r="B58" s="114"/>
      <c r="C58" s="103" t="s">
        <v>9</v>
      </c>
      <c r="D58" s="103">
        <v>42928</v>
      </c>
      <c r="E58" s="103">
        <v>4302</v>
      </c>
      <c r="F58" s="103">
        <v>75</v>
      </c>
      <c r="G58" s="103">
        <v>1</v>
      </c>
      <c r="H58" s="103">
        <v>3</v>
      </c>
      <c r="I58" s="103">
        <v>2</v>
      </c>
      <c r="J58" s="103">
        <v>55</v>
      </c>
      <c r="K58" s="103">
        <v>1455</v>
      </c>
      <c r="L58" s="103"/>
      <c r="M58" s="103" t="s">
        <v>243</v>
      </c>
      <c r="N58" s="103"/>
      <c r="O58" s="103"/>
      <c r="P58" s="103"/>
      <c r="Q58" s="103">
        <v>1455</v>
      </c>
      <c r="R58" s="103"/>
      <c r="S58" s="103"/>
      <c r="T58" s="103"/>
      <c r="U58" s="103"/>
      <c r="V58" s="133">
        <v>0</v>
      </c>
    </row>
    <row r="59" spans="1:22" s="9" customFormat="1" ht="24" customHeight="1" x14ac:dyDescent="0.2">
      <c r="A59" s="128">
        <v>52</v>
      </c>
      <c r="B59" s="114"/>
      <c r="C59" s="103" t="s">
        <v>9</v>
      </c>
      <c r="D59" s="103">
        <v>42924</v>
      </c>
      <c r="E59" s="103">
        <v>4298</v>
      </c>
      <c r="F59" s="103">
        <v>91</v>
      </c>
      <c r="G59" s="103">
        <v>1</v>
      </c>
      <c r="H59" s="103">
        <v>5</v>
      </c>
      <c r="I59" s="103"/>
      <c r="J59" s="103">
        <v>57</v>
      </c>
      <c r="K59" s="103">
        <v>2057</v>
      </c>
      <c r="L59" s="103"/>
      <c r="M59" s="103" t="s">
        <v>243</v>
      </c>
      <c r="N59" s="103"/>
      <c r="O59" s="103"/>
      <c r="P59" s="103"/>
      <c r="Q59" s="103">
        <v>2057</v>
      </c>
      <c r="R59" s="103"/>
      <c r="S59" s="103"/>
      <c r="T59" s="103"/>
      <c r="U59" s="103"/>
      <c r="V59" s="133">
        <v>0</v>
      </c>
    </row>
    <row r="60" spans="1:22" s="9" customFormat="1" ht="24" customHeight="1" x14ac:dyDescent="0.2">
      <c r="A60" s="130">
        <v>53</v>
      </c>
      <c r="B60" s="114"/>
      <c r="C60" s="103" t="s">
        <v>9</v>
      </c>
      <c r="D60" s="103">
        <v>42927</v>
      </c>
      <c r="E60" s="103">
        <v>4301</v>
      </c>
      <c r="F60" s="103">
        <v>74</v>
      </c>
      <c r="G60" s="103">
        <v>1</v>
      </c>
      <c r="H60" s="103">
        <v>3</v>
      </c>
      <c r="I60" s="103">
        <v>2</v>
      </c>
      <c r="J60" s="103">
        <v>55</v>
      </c>
      <c r="K60" s="103">
        <v>1455</v>
      </c>
      <c r="L60" s="103"/>
      <c r="M60" s="103" t="s">
        <v>243</v>
      </c>
      <c r="N60" s="103"/>
      <c r="O60" s="103"/>
      <c r="P60" s="103"/>
      <c r="Q60" s="103">
        <v>1455</v>
      </c>
      <c r="R60" s="103"/>
      <c r="S60" s="103"/>
      <c r="T60" s="103"/>
      <c r="U60" s="103"/>
      <c r="V60" s="133">
        <v>0</v>
      </c>
    </row>
    <row r="61" spans="1:22" s="9" customFormat="1" ht="24" customHeight="1" x14ac:dyDescent="0.2">
      <c r="A61" s="128">
        <v>54</v>
      </c>
      <c r="B61" s="103" t="s">
        <v>1797</v>
      </c>
      <c r="C61" s="103" t="s">
        <v>244</v>
      </c>
      <c r="D61" s="103"/>
      <c r="E61" s="103"/>
      <c r="F61" s="103"/>
      <c r="G61" s="103">
        <v>2</v>
      </c>
      <c r="H61" s="103"/>
      <c r="I61" s="103"/>
      <c r="J61" s="103"/>
      <c r="K61" s="103">
        <v>0</v>
      </c>
      <c r="L61" s="103">
        <v>1</v>
      </c>
      <c r="M61" s="103" t="s">
        <v>245</v>
      </c>
      <c r="N61" s="103" t="s">
        <v>15</v>
      </c>
      <c r="O61" s="103" t="s">
        <v>12</v>
      </c>
      <c r="P61" s="103">
        <v>224</v>
      </c>
      <c r="Q61" s="103"/>
      <c r="R61" s="103">
        <v>224</v>
      </c>
      <c r="S61" s="103"/>
      <c r="T61" s="103"/>
      <c r="U61" s="103">
        <v>30</v>
      </c>
      <c r="V61" s="133">
        <v>0.02</v>
      </c>
    </row>
    <row r="62" spans="1:22" s="9" customFormat="1" ht="24" customHeight="1" x14ac:dyDescent="0.2">
      <c r="A62" s="130">
        <v>55</v>
      </c>
      <c r="B62" s="114"/>
      <c r="C62" s="103" t="s">
        <v>13</v>
      </c>
      <c r="D62" s="103"/>
      <c r="E62" s="103"/>
      <c r="F62" s="103"/>
      <c r="G62" s="103">
        <v>1</v>
      </c>
      <c r="H62" s="103">
        <v>9</v>
      </c>
      <c r="I62" s="103"/>
      <c r="J62" s="103"/>
      <c r="K62" s="103">
        <v>3600</v>
      </c>
      <c r="L62" s="103"/>
      <c r="M62" s="103" t="s">
        <v>245</v>
      </c>
      <c r="N62" s="103"/>
      <c r="O62" s="103"/>
      <c r="P62" s="103"/>
      <c r="Q62" s="103">
        <v>3600</v>
      </c>
      <c r="R62" s="103"/>
      <c r="S62" s="103"/>
      <c r="T62" s="103"/>
      <c r="U62" s="103"/>
      <c r="V62" s="133">
        <v>0.01</v>
      </c>
    </row>
    <row r="63" spans="1:22" s="9" customFormat="1" ht="24" customHeight="1" x14ac:dyDescent="0.2">
      <c r="A63" s="128">
        <v>56</v>
      </c>
      <c r="B63" s="103" t="s">
        <v>1811</v>
      </c>
      <c r="C63" s="103" t="s">
        <v>9</v>
      </c>
      <c r="D63" s="103">
        <v>16664</v>
      </c>
      <c r="E63" s="103"/>
      <c r="F63" s="103">
        <v>53</v>
      </c>
      <c r="G63" s="103">
        <v>2</v>
      </c>
      <c r="H63" s="103">
        <v>3</v>
      </c>
      <c r="I63" s="103">
        <v>3</v>
      </c>
      <c r="J63" s="103">
        <v>17</v>
      </c>
      <c r="K63" s="103">
        <v>1517</v>
      </c>
      <c r="L63" s="103">
        <v>1</v>
      </c>
      <c r="M63" s="103" t="s">
        <v>246</v>
      </c>
      <c r="N63" s="103" t="s">
        <v>15</v>
      </c>
      <c r="O63" s="103" t="s">
        <v>12</v>
      </c>
      <c r="P63" s="103">
        <v>117</v>
      </c>
      <c r="Q63" s="103"/>
      <c r="R63" s="103">
        <v>1517</v>
      </c>
      <c r="S63" s="103"/>
      <c r="T63" s="103"/>
      <c r="U63" s="103">
        <v>10</v>
      </c>
      <c r="V63" s="133">
        <v>0</v>
      </c>
    </row>
    <row r="64" spans="1:22" s="9" customFormat="1" ht="24" customHeight="1" x14ac:dyDescent="0.2">
      <c r="A64" s="130">
        <v>57</v>
      </c>
      <c r="B64" s="114"/>
      <c r="C64" s="103" t="s">
        <v>39</v>
      </c>
      <c r="D64" s="103"/>
      <c r="E64" s="103"/>
      <c r="F64" s="103"/>
      <c r="G64" s="103">
        <v>1</v>
      </c>
      <c r="H64" s="103">
        <v>9</v>
      </c>
      <c r="I64" s="103">
        <v>1</v>
      </c>
      <c r="J64" s="103">
        <v>68</v>
      </c>
      <c r="K64" s="103">
        <v>3768</v>
      </c>
      <c r="L64" s="103"/>
      <c r="M64" s="103" t="s">
        <v>246</v>
      </c>
      <c r="N64" s="103"/>
      <c r="O64" s="103"/>
      <c r="P64" s="103"/>
      <c r="Q64" s="103">
        <v>3768</v>
      </c>
      <c r="R64" s="103"/>
      <c r="S64" s="103"/>
      <c r="T64" s="103"/>
      <c r="U64" s="103"/>
      <c r="V64" s="133">
        <v>0.01</v>
      </c>
    </row>
    <row r="65" spans="1:22" s="9" customFormat="1" ht="24" customHeight="1" x14ac:dyDescent="0.2">
      <c r="A65" s="128">
        <v>58</v>
      </c>
      <c r="B65" s="114"/>
      <c r="C65" s="103" t="s">
        <v>9</v>
      </c>
      <c r="D65" s="103">
        <v>16938</v>
      </c>
      <c r="E65" s="103"/>
      <c r="F65" s="103">
        <v>17</v>
      </c>
      <c r="G65" s="103">
        <v>1</v>
      </c>
      <c r="H65" s="103">
        <v>4</v>
      </c>
      <c r="I65" s="103">
        <v>2</v>
      </c>
      <c r="J65" s="103">
        <v>64</v>
      </c>
      <c r="K65" s="103">
        <v>1864</v>
      </c>
      <c r="L65" s="103"/>
      <c r="M65" s="103" t="s">
        <v>246</v>
      </c>
      <c r="N65" s="103"/>
      <c r="O65" s="103"/>
      <c r="P65" s="103"/>
      <c r="Q65" s="103">
        <v>1864</v>
      </c>
      <c r="R65" s="103"/>
      <c r="S65" s="103"/>
      <c r="T65" s="103"/>
      <c r="U65" s="103"/>
      <c r="V65" s="133">
        <v>0</v>
      </c>
    </row>
    <row r="66" spans="1:22" s="9" customFormat="1" ht="24" customHeight="1" x14ac:dyDescent="0.2">
      <c r="A66" s="130">
        <v>59</v>
      </c>
      <c r="B66" s="114"/>
      <c r="C66" s="103" t="s">
        <v>9</v>
      </c>
      <c r="D66" s="103">
        <v>45595</v>
      </c>
      <c r="E66" s="103">
        <v>4502</v>
      </c>
      <c r="F66" s="103">
        <v>189</v>
      </c>
      <c r="G66" s="103">
        <v>1</v>
      </c>
      <c r="H66" s="103"/>
      <c r="I66" s="103">
        <v>3</v>
      </c>
      <c r="J66" s="103">
        <v>29</v>
      </c>
      <c r="K66" s="103">
        <v>329</v>
      </c>
      <c r="L66" s="103"/>
      <c r="M66" s="103" t="s">
        <v>246</v>
      </c>
      <c r="N66" s="103"/>
      <c r="O66" s="103"/>
      <c r="P66" s="103"/>
      <c r="Q66" s="103">
        <v>329</v>
      </c>
      <c r="R66" s="103"/>
      <c r="S66" s="103"/>
      <c r="T66" s="103"/>
      <c r="U66" s="103"/>
      <c r="V66" s="133">
        <v>0</v>
      </c>
    </row>
    <row r="67" spans="1:22" s="9" customFormat="1" ht="24" customHeight="1" x14ac:dyDescent="0.2">
      <c r="A67" s="128">
        <v>60</v>
      </c>
      <c r="B67" s="114"/>
      <c r="C67" s="103" t="s">
        <v>9</v>
      </c>
      <c r="D67" s="103">
        <v>16648</v>
      </c>
      <c r="E67" s="103"/>
      <c r="F67" s="103">
        <v>25</v>
      </c>
      <c r="G67" s="103">
        <v>1</v>
      </c>
      <c r="H67" s="103">
        <v>13</v>
      </c>
      <c r="I67" s="103">
        <v>2</v>
      </c>
      <c r="J67" s="103">
        <v>98</v>
      </c>
      <c r="K67" s="103">
        <v>5498</v>
      </c>
      <c r="L67" s="103"/>
      <c r="M67" s="103" t="s">
        <v>246</v>
      </c>
      <c r="N67" s="103"/>
      <c r="O67" s="103"/>
      <c r="P67" s="103"/>
      <c r="Q67" s="103">
        <v>5498</v>
      </c>
      <c r="R67" s="103"/>
      <c r="S67" s="103"/>
      <c r="T67" s="103"/>
      <c r="U67" s="103"/>
      <c r="V67" s="133">
        <v>0</v>
      </c>
    </row>
    <row r="68" spans="1:22" s="9" customFormat="1" ht="24" customHeight="1" x14ac:dyDescent="0.2">
      <c r="A68" s="130">
        <v>61</v>
      </c>
      <c r="B68" s="114"/>
      <c r="C68" s="103" t="s">
        <v>9</v>
      </c>
      <c r="D68" s="103">
        <v>16943</v>
      </c>
      <c r="E68" s="103"/>
      <c r="F68" s="103">
        <v>4</v>
      </c>
      <c r="G68" s="103">
        <v>1</v>
      </c>
      <c r="H68" s="103">
        <v>12</v>
      </c>
      <c r="I68" s="103"/>
      <c r="J68" s="103">
        <v>7</v>
      </c>
      <c r="K68" s="103">
        <v>4807</v>
      </c>
      <c r="L68" s="103"/>
      <c r="M68" s="103" t="s">
        <v>246</v>
      </c>
      <c r="N68" s="103"/>
      <c r="O68" s="103"/>
      <c r="P68" s="103"/>
      <c r="Q68" s="103">
        <v>4807</v>
      </c>
      <c r="R68" s="103"/>
      <c r="S68" s="103"/>
      <c r="T68" s="103"/>
      <c r="U68" s="103"/>
      <c r="V68" s="133">
        <v>0</v>
      </c>
    </row>
    <row r="69" spans="1:22" s="9" customFormat="1" ht="24" customHeight="1" x14ac:dyDescent="0.2">
      <c r="A69" s="128">
        <v>62</v>
      </c>
      <c r="B69" s="114"/>
      <c r="C69" s="103" t="s">
        <v>9</v>
      </c>
      <c r="D69" s="103">
        <v>44590</v>
      </c>
      <c r="E69" s="103">
        <v>4475</v>
      </c>
      <c r="F69" s="103">
        <v>263</v>
      </c>
      <c r="G69" s="103">
        <v>1</v>
      </c>
      <c r="H69" s="103">
        <v>4</v>
      </c>
      <c r="I69" s="103">
        <v>1</v>
      </c>
      <c r="J69" s="103">
        <v>55</v>
      </c>
      <c r="K69" s="103">
        <v>1755</v>
      </c>
      <c r="L69" s="103"/>
      <c r="M69" s="103" t="s">
        <v>246</v>
      </c>
      <c r="N69" s="103"/>
      <c r="O69" s="103"/>
      <c r="P69" s="103"/>
      <c r="Q69" s="103">
        <v>1755</v>
      </c>
      <c r="R69" s="103"/>
      <c r="S69" s="103"/>
      <c r="T69" s="103"/>
      <c r="U69" s="103"/>
      <c r="V69" s="133">
        <v>0</v>
      </c>
    </row>
    <row r="70" spans="1:22" s="9" customFormat="1" ht="24" customHeight="1" x14ac:dyDescent="0.2">
      <c r="A70" s="130">
        <v>63</v>
      </c>
      <c r="B70" s="114"/>
      <c r="C70" s="103" t="s">
        <v>13</v>
      </c>
      <c r="D70" s="103"/>
      <c r="E70" s="103"/>
      <c r="F70" s="103"/>
      <c r="G70" s="103">
        <v>1</v>
      </c>
      <c r="H70" s="103">
        <v>9</v>
      </c>
      <c r="I70" s="103"/>
      <c r="J70" s="103"/>
      <c r="K70" s="103">
        <v>3600</v>
      </c>
      <c r="L70" s="103"/>
      <c r="M70" s="103" t="s">
        <v>246</v>
      </c>
      <c r="N70" s="103"/>
      <c r="O70" s="103"/>
      <c r="P70" s="103"/>
      <c r="Q70" s="103">
        <v>3600</v>
      </c>
      <c r="R70" s="103"/>
      <c r="S70" s="103"/>
      <c r="T70" s="103"/>
      <c r="U70" s="103"/>
      <c r="V70" s="133">
        <v>0.01</v>
      </c>
    </row>
    <row r="71" spans="1:22" s="9" customFormat="1" ht="24" customHeight="1" x14ac:dyDescent="0.2">
      <c r="A71" s="128">
        <v>64</v>
      </c>
      <c r="B71" s="103" t="s">
        <v>1800</v>
      </c>
      <c r="C71" s="103" t="s">
        <v>13</v>
      </c>
      <c r="D71" s="103"/>
      <c r="E71" s="103"/>
      <c r="F71" s="103"/>
      <c r="G71" s="103">
        <v>2</v>
      </c>
      <c r="H71" s="103"/>
      <c r="I71" s="103">
        <v>1</v>
      </c>
      <c r="J71" s="103"/>
      <c r="K71" s="103">
        <v>100</v>
      </c>
      <c r="L71" s="103">
        <v>1</v>
      </c>
      <c r="M71" s="103" t="s">
        <v>247</v>
      </c>
      <c r="N71" s="103" t="s">
        <v>15</v>
      </c>
      <c r="O71" s="103" t="s">
        <v>22</v>
      </c>
      <c r="P71" s="103">
        <v>54</v>
      </c>
      <c r="Q71" s="103"/>
      <c r="R71" s="103">
        <v>100</v>
      </c>
      <c r="S71" s="103"/>
      <c r="T71" s="103"/>
      <c r="U71" s="103">
        <v>10</v>
      </c>
      <c r="V71" s="133">
        <v>0.01</v>
      </c>
    </row>
    <row r="72" spans="1:22" s="9" customFormat="1" ht="24" customHeight="1" x14ac:dyDescent="0.2">
      <c r="A72" s="130">
        <v>65</v>
      </c>
      <c r="B72" s="103" t="s">
        <v>1801</v>
      </c>
      <c r="C72" s="103" t="s">
        <v>9</v>
      </c>
      <c r="D72" s="103">
        <v>45599</v>
      </c>
      <c r="E72" s="103">
        <v>4506</v>
      </c>
      <c r="F72" s="103">
        <v>193</v>
      </c>
      <c r="G72" s="103">
        <v>2</v>
      </c>
      <c r="H72" s="103"/>
      <c r="I72" s="103">
        <v>3</v>
      </c>
      <c r="J72" s="103">
        <v>67</v>
      </c>
      <c r="K72" s="103">
        <v>367</v>
      </c>
      <c r="L72" s="103">
        <v>1</v>
      </c>
      <c r="M72" s="103" t="s">
        <v>238</v>
      </c>
      <c r="N72" s="103" t="s">
        <v>15</v>
      </c>
      <c r="O72" s="103" t="s">
        <v>12</v>
      </c>
      <c r="P72" s="103">
        <v>190.5</v>
      </c>
      <c r="Q72" s="103"/>
      <c r="R72" s="103">
        <v>367</v>
      </c>
      <c r="S72" s="103"/>
      <c r="T72" s="103"/>
      <c r="U72" s="103">
        <v>30</v>
      </c>
      <c r="V72" s="133">
        <v>0</v>
      </c>
    </row>
    <row r="73" spans="1:22" s="9" customFormat="1" ht="24" customHeight="1" x14ac:dyDescent="0.2">
      <c r="A73" s="128">
        <v>66</v>
      </c>
      <c r="B73" s="114"/>
      <c r="C73" s="103" t="s">
        <v>13</v>
      </c>
      <c r="D73" s="103"/>
      <c r="E73" s="103"/>
      <c r="F73" s="103"/>
      <c r="G73" s="103">
        <v>1</v>
      </c>
      <c r="H73" s="103"/>
      <c r="I73" s="103"/>
      <c r="J73" s="103">
        <v>25</v>
      </c>
      <c r="K73" s="103">
        <v>25</v>
      </c>
      <c r="L73" s="103"/>
      <c r="M73" s="103" t="s">
        <v>238</v>
      </c>
      <c r="N73" s="103"/>
      <c r="O73" s="103"/>
      <c r="P73" s="103"/>
      <c r="Q73" s="103">
        <v>25</v>
      </c>
      <c r="R73" s="103"/>
      <c r="S73" s="103"/>
      <c r="T73" s="103"/>
      <c r="U73" s="103"/>
      <c r="V73" s="133">
        <v>0.01</v>
      </c>
    </row>
    <row r="74" spans="1:22" s="9" customFormat="1" ht="24" customHeight="1" x14ac:dyDescent="0.2">
      <c r="A74" s="130">
        <v>67</v>
      </c>
      <c r="B74" s="103" t="s">
        <v>1802</v>
      </c>
      <c r="C74" s="103" t="s">
        <v>13</v>
      </c>
      <c r="D74" s="103"/>
      <c r="E74" s="103"/>
      <c r="F74" s="103"/>
      <c r="G74" s="103">
        <v>2</v>
      </c>
      <c r="H74" s="103"/>
      <c r="I74" s="103">
        <v>1</v>
      </c>
      <c r="J74" s="103"/>
      <c r="K74" s="103">
        <v>100</v>
      </c>
      <c r="L74" s="103">
        <v>1</v>
      </c>
      <c r="M74" s="103" t="s">
        <v>248</v>
      </c>
      <c r="N74" s="103" t="s">
        <v>15</v>
      </c>
      <c r="O74" s="103" t="s">
        <v>42</v>
      </c>
      <c r="P74" s="103">
        <v>54</v>
      </c>
      <c r="Q74" s="103"/>
      <c r="R74" s="103">
        <v>100</v>
      </c>
      <c r="S74" s="103"/>
      <c r="T74" s="103"/>
      <c r="U74" s="103">
        <v>10</v>
      </c>
      <c r="V74" s="133">
        <v>0.02</v>
      </c>
    </row>
    <row r="75" spans="1:22" s="9" customFormat="1" ht="24" customHeight="1" x14ac:dyDescent="0.2">
      <c r="A75" s="128">
        <v>68</v>
      </c>
      <c r="B75" s="103" t="s">
        <v>1803</v>
      </c>
      <c r="C75" s="103" t="s">
        <v>13</v>
      </c>
      <c r="D75" s="103"/>
      <c r="E75" s="103"/>
      <c r="F75" s="103"/>
      <c r="G75" s="103">
        <v>2</v>
      </c>
      <c r="H75" s="103">
        <v>1</v>
      </c>
      <c r="I75" s="103">
        <v>1</v>
      </c>
      <c r="J75" s="103">
        <v>75</v>
      </c>
      <c r="K75" s="103">
        <v>575</v>
      </c>
      <c r="L75" s="103">
        <v>1</v>
      </c>
      <c r="M75" s="103" t="s">
        <v>249</v>
      </c>
      <c r="N75" s="103" t="s">
        <v>15</v>
      </c>
      <c r="O75" s="103" t="s">
        <v>12</v>
      </c>
      <c r="P75" s="103">
        <v>174</v>
      </c>
      <c r="Q75" s="103"/>
      <c r="R75" s="103">
        <v>575</v>
      </c>
      <c r="S75" s="103"/>
      <c r="T75" s="103"/>
      <c r="U75" s="103">
        <v>35</v>
      </c>
      <c r="V75" s="133">
        <v>0.02</v>
      </c>
    </row>
    <row r="76" spans="1:22" s="9" customFormat="1" ht="24" customHeight="1" x14ac:dyDescent="0.2">
      <c r="A76" s="130">
        <v>69</v>
      </c>
      <c r="B76" s="114"/>
      <c r="C76" s="103" t="s">
        <v>9</v>
      </c>
      <c r="D76" s="103">
        <v>16535</v>
      </c>
      <c r="E76" s="103">
        <v>2589</v>
      </c>
      <c r="F76" s="103">
        <v>14</v>
      </c>
      <c r="G76" s="103">
        <v>1</v>
      </c>
      <c r="H76" s="103">
        <v>9</v>
      </c>
      <c r="I76" s="103"/>
      <c r="J76" s="103">
        <v>88</v>
      </c>
      <c r="K76" s="103">
        <v>3688</v>
      </c>
      <c r="L76" s="103"/>
      <c r="M76" s="103" t="s">
        <v>249</v>
      </c>
      <c r="N76" s="103"/>
      <c r="O76" s="103"/>
      <c r="P76" s="103"/>
      <c r="Q76" s="103">
        <v>3688</v>
      </c>
      <c r="R76" s="103"/>
      <c r="S76" s="103"/>
      <c r="T76" s="103"/>
      <c r="U76" s="103"/>
      <c r="V76" s="133">
        <v>0</v>
      </c>
    </row>
    <row r="77" spans="1:22" s="9" customFormat="1" ht="24" customHeight="1" x14ac:dyDescent="0.2">
      <c r="A77" s="128">
        <v>70</v>
      </c>
      <c r="B77" s="114"/>
      <c r="C77" s="103" t="s">
        <v>13</v>
      </c>
      <c r="D77" s="103"/>
      <c r="E77" s="103"/>
      <c r="F77" s="103"/>
      <c r="G77" s="103">
        <v>1</v>
      </c>
      <c r="H77" s="103">
        <v>15</v>
      </c>
      <c r="I77" s="103"/>
      <c r="J77" s="103">
        <v>20</v>
      </c>
      <c r="K77" s="103">
        <v>6020</v>
      </c>
      <c r="L77" s="103"/>
      <c r="M77" s="103" t="s">
        <v>249</v>
      </c>
      <c r="N77" s="103"/>
      <c r="O77" s="103"/>
      <c r="P77" s="103"/>
      <c r="Q77" s="103">
        <v>6020</v>
      </c>
      <c r="R77" s="103"/>
      <c r="S77" s="103"/>
      <c r="T77" s="103"/>
      <c r="U77" s="103"/>
      <c r="V77" s="133">
        <v>0.01</v>
      </c>
    </row>
    <row r="78" spans="1:22" s="9" customFormat="1" ht="24" customHeight="1" x14ac:dyDescent="0.2">
      <c r="A78" s="130">
        <v>71</v>
      </c>
      <c r="B78" s="103" t="s">
        <v>1795</v>
      </c>
      <c r="C78" s="103" t="s">
        <v>13</v>
      </c>
      <c r="D78" s="103"/>
      <c r="E78" s="103"/>
      <c r="F78" s="103"/>
      <c r="G78" s="103">
        <v>2</v>
      </c>
      <c r="H78" s="103"/>
      <c r="I78" s="103">
        <v>3</v>
      </c>
      <c r="J78" s="103">
        <v>58</v>
      </c>
      <c r="K78" s="103">
        <v>358</v>
      </c>
      <c r="L78" s="103">
        <v>1</v>
      </c>
      <c r="M78" s="103" t="s">
        <v>250</v>
      </c>
      <c r="N78" s="103" t="s">
        <v>15</v>
      </c>
      <c r="O78" s="103" t="s">
        <v>12</v>
      </c>
      <c r="P78" s="103">
        <v>90</v>
      </c>
      <c r="Q78" s="103"/>
      <c r="R78" s="103">
        <v>358</v>
      </c>
      <c r="S78" s="103"/>
      <c r="T78" s="103"/>
      <c r="U78" s="103">
        <v>10</v>
      </c>
      <c r="V78" s="133">
        <v>0.02</v>
      </c>
    </row>
    <row r="79" spans="1:22" s="9" customFormat="1" ht="24" customHeight="1" x14ac:dyDescent="0.2">
      <c r="A79" s="128">
        <v>72</v>
      </c>
      <c r="B79" s="103" t="s">
        <v>1794</v>
      </c>
      <c r="C79" s="103" t="s">
        <v>13</v>
      </c>
      <c r="D79" s="103"/>
      <c r="E79" s="103"/>
      <c r="F79" s="103"/>
      <c r="G79" s="103">
        <v>2</v>
      </c>
      <c r="H79" s="103">
        <v>1</v>
      </c>
      <c r="I79" s="103"/>
      <c r="J79" s="103"/>
      <c r="K79" s="103">
        <v>400</v>
      </c>
      <c r="L79" s="103">
        <v>1</v>
      </c>
      <c r="M79" s="103" t="s">
        <v>251</v>
      </c>
      <c r="N79" s="103" t="s">
        <v>15</v>
      </c>
      <c r="O79" s="103" t="s">
        <v>12</v>
      </c>
      <c r="P79" s="103">
        <v>298</v>
      </c>
      <c r="Q79" s="103"/>
      <c r="R79" s="103">
        <v>400</v>
      </c>
      <c r="S79" s="103"/>
      <c r="T79" s="103"/>
      <c r="U79" s="103">
        <v>10</v>
      </c>
      <c r="V79" s="133">
        <v>0.02</v>
      </c>
    </row>
    <row r="80" spans="1:22" s="9" customFormat="1" ht="24" customHeight="1" x14ac:dyDescent="0.2">
      <c r="A80" s="130">
        <v>73</v>
      </c>
      <c r="B80" s="103" t="s">
        <v>1784</v>
      </c>
      <c r="C80" s="103" t="s">
        <v>9</v>
      </c>
      <c r="D80" s="103">
        <v>53169</v>
      </c>
      <c r="E80" s="103">
        <v>5014</v>
      </c>
      <c r="F80" s="103">
        <v>242</v>
      </c>
      <c r="G80" s="103">
        <v>2</v>
      </c>
      <c r="H80" s="103">
        <v>4</v>
      </c>
      <c r="I80" s="103">
        <v>2</v>
      </c>
      <c r="J80" s="103">
        <v>99</v>
      </c>
      <c r="K80" s="103">
        <v>1899</v>
      </c>
      <c r="L80" s="103">
        <v>1</v>
      </c>
      <c r="M80" s="103" t="s">
        <v>252</v>
      </c>
      <c r="N80" s="103" t="s">
        <v>15</v>
      </c>
      <c r="O80" s="103" t="s">
        <v>253</v>
      </c>
      <c r="P80" s="103">
        <v>24</v>
      </c>
      <c r="Q80" s="103">
        <v>1875</v>
      </c>
      <c r="R80" s="103">
        <v>24</v>
      </c>
      <c r="S80" s="103"/>
      <c r="T80" s="103"/>
      <c r="U80" s="103">
        <v>10</v>
      </c>
      <c r="V80" s="133">
        <v>0</v>
      </c>
    </row>
    <row r="81" spans="1:22" s="9" customFormat="1" ht="24" customHeight="1" x14ac:dyDescent="0.2">
      <c r="A81" s="128">
        <v>74</v>
      </c>
      <c r="B81" s="114"/>
      <c r="C81" s="103" t="s">
        <v>13</v>
      </c>
      <c r="D81" s="103"/>
      <c r="E81" s="103"/>
      <c r="F81" s="103"/>
      <c r="G81" s="103">
        <v>1</v>
      </c>
      <c r="H81" s="103">
        <v>5</v>
      </c>
      <c r="I81" s="103"/>
      <c r="J81" s="103">
        <v>2</v>
      </c>
      <c r="K81" s="103">
        <v>2002</v>
      </c>
      <c r="L81" s="103"/>
      <c r="M81" s="103" t="s">
        <v>252</v>
      </c>
      <c r="N81" s="103"/>
      <c r="O81" s="103"/>
      <c r="P81" s="103"/>
      <c r="Q81" s="103">
        <v>2002</v>
      </c>
      <c r="R81" s="103"/>
      <c r="S81" s="103"/>
      <c r="T81" s="103"/>
      <c r="U81" s="103"/>
      <c r="V81" s="133">
        <v>0.01</v>
      </c>
    </row>
    <row r="82" spans="1:22" s="9" customFormat="1" ht="24" customHeight="1" x14ac:dyDescent="0.2">
      <c r="A82" s="130">
        <v>75</v>
      </c>
      <c r="B82" s="103" t="s">
        <v>1793</v>
      </c>
      <c r="C82" s="103" t="s">
        <v>254</v>
      </c>
      <c r="D82" s="103"/>
      <c r="E82" s="103"/>
      <c r="F82" s="103"/>
      <c r="G82" s="103">
        <v>2</v>
      </c>
      <c r="H82" s="103">
        <v>1</v>
      </c>
      <c r="I82" s="103">
        <v>2</v>
      </c>
      <c r="J82" s="103">
        <v>6</v>
      </c>
      <c r="K82" s="103">
        <v>606</v>
      </c>
      <c r="L82" s="103">
        <v>1</v>
      </c>
      <c r="M82" s="103" t="s">
        <v>255</v>
      </c>
      <c r="N82" s="103" t="s">
        <v>15</v>
      </c>
      <c r="O82" s="103" t="s">
        <v>256</v>
      </c>
      <c r="P82" s="103">
        <v>249</v>
      </c>
      <c r="Q82" s="103"/>
      <c r="R82" s="103">
        <v>606</v>
      </c>
      <c r="S82" s="103"/>
      <c r="T82" s="103"/>
      <c r="U82" s="103">
        <v>50</v>
      </c>
      <c r="V82" s="133">
        <v>0.02</v>
      </c>
    </row>
    <row r="83" spans="1:22" s="9" customFormat="1" ht="24" customHeight="1" x14ac:dyDescent="0.2">
      <c r="A83" s="128">
        <v>76</v>
      </c>
      <c r="B83" s="114"/>
      <c r="C83" s="103" t="s">
        <v>13</v>
      </c>
      <c r="D83" s="103"/>
      <c r="E83" s="103"/>
      <c r="F83" s="103"/>
      <c r="G83" s="103">
        <v>1</v>
      </c>
      <c r="H83" s="103">
        <v>1</v>
      </c>
      <c r="I83" s="103"/>
      <c r="J83" s="103">
        <v>6</v>
      </c>
      <c r="K83" s="103">
        <v>406</v>
      </c>
      <c r="L83" s="103"/>
      <c r="M83" s="103" t="s">
        <v>255</v>
      </c>
      <c r="N83" s="103"/>
      <c r="O83" s="103"/>
      <c r="P83" s="103"/>
      <c r="Q83" s="103">
        <v>406</v>
      </c>
      <c r="R83" s="103"/>
      <c r="S83" s="103"/>
      <c r="T83" s="103"/>
      <c r="U83" s="103"/>
      <c r="V83" s="133">
        <v>0.01</v>
      </c>
    </row>
    <row r="84" spans="1:22" s="9" customFormat="1" ht="24" customHeight="1" x14ac:dyDescent="0.2">
      <c r="A84" s="133">
        <v>77</v>
      </c>
      <c r="B84" s="103" t="s">
        <v>1711</v>
      </c>
      <c r="C84" s="103" t="s">
        <v>13</v>
      </c>
      <c r="D84" s="103"/>
      <c r="E84" s="103"/>
      <c r="F84" s="103"/>
      <c r="G84" s="103">
        <v>2</v>
      </c>
      <c r="H84" s="103">
        <v>1</v>
      </c>
      <c r="I84" s="103"/>
      <c r="J84" s="103">
        <v>16</v>
      </c>
      <c r="K84" s="103">
        <v>416</v>
      </c>
      <c r="L84" s="103">
        <v>1</v>
      </c>
      <c r="M84" s="103" t="s">
        <v>257</v>
      </c>
      <c r="N84" s="103" t="s">
        <v>15</v>
      </c>
      <c r="O84" s="103" t="s">
        <v>22</v>
      </c>
      <c r="P84" s="103">
        <v>78</v>
      </c>
      <c r="Q84" s="103">
        <v>416</v>
      </c>
      <c r="R84" s="103"/>
      <c r="S84" s="103"/>
      <c r="T84" s="103"/>
      <c r="U84" s="103">
        <v>10</v>
      </c>
      <c r="V84" s="133">
        <v>0.02</v>
      </c>
    </row>
    <row r="85" spans="1:22" s="9" customFormat="1" ht="24" customHeight="1" x14ac:dyDescent="0.2">
      <c r="A85" s="131">
        <v>78</v>
      </c>
      <c r="B85" s="114"/>
      <c r="C85" s="103" t="s">
        <v>9</v>
      </c>
      <c r="D85" s="103">
        <v>42929</v>
      </c>
      <c r="E85" s="103">
        <v>4303</v>
      </c>
      <c r="F85" s="103">
        <v>76</v>
      </c>
      <c r="G85" s="103">
        <v>1</v>
      </c>
      <c r="H85" s="103">
        <v>3</v>
      </c>
      <c r="I85" s="103">
        <v>2</v>
      </c>
      <c r="J85" s="103">
        <v>56</v>
      </c>
      <c r="K85" s="103">
        <v>1456</v>
      </c>
      <c r="L85" s="103"/>
      <c r="M85" s="103" t="s">
        <v>257</v>
      </c>
      <c r="N85" s="103"/>
      <c r="O85" s="103"/>
      <c r="P85" s="103"/>
      <c r="Q85" s="103">
        <v>1456</v>
      </c>
      <c r="R85" s="103"/>
      <c r="S85" s="103"/>
      <c r="T85" s="103"/>
      <c r="U85" s="103"/>
      <c r="V85" s="133">
        <v>0</v>
      </c>
    </row>
    <row r="86" spans="1:22" s="9" customFormat="1" ht="24" customHeight="1" x14ac:dyDescent="0.2">
      <c r="A86" s="133">
        <v>79</v>
      </c>
      <c r="B86" s="114"/>
      <c r="C86" s="103" t="s">
        <v>9</v>
      </c>
      <c r="D86" s="103">
        <v>42925</v>
      </c>
      <c r="E86" s="103">
        <v>4299</v>
      </c>
      <c r="F86" s="103">
        <v>72</v>
      </c>
      <c r="G86" s="103">
        <v>1</v>
      </c>
      <c r="H86" s="103">
        <v>6</v>
      </c>
      <c r="I86" s="103"/>
      <c r="J86" s="103"/>
      <c r="K86" s="103">
        <v>2400</v>
      </c>
      <c r="L86" s="103"/>
      <c r="M86" s="103" t="s">
        <v>257</v>
      </c>
      <c r="N86" s="103"/>
      <c r="O86" s="103"/>
      <c r="P86" s="103"/>
      <c r="Q86" s="103">
        <v>2400</v>
      </c>
      <c r="R86" s="103"/>
      <c r="S86" s="103"/>
      <c r="T86" s="103"/>
      <c r="U86" s="103"/>
      <c r="V86" s="133">
        <v>0</v>
      </c>
    </row>
    <row r="87" spans="1:22" s="9" customFormat="1" ht="24" customHeight="1" x14ac:dyDescent="0.2">
      <c r="A87" s="131">
        <v>80</v>
      </c>
      <c r="B87" s="114"/>
      <c r="C87" s="103" t="s">
        <v>9</v>
      </c>
      <c r="D87" s="103">
        <v>4290</v>
      </c>
      <c r="E87" s="103">
        <v>4304</v>
      </c>
      <c r="F87" s="103">
        <v>77</v>
      </c>
      <c r="G87" s="103">
        <v>1</v>
      </c>
      <c r="H87" s="103">
        <v>2</v>
      </c>
      <c r="I87" s="103"/>
      <c r="J87" s="103">
        <v>86</v>
      </c>
      <c r="K87" s="103">
        <v>886</v>
      </c>
      <c r="L87" s="103"/>
      <c r="M87" s="103" t="s">
        <v>257</v>
      </c>
      <c r="N87" s="103"/>
      <c r="O87" s="103"/>
      <c r="P87" s="103"/>
      <c r="Q87" s="103">
        <v>886</v>
      </c>
      <c r="R87" s="103"/>
      <c r="S87" s="103"/>
      <c r="T87" s="103"/>
      <c r="U87" s="103"/>
      <c r="V87" s="133">
        <v>0</v>
      </c>
    </row>
    <row r="88" spans="1:22" s="9" customFormat="1" ht="24" customHeight="1" x14ac:dyDescent="0.2">
      <c r="A88" s="133">
        <v>81</v>
      </c>
      <c r="B88" s="103" t="s">
        <v>1804</v>
      </c>
      <c r="C88" s="103" t="s">
        <v>13</v>
      </c>
      <c r="D88" s="103"/>
      <c r="E88" s="103"/>
      <c r="F88" s="103"/>
      <c r="G88" s="103">
        <v>2</v>
      </c>
      <c r="H88" s="103">
        <v>2</v>
      </c>
      <c r="I88" s="103"/>
      <c r="J88" s="103"/>
      <c r="K88" s="103">
        <v>800</v>
      </c>
      <c r="L88" s="103">
        <v>1</v>
      </c>
      <c r="M88" s="103" t="s">
        <v>258</v>
      </c>
      <c r="N88" s="103" t="s">
        <v>15</v>
      </c>
      <c r="O88" s="103" t="s">
        <v>12</v>
      </c>
      <c r="P88" s="103">
        <v>219</v>
      </c>
      <c r="Q88" s="103"/>
      <c r="R88" s="103">
        <v>800</v>
      </c>
      <c r="S88" s="103"/>
      <c r="T88" s="103"/>
      <c r="U88" s="103">
        <v>20</v>
      </c>
      <c r="V88" s="133">
        <v>0.02</v>
      </c>
    </row>
    <row r="89" spans="1:22" s="9" customFormat="1" ht="24" customHeight="1" x14ac:dyDescent="0.2">
      <c r="A89" s="131">
        <v>82</v>
      </c>
      <c r="B89" s="114"/>
      <c r="C89" s="103" t="s">
        <v>13</v>
      </c>
      <c r="D89" s="103"/>
      <c r="E89" s="103"/>
      <c r="F89" s="103"/>
      <c r="G89" s="103">
        <v>1</v>
      </c>
      <c r="H89" s="103">
        <v>3</v>
      </c>
      <c r="I89" s="103"/>
      <c r="J89" s="103"/>
      <c r="K89" s="103">
        <v>1200</v>
      </c>
      <c r="L89" s="103"/>
      <c r="M89" s="103" t="s">
        <v>258</v>
      </c>
      <c r="N89" s="103"/>
      <c r="O89" s="103"/>
      <c r="P89" s="103"/>
      <c r="Q89" s="103">
        <v>1200</v>
      </c>
      <c r="R89" s="103"/>
      <c r="S89" s="103"/>
      <c r="T89" s="103"/>
      <c r="U89" s="103"/>
      <c r="V89" s="133">
        <v>0.01</v>
      </c>
    </row>
    <row r="90" spans="1:22" s="9" customFormat="1" ht="24" customHeight="1" x14ac:dyDescent="0.2">
      <c r="A90" s="133">
        <v>83</v>
      </c>
      <c r="B90" s="114"/>
      <c r="C90" s="103" t="s">
        <v>39</v>
      </c>
      <c r="D90" s="103"/>
      <c r="E90" s="103"/>
      <c r="F90" s="103"/>
      <c r="G90" s="103">
        <v>1</v>
      </c>
      <c r="H90" s="103">
        <v>9</v>
      </c>
      <c r="I90" s="103">
        <v>3</v>
      </c>
      <c r="J90" s="103"/>
      <c r="K90" s="103">
        <v>3900</v>
      </c>
      <c r="L90" s="103"/>
      <c r="M90" s="103" t="s">
        <v>258</v>
      </c>
      <c r="N90" s="103"/>
      <c r="O90" s="103"/>
      <c r="P90" s="103"/>
      <c r="Q90" s="103">
        <v>3900</v>
      </c>
      <c r="R90" s="103"/>
      <c r="S90" s="103"/>
      <c r="T90" s="103"/>
      <c r="U90" s="103"/>
      <c r="V90" s="133">
        <v>0.01</v>
      </c>
    </row>
    <row r="91" spans="1:22" s="9" customFormat="1" ht="24" customHeight="1" x14ac:dyDescent="0.2">
      <c r="A91" s="131">
        <v>84</v>
      </c>
      <c r="B91" s="114"/>
      <c r="C91" s="103" t="s">
        <v>13</v>
      </c>
      <c r="D91" s="103"/>
      <c r="E91" s="103"/>
      <c r="F91" s="103"/>
      <c r="G91" s="103">
        <v>1</v>
      </c>
      <c r="H91" s="103">
        <v>9</v>
      </c>
      <c r="I91" s="103">
        <v>2</v>
      </c>
      <c r="J91" s="103">
        <v>99</v>
      </c>
      <c r="K91" s="103">
        <v>3899</v>
      </c>
      <c r="L91" s="103"/>
      <c r="M91" s="103" t="s">
        <v>258</v>
      </c>
      <c r="N91" s="103"/>
      <c r="O91" s="103"/>
      <c r="P91" s="103"/>
      <c r="Q91" s="103">
        <v>3899</v>
      </c>
      <c r="R91" s="103"/>
      <c r="S91" s="103"/>
      <c r="T91" s="103"/>
      <c r="U91" s="103"/>
      <c r="V91" s="133">
        <v>0.01</v>
      </c>
    </row>
    <row r="92" spans="1:22" s="9" customFormat="1" ht="24" customHeight="1" x14ac:dyDescent="0.2">
      <c r="A92" s="133">
        <v>85</v>
      </c>
      <c r="B92" s="103" t="s">
        <v>1805</v>
      </c>
      <c r="C92" s="103" t="s">
        <v>9</v>
      </c>
      <c r="D92" s="103">
        <v>72730</v>
      </c>
      <c r="E92" s="103">
        <v>3721</v>
      </c>
      <c r="F92" s="103">
        <v>98</v>
      </c>
      <c r="G92" s="103">
        <v>2</v>
      </c>
      <c r="H92" s="103"/>
      <c r="I92" s="103">
        <v>2</v>
      </c>
      <c r="J92" s="103">
        <v>6</v>
      </c>
      <c r="K92" s="103">
        <v>206</v>
      </c>
      <c r="L92" s="103">
        <v>1</v>
      </c>
      <c r="M92" s="103" t="s">
        <v>238</v>
      </c>
      <c r="N92" s="103" t="s">
        <v>15</v>
      </c>
      <c r="O92" s="103" t="s">
        <v>12</v>
      </c>
      <c r="P92" s="103">
        <v>196</v>
      </c>
      <c r="Q92" s="103"/>
      <c r="R92" s="103">
        <v>206</v>
      </c>
      <c r="S92" s="103"/>
      <c r="T92" s="103"/>
      <c r="U92" s="103">
        <v>31</v>
      </c>
      <c r="V92" s="133">
        <v>0</v>
      </c>
    </row>
    <row r="93" spans="1:22" s="9" customFormat="1" ht="24" customHeight="1" x14ac:dyDescent="0.2">
      <c r="A93" s="131">
        <v>86</v>
      </c>
      <c r="B93" s="114"/>
      <c r="C93" s="103" t="s">
        <v>9</v>
      </c>
      <c r="D93" s="103">
        <v>41616</v>
      </c>
      <c r="E93" s="103">
        <v>4263</v>
      </c>
      <c r="F93" s="103">
        <v>182</v>
      </c>
      <c r="G93" s="103">
        <v>1</v>
      </c>
      <c r="H93" s="103"/>
      <c r="I93" s="103">
        <v>1</v>
      </c>
      <c r="J93" s="103">
        <v>91</v>
      </c>
      <c r="K93" s="103">
        <v>191</v>
      </c>
      <c r="L93" s="103"/>
      <c r="M93" s="103" t="s">
        <v>238</v>
      </c>
      <c r="N93" s="103"/>
      <c r="O93" s="103"/>
      <c r="P93" s="103"/>
      <c r="Q93" s="103">
        <v>191</v>
      </c>
      <c r="R93" s="103"/>
      <c r="S93" s="103"/>
      <c r="T93" s="103"/>
      <c r="U93" s="103"/>
      <c r="V93" s="133">
        <v>0</v>
      </c>
    </row>
    <row r="94" spans="1:22" s="9" customFormat="1" ht="24" customHeight="1" x14ac:dyDescent="0.2">
      <c r="A94" s="133">
        <v>87</v>
      </c>
      <c r="B94" s="114"/>
      <c r="C94" s="103" t="s">
        <v>9</v>
      </c>
      <c r="D94" s="103">
        <v>13648</v>
      </c>
      <c r="E94" s="103">
        <v>1678</v>
      </c>
      <c r="F94" s="103">
        <v>225</v>
      </c>
      <c r="G94" s="103">
        <v>1</v>
      </c>
      <c r="H94" s="103">
        <v>4</v>
      </c>
      <c r="I94" s="103"/>
      <c r="J94" s="103">
        <v>5</v>
      </c>
      <c r="K94" s="103">
        <v>1605</v>
      </c>
      <c r="L94" s="103"/>
      <c r="M94" s="103" t="s">
        <v>238</v>
      </c>
      <c r="N94" s="103"/>
      <c r="O94" s="103"/>
      <c r="P94" s="103"/>
      <c r="Q94" s="103">
        <v>1605</v>
      </c>
      <c r="R94" s="103"/>
      <c r="S94" s="103"/>
      <c r="T94" s="103"/>
      <c r="U94" s="103"/>
      <c r="V94" s="133">
        <v>0</v>
      </c>
    </row>
    <row r="95" spans="1:22" s="9" customFormat="1" ht="24" customHeight="1" x14ac:dyDescent="0.2">
      <c r="A95" s="131">
        <v>88</v>
      </c>
      <c r="B95" s="114"/>
      <c r="C95" s="103" t="s">
        <v>9</v>
      </c>
      <c r="D95" s="103">
        <v>55745</v>
      </c>
      <c r="E95" s="103">
        <v>5010</v>
      </c>
      <c r="F95" s="103">
        <v>241</v>
      </c>
      <c r="G95" s="103">
        <v>1</v>
      </c>
      <c r="H95" s="103">
        <v>7</v>
      </c>
      <c r="I95" s="103">
        <v>3</v>
      </c>
      <c r="J95" s="103">
        <v>62</v>
      </c>
      <c r="K95" s="103">
        <v>3162</v>
      </c>
      <c r="L95" s="103"/>
      <c r="M95" s="103" t="s">
        <v>238</v>
      </c>
      <c r="N95" s="103"/>
      <c r="O95" s="103"/>
      <c r="P95" s="103"/>
      <c r="Q95" s="103">
        <v>3162</v>
      </c>
      <c r="R95" s="103"/>
      <c r="S95" s="103"/>
      <c r="T95" s="103"/>
      <c r="U95" s="103"/>
      <c r="V95" s="133">
        <v>0</v>
      </c>
    </row>
    <row r="96" spans="1:22" s="9" customFormat="1" ht="24" customHeight="1" x14ac:dyDescent="0.2">
      <c r="A96" s="133">
        <v>89</v>
      </c>
      <c r="B96" s="114"/>
      <c r="C96" s="103" t="s">
        <v>13</v>
      </c>
      <c r="D96" s="103"/>
      <c r="E96" s="103"/>
      <c r="F96" s="103"/>
      <c r="G96" s="103">
        <v>1</v>
      </c>
      <c r="H96" s="103">
        <v>2</v>
      </c>
      <c r="I96" s="103"/>
      <c r="J96" s="103"/>
      <c r="K96" s="103">
        <v>800</v>
      </c>
      <c r="L96" s="103"/>
      <c r="M96" s="103" t="s">
        <v>238</v>
      </c>
      <c r="N96" s="103"/>
      <c r="O96" s="103"/>
      <c r="P96" s="103"/>
      <c r="Q96" s="103">
        <v>800</v>
      </c>
      <c r="R96" s="103"/>
      <c r="S96" s="103"/>
      <c r="T96" s="103"/>
      <c r="U96" s="103"/>
      <c r="V96" s="133">
        <v>0.01</v>
      </c>
    </row>
    <row r="97" spans="1:22" s="9" customFormat="1" ht="24" customHeight="1" x14ac:dyDescent="0.2">
      <c r="A97" s="131">
        <v>90</v>
      </c>
      <c r="B97" s="103" t="s">
        <v>1712</v>
      </c>
      <c r="C97" s="103" t="s">
        <v>9</v>
      </c>
      <c r="D97" s="103">
        <v>16670</v>
      </c>
      <c r="E97" s="103">
        <v>2542</v>
      </c>
      <c r="F97" s="103">
        <v>59</v>
      </c>
      <c r="G97" s="103">
        <v>2</v>
      </c>
      <c r="H97" s="103"/>
      <c r="I97" s="103">
        <v>3</v>
      </c>
      <c r="J97" s="103">
        <v>89</v>
      </c>
      <c r="K97" s="103">
        <v>389</v>
      </c>
      <c r="L97" s="103">
        <v>1</v>
      </c>
      <c r="M97" s="103" t="s">
        <v>259</v>
      </c>
      <c r="N97" s="103" t="s">
        <v>15</v>
      </c>
      <c r="O97" s="103" t="s">
        <v>12</v>
      </c>
      <c r="P97" s="103">
        <v>252</v>
      </c>
      <c r="Q97" s="103"/>
      <c r="R97" s="103">
        <v>389</v>
      </c>
      <c r="S97" s="103"/>
      <c r="T97" s="103"/>
      <c r="U97" s="103">
        <v>35</v>
      </c>
      <c r="V97" s="133">
        <v>0</v>
      </c>
    </row>
    <row r="98" spans="1:22" s="9" customFormat="1" ht="24" customHeight="1" x14ac:dyDescent="0.2">
      <c r="A98" s="133">
        <v>91</v>
      </c>
      <c r="B98" s="114"/>
      <c r="C98" s="103" t="s">
        <v>59</v>
      </c>
      <c r="D98" s="103"/>
      <c r="E98" s="103"/>
      <c r="F98" s="103"/>
      <c r="G98" s="103">
        <v>1</v>
      </c>
      <c r="H98" s="103">
        <v>4</v>
      </c>
      <c r="I98" s="103">
        <v>2</v>
      </c>
      <c r="J98" s="103">
        <v>71</v>
      </c>
      <c r="K98" s="103">
        <v>1871</v>
      </c>
      <c r="L98" s="103"/>
      <c r="M98" s="103" t="s">
        <v>259</v>
      </c>
      <c r="N98" s="103"/>
      <c r="O98" s="103"/>
      <c r="P98" s="103"/>
      <c r="Q98" s="103">
        <v>1871</v>
      </c>
      <c r="R98" s="103"/>
      <c r="S98" s="103"/>
      <c r="T98" s="103"/>
      <c r="U98" s="103"/>
      <c r="V98" s="133">
        <v>0.01</v>
      </c>
    </row>
    <row r="99" spans="1:22" s="9" customFormat="1" ht="24" customHeight="1" x14ac:dyDescent="0.2">
      <c r="A99" s="131">
        <v>92</v>
      </c>
      <c r="B99" s="114"/>
      <c r="C99" s="103" t="s">
        <v>59</v>
      </c>
      <c r="D99" s="103"/>
      <c r="E99" s="103"/>
      <c r="F99" s="103"/>
      <c r="G99" s="103">
        <v>1</v>
      </c>
      <c r="H99" s="103"/>
      <c r="I99" s="103"/>
      <c r="J99" s="103">
        <v>91</v>
      </c>
      <c r="K99" s="103">
        <v>91</v>
      </c>
      <c r="L99" s="103"/>
      <c r="M99" s="103" t="s">
        <v>259</v>
      </c>
      <c r="N99" s="103"/>
      <c r="O99" s="103"/>
      <c r="P99" s="103"/>
      <c r="Q99" s="103">
        <v>91</v>
      </c>
      <c r="R99" s="103"/>
      <c r="S99" s="103"/>
      <c r="T99" s="103"/>
      <c r="U99" s="103"/>
      <c r="V99" s="133">
        <v>0.01</v>
      </c>
    </row>
    <row r="100" spans="1:22" s="9" customFormat="1" ht="24" customHeight="1" x14ac:dyDescent="0.2">
      <c r="A100" s="133">
        <v>93</v>
      </c>
      <c r="B100" s="114"/>
      <c r="C100" s="103" t="s">
        <v>9</v>
      </c>
      <c r="D100" s="103">
        <v>54066</v>
      </c>
      <c r="E100" s="103">
        <v>4879</v>
      </c>
      <c r="F100" s="103">
        <v>284</v>
      </c>
      <c r="G100" s="103">
        <v>1</v>
      </c>
      <c r="H100" s="103">
        <v>8</v>
      </c>
      <c r="I100" s="103">
        <v>1</v>
      </c>
      <c r="J100" s="103">
        <v>68</v>
      </c>
      <c r="K100" s="103">
        <v>3368</v>
      </c>
      <c r="L100" s="103"/>
      <c r="M100" s="103" t="s">
        <v>259</v>
      </c>
      <c r="N100" s="103"/>
      <c r="O100" s="103"/>
      <c r="P100" s="103"/>
      <c r="Q100" s="103">
        <v>3368</v>
      </c>
      <c r="R100" s="103"/>
      <c r="S100" s="103"/>
      <c r="T100" s="103"/>
      <c r="U100" s="103"/>
      <c r="V100" s="133">
        <v>0</v>
      </c>
    </row>
    <row r="101" spans="1:22" s="9" customFormat="1" ht="24" customHeight="1" x14ac:dyDescent="0.2">
      <c r="A101" s="131">
        <v>94</v>
      </c>
      <c r="B101" s="114"/>
      <c r="C101" s="103" t="s">
        <v>9</v>
      </c>
      <c r="D101" s="103">
        <v>54067</v>
      </c>
      <c r="E101" s="103">
        <v>4880</v>
      </c>
      <c r="F101" s="103">
        <v>285</v>
      </c>
      <c r="G101" s="103">
        <v>1</v>
      </c>
      <c r="H101" s="103"/>
      <c r="I101" s="103">
        <v>3</v>
      </c>
      <c r="J101" s="103">
        <v>2</v>
      </c>
      <c r="K101" s="103">
        <v>302</v>
      </c>
      <c r="L101" s="103"/>
      <c r="M101" s="103" t="s">
        <v>259</v>
      </c>
      <c r="N101" s="103"/>
      <c r="O101" s="103"/>
      <c r="P101" s="103"/>
      <c r="Q101" s="103">
        <v>302</v>
      </c>
      <c r="R101" s="103"/>
      <c r="S101" s="103"/>
      <c r="T101" s="103"/>
      <c r="U101" s="103"/>
      <c r="V101" s="133">
        <v>0</v>
      </c>
    </row>
    <row r="102" spans="1:22" s="9" customFormat="1" ht="24" customHeight="1" x14ac:dyDescent="0.2">
      <c r="A102" s="133">
        <v>95</v>
      </c>
      <c r="B102" s="114"/>
      <c r="C102" s="103" t="s">
        <v>9</v>
      </c>
      <c r="D102" s="103">
        <v>52989</v>
      </c>
      <c r="E102" s="103">
        <v>4730</v>
      </c>
      <c r="F102" s="103">
        <v>215</v>
      </c>
      <c r="G102" s="103">
        <v>1</v>
      </c>
      <c r="H102" s="103"/>
      <c r="I102" s="103">
        <v>2</v>
      </c>
      <c r="J102" s="103">
        <v>83</v>
      </c>
      <c r="K102" s="103">
        <v>283</v>
      </c>
      <c r="L102" s="103"/>
      <c r="M102" s="103" t="s">
        <v>259</v>
      </c>
      <c r="N102" s="103"/>
      <c r="O102" s="103"/>
      <c r="P102" s="103"/>
      <c r="Q102" s="103">
        <v>283</v>
      </c>
      <c r="R102" s="103"/>
      <c r="S102" s="103"/>
      <c r="T102" s="103"/>
      <c r="U102" s="103"/>
      <c r="V102" s="133">
        <v>0</v>
      </c>
    </row>
    <row r="103" spans="1:22" s="9" customFormat="1" ht="24" customHeight="1" x14ac:dyDescent="0.2">
      <c r="A103" s="131">
        <v>96</v>
      </c>
      <c r="B103" s="114"/>
      <c r="C103" s="103" t="s">
        <v>13</v>
      </c>
      <c r="D103" s="103"/>
      <c r="E103" s="103"/>
      <c r="F103" s="103"/>
      <c r="G103" s="103">
        <v>1</v>
      </c>
      <c r="H103" s="103">
        <v>6</v>
      </c>
      <c r="I103" s="103"/>
      <c r="J103" s="103"/>
      <c r="K103" s="103">
        <v>2400</v>
      </c>
      <c r="L103" s="103"/>
      <c r="M103" s="103" t="s">
        <v>259</v>
      </c>
      <c r="N103" s="103"/>
      <c r="O103" s="103"/>
      <c r="P103" s="103"/>
      <c r="Q103" s="103">
        <v>2400</v>
      </c>
      <c r="R103" s="103"/>
      <c r="S103" s="103"/>
      <c r="T103" s="103"/>
      <c r="U103" s="103"/>
      <c r="V103" s="133">
        <v>0.01</v>
      </c>
    </row>
    <row r="104" spans="1:22" s="9" customFormat="1" ht="24" customHeight="1" x14ac:dyDescent="0.2">
      <c r="A104" s="133">
        <v>97</v>
      </c>
      <c r="B104" s="114"/>
      <c r="C104" s="103" t="s">
        <v>13</v>
      </c>
      <c r="D104" s="103"/>
      <c r="E104" s="103"/>
      <c r="F104" s="103"/>
      <c r="G104" s="103">
        <v>1</v>
      </c>
      <c r="H104" s="103">
        <v>1</v>
      </c>
      <c r="I104" s="103">
        <v>2</v>
      </c>
      <c r="J104" s="103"/>
      <c r="K104" s="103">
        <v>600</v>
      </c>
      <c r="L104" s="103"/>
      <c r="M104" s="103" t="s">
        <v>259</v>
      </c>
      <c r="N104" s="103"/>
      <c r="O104" s="103"/>
      <c r="P104" s="103"/>
      <c r="Q104" s="103">
        <v>600</v>
      </c>
      <c r="R104" s="103"/>
      <c r="S104" s="103"/>
      <c r="T104" s="103"/>
      <c r="U104" s="103"/>
      <c r="V104" s="133">
        <v>0.01</v>
      </c>
    </row>
    <row r="105" spans="1:22" s="9" customFormat="1" ht="24" customHeight="1" x14ac:dyDescent="0.2">
      <c r="A105" s="131">
        <v>98</v>
      </c>
      <c r="B105" s="114"/>
      <c r="C105" s="103" t="s">
        <v>13</v>
      </c>
      <c r="D105" s="103"/>
      <c r="E105" s="103"/>
      <c r="F105" s="103"/>
      <c r="G105" s="103">
        <v>1</v>
      </c>
      <c r="H105" s="103">
        <v>1</v>
      </c>
      <c r="I105" s="103">
        <v>2</v>
      </c>
      <c r="J105" s="103"/>
      <c r="K105" s="103">
        <v>600</v>
      </c>
      <c r="L105" s="103"/>
      <c r="M105" s="103" t="s">
        <v>259</v>
      </c>
      <c r="N105" s="103"/>
      <c r="O105" s="103"/>
      <c r="P105" s="103"/>
      <c r="Q105" s="103">
        <v>600</v>
      </c>
      <c r="R105" s="103"/>
      <c r="S105" s="103"/>
      <c r="T105" s="103"/>
      <c r="U105" s="103"/>
      <c r="V105" s="133">
        <v>0.01</v>
      </c>
    </row>
    <row r="106" spans="1:22" s="9" customFormat="1" ht="24" customHeight="1" x14ac:dyDescent="0.2">
      <c r="A106" s="133">
        <v>99</v>
      </c>
      <c r="B106" s="114"/>
      <c r="C106" s="103" t="s">
        <v>13</v>
      </c>
      <c r="D106" s="103"/>
      <c r="E106" s="103"/>
      <c r="F106" s="103"/>
      <c r="G106" s="103">
        <v>1</v>
      </c>
      <c r="H106" s="103">
        <v>2</v>
      </c>
      <c r="I106" s="103"/>
      <c r="J106" s="103"/>
      <c r="K106" s="103">
        <v>800</v>
      </c>
      <c r="L106" s="103"/>
      <c r="M106" s="103" t="s">
        <v>259</v>
      </c>
      <c r="N106" s="103"/>
      <c r="O106" s="103"/>
      <c r="P106" s="103"/>
      <c r="Q106" s="103">
        <v>800</v>
      </c>
      <c r="R106" s="103"/>
      <c r="S106" s="103"/>
      <c r="T106" s="103"/>
      <c r="U106" s="103"/>
      <c r="V106" s="133">
        <v>0.01</v>
      </c>
    </row>
    <row r="107" spans="1:22" s="9" customFormat="1" ht="24" customHeight="1" x14ac:dyDescent="0.2">
      <c r="A107" s="131">
        <v>100</v>
      </c>
      <c r="B107" s="103" t="s">
        <v>1806</v>
      </c>
      <c r="C107" s="103" t="s">
        <v>9</v>
      </c>
      <c r="D107" s="103">
        <v>37380</v>
      </c>
      <c r="E107" s="103">
        <v>4077</v>
      </c>
      <c r="F107" s="103">
        <v>122</v>
      </c>
      <c r="G107" s="103">
        <v>2</v>
      </c>
      <c r="H107" s="103">
        <v>1</v>
      </c>
      <c r="I107" s="103"/>
      <c r="J107" s="103">
        <v>15</v>
      </c>
      <c r="K107" s="103">
        <v>415</v>
      </c>
      <c r="L107" s="103">
        <v>1</v>
      </c>
      <c r="M107" s="103" t="s">
        <v>260</v>
      </c>
      <c r="N107" s="103" t="s">
        <v>15</v>
      </c>
      <c r="O107" s="103" t="s">
        <v>12</v>
      </c>
      <c r="P107" s="103">
        <v>116</v>
      </c>
      <c r="Q107" s="103"/>
      <c r="R107" s="103">
        <v>415</v>
      </c>
      <c r="S107" s="103"/>
      <c r="T107" s="103"/>
      <c r="U107" s="103">
        <v>20</v>
      </c>
      <c r="V107" s="133">
        <v>0</v>
      </c>
    </row>
    <row r="108" spans="1:22" s="9" customFormat="1" ht="24" customHeight="1" x14ac:dyDescent="0.2">
      <c r="A108" s="133">
        <v>101</v>
      </c>
      <c r="B108" s="114"/>
      <c r="C108" s="103" t="s">
        <v>9</v>
      </c>
      <c r="D108" s="103">
        <v>60326</v>
      </c>
      <c r="E108" s="103">
        <v>5885</v>
      </c>
      <c r="F108" s="103">
        <v>281</v>
      </c>
      <c r="G108" s="103">
        <v>1</v>
      </c>
      <c r="H108" s="103"/>
      <c r="I108" s="103">
        <v>1</v>
      </c>
      <c r="J108" s="103">
        <v>14</v>
      </c>
      <c r="K108" s="103">
        <v>114</v>
      </c>
      <c r="L108" s="103"/>
      <c r="M108" s="103" t="s">
        <v>260</v>
      </c>
      <c r="N108" s="103"/>
      <c r="O108" s="103"/>
      <c r="P108" s="103"/>
      <c r="Q108" s="103">
        <v>114</v>
      </c>
      <c r="R108" s="103"/>
      <c r="S108" s="103"/>
      <c r="T108" s="103"/>
      <c r="U108" s="103"/>
      <c r="V108" s="133">
        <v>0</v>
      </c>
    </row>
    <row r="109" spans="1:22" s="9" customFormat="1" ht="24" customHeight="1" x14ac:dyDescent="0.2">
      <c r="A109" s="131">
        <v>102</v>
      </c>
      <c r="B109" s="114"/>
      <c r="C109" s="103" t="s">
        <v>9</v>
      </c>
      <c r="D109" s="103">
        <v>16681</v>
      </c>
      <c r="E109" s="103"/>
      <c r="F109" s="103">
        <v>75</v>
      </c>
      <c r="G109" s="103">
        <v>1</v>
      </c>
      <c r="H109" s="103">
        <v>5</v>
      </c>
      <c r="I109" s="103"/>
      <c r="J109" s="103">
        <v>97</v>
      </c>
      <c r="K109" s="103">
        <v>2097</v>
      </c>
      <c r="L109" s="103"/>
      <c r="M109" s="103" t="s">
        <v>260</v>
      </c>
      <c r="N109" s="103"/>
      <c r="O109" s="103"/>
      <c r="P109" s="103"/>
      <c r="Q109" s="103">
        <v>2097</v>
      </c>
      <c r="R109" s="103"/>
      <c r="S109" s="103"/>
      <c r="T109" s="103"/>
      <c r="U109" s="103"/>
      <c r="V109" s="133">
        <v>0</v>
      </c>
    </row>
    <row r="110" spans="1:22" s="9" customFormat="1" ht="24" customHeight="1" x14ac:dyDescent="0.2">
      <c r="A110" s="133">
        <v>103</v>
      </c>
      <c r="B110" s="114"/>
      <c r="C110" s="103" t="s">
        <v>13</v>
      </c>
      <c r="D110" s="103"/>
      <c r="E110" s="103"/>
      <c r="F110" s="103"/>
      <c r="G110" s="103">
        <v>1</v>
      </c>
      <c r="H110" s="103">
        <v>8</v>
      </c>
      <c r="I110" s="103"/>
      <c r="J110" s="103"/>
      <c r="K110" s="103">
        <v>3200</v>
      </c>
      <c r="L110" s="103"/>
      <c r="M110" s="103" t="s">
        <v>260</v>
      </c>
      <c r="N110" s="103"/>
      <c r="O110" s="103"/>
      <c r="P110" s="103"/>
      <c r="Q110" s="103">
        <v>3200</v>
      </c>
      <c r="R110" s="103"/>
      <c r="S110" s="103"/>
      <c r="T110" s="103"/>
      <c r="U110" s="103"/>
      <c r="V110" s="133">
        <v>0.01</v>
      </c>
    </row>
    <row r="111" spans="1:22" s="9" customFormat="1" ht="24" customHeight="1" x14ac:dyDescent="0.2">
      <c r="A111" s="131">
        <v>104</v>
      </c>
      <c r="B111" s="103" t="s">
        <v>1807</v>
      </c>
      <c r="C111" s="103" t="s">
        <v>9</v>
      </c>
      <c r="D111" s="103">
        <v>40097</v>
      </c>
      <c r="E111" s="103">
        <v>4233</v>
      </c>
      <c r="F111" s="103">
        <v>155</v>
      </c>
      <c r="G111" s="103">
        <v>2</v>
      </c>
      <c r="H111" s="103"/>
      <c r="I111" s="103">
        <v>2</v>
      </c>
      <c r="J111" s="103">
        <v>99</v>
      </c>
      <c r="K111" s="103">
        <v>299</v>
      </c>
      <c r="L111" s="103">
        <v>1</v>
      </c>
      <c r="M111" s="103" t="s">
        <v>261</v>
      </c>
      <c r="N111" s="103" t="s">
        <v>15</v>
      </c>
      <c r="O111" s="103" t="s">
        <v>12</v>
      </c>
      <c r="P111" s="103">
        <v>216</v>
      </c>
      <c r="Q111" s="103"/>
      <c r="R111" s="103">
        <v>299</v>
      </c>
      <c r="S111" s="103"/>
      <c r="T111" s="103"/>
      <c r="U111" s="103">
        <v>20</v>
      </c>
      <c r="V111" s="133">
        <v>0</v>
      </c>
    </row>
    <row r="112" spans="1:22" s="9" customFormat="1" ht="24" customHeight="1" x14ac:dyDescent="0.2">
      <c r="A112" s="133">
        <v>105</v>
      </c>
      <c r="B112" s="114"/>
      <c r="C112" s="103" t="s">
        <v>9</v>
      </c>
      <c r="D112" s="103">
        <v>40098</v>
      </c>
      <c r="E112" s="103">
        <v>4234</v>
      </c>
      <c r="F112" s="103">
        <v>156</v>
      </c>
      <c r="G112" s="103">
        <v>1</v>
      </c>
      <c r="H112" s="103"/>
      <c r="I112" s="103">
        <v>1</v>
      </c>
      <c r="J112" s="103">
        <v>56</v>
      </c>
      <c r="K112" s="103">
        <v>156</v>
      </c>
      <c r="L112" s="103"/>
      <c r="M112" s="103" t="s">
        <v>261</v>
      </c>
      <c r="N112" s="103"/>
      <c r="O112" s="103"/>
      <c r="P112" s="103"/>
      <c r="Q112" s="103">
        <v>156</v>
      </c>
      <c r="R112" s="103"/>
      <c r="S112" s="103"/>
      <c r="T112" s="103"/>
      <c r="U112" s="103"/>
      <c r="V112" s="133">
        <v>0</v>
      </c>
    </row>
    <row r="113" spans="1:22" s="9" customFormat="1" ht="24" customHeight="1" x14ac:dyDescent="0.2">
      <c r="A113" s="131">
        <v>106</v>
      </c>
      <c r="B113" s="114"/>
      <c r="C113" s="103" t="s">
        <v>9</v>
      </c>
      <c r="D113" s="103">
        <v>44831</v>
      </c>
      <c r="E113" s="103">
        <v>4450</v>
      </c>
      <c r="F113" s="103">
        <v>181</v>
      </c>
      <c r="G113" s="103">
        <v>1</v>
      </c>
      <c r="H113" s="103">
        <v>12</v>
      </c>
      <c r="I113" s="103"/>
      <c r="J113" s="103">
        <v>83</v>
      </c>
      <c r="K113" s="103">
        <v>4883</v>
      </c>
      <c r="L113" s="103"/>
      <c r="M113" s="103" t="s">
        <v>261</v>
      </c>
      <c r="N113" s="103"/>
      <c r="O113" s="103"/>
      <c r="P113" s="103"/>
      <c r="Q113" s="103">
        <v>4883</v>
      </c>
      <c r="R113" s="103"/>
      <c r="S113" s="103"/>
      <c r="T113" s="103"/>
      <c r="U113" s="103"/>
      <c r="V113" s="133">
        <v>0</v>
      </c>
    </row>
    <row r="114" spans="1:22" s="9" customFormat="1" ht="24" customHeight="1" x14ac:dyDescent="0.2">
      <c r="A114" s="133">
        <v>107</v>
      </c>
      <c r="B114" s="114"/>
      <c r="C114" s="103" t="s">
        <v>9</v>
      </c>
      <c r="D114" s="103">
        <v>16939</v>
      </c>
      <c r="E114" s="103">
        <v>2872</v>
      </c>
      <c r="F114" s="103">
        <v>18</v>
      </c>
      <c r="G114" s="103">
        <v>1</v>
      </c>
      <c r="H114" s="103">
        <v>5</v>
      </c>
      <c r="I114" s="103">
        <v>1</v>
      </c>
      <c r="J114" s="103">
        <v>17</v>
      </c>
      <c r="K114" s="103">
        <v>2117</v>
      </c>
      <c r="L114" s="103"/>
      <c r="M114" s="103" t="s">
        <v>261</v>
      </c>
      <c r="N114" s="103"/>
      <c r="O114" s="103"/>
      <c r="P114" s="103"/>
      <c r="Q114" s="103">
        <v>2117</v>
      </c>
      <c r="R114" s="103"/>
      <c r="S114" s="103"/>
      <c r="T114" s="103"/>
      <c r="U114" s="103"/>
      <c r="V114" s="133">
        <v>0</v>
      </c>
    </row>
    <row r="115" spans="1:22" s="9" customFormat="1" ht="24" customHeight="1" x14ac:dyDescent="0.2">
      <c r="A115" s="131">
        <v>108</v>
      </c>
      <c r="B115" s="114"/>
      <c r="C115" s="103" t="s">
        <v>9</v>
      </c>
      <c r="D115" s="103">
        <v>44827</v>
      </c>
      <c r="E115" s="103">
        <v>4446</v>
      </c>
      <c r="F115" s="103">
        <v>177</v>
      </c>
      <c r="G115" s="103">
        <v>1</v>
      </c>
      <c r="H115" s="103">
        <v>4</v>
      </c>
      <c r="I115" s="103">
        <v>3</v>
      </c>
      <c r="J115" s="103">
        <v>69</v>
      </c>
      <c r="K115" s="103">
        <v>1969</v>
      </c>
      <c r="L115" s="103"/>
      <c r="M115" s="103" t="s">
        <v>261</v>
      </c>
      <c r="N115" s="103"/>
      <c r="O115" s="103"/>
      <c r="P115" s="103"/>
      <c r="Q115" s="103">
        <v>1969</v>
      </c>
      <c r="R115" s="103"/>
      <c r="S115" s="103"/>
      <c r="T115" s="103"/>
      <c r="U115" s="103"/>
      <c r="V115" s="133">
        <v>0</v>
      </c>
    </row>
    <row r="116" spans="1:22" s="9" customFormat="1" ht="24" customHeight="1" x14ac:dyDescent="0.2">
      <c r="A116" s="133">
        <v>109</v>
      </c>
      <c r="B116" s="103" t="s">
        <v>1713</v>
      </c>
      <c r="C116" s="103" t="s">
        <v>9</v>
      </c>
      <c r="D116" s="103">
        <v>40095</v>
      </c>
      <c r="E116" s="103">
        <v>4231</v>
      </c>
      <c r="F116" s="103">
        <v>153</v>
      </c>
      <c r="G116" s="103">
        <v>2</v>
      </c>
      <c r="H116" s="103"/>
      <c r="I116" s="103">
        <v>2</v>
      </c>
      <c r="J116" s="103">
        <v>38</v>
      </c>
      <c r="K116" s="103">
        <v>238</v>
      </c>
      <c r="L116" s="103">
        <v>1</v>
      </c>
      <c r="M116" s="103" t="s">
        <v>262</v>
      </c>
      <c r="N116" s="103" t="s">
        <v>15</v>
      </c>
      <c r="O116" s="103" t="s">
        <v>42</v>
      </c>
      <c r="P116" s="103">
        <v>208</v>
      </c>
      <c r="Q116" s="103"/>
      <c r="R116" s="103">
        <v>238</v>
      </c>
      <c r="S116" s="103"/>
      <c r="T116" s="103"/>
      <c r="U116" s="103">
        <v>15</v>
      </c>
      <c r="V116" s="133">
        <v>0</v>
      </c>
    </row>
    <row r="117" spans="1:22" s="9" customFormat="1" ht="24" customHeight="1" x14ac:dyDescent="0.2">
      <c r="A117" s="131">
        <v>110</v>
      </c>
      <c r="B117" s="114"/>
      <c r="C117" s="103" t="s">
        <v>39</v>
      </c>
      <c r="D117" s="103"/>
      <c r="E117" s="103"/>
      <c r="F117" s="103"/>
      <c r="G117" s="103">
        <v>1</v>
      </c>
      <c r="H117" s="103">
        <v>5</v>
      </c>
      <c r="I117" s="103">
        <v>3</v>
      </c>
      <c r="J117" s="103">
        <v>46</v>
      </c>
      <c r="K117" s="103">
        <v>2346</v>
      </c>
      <c r="L117" s="103"/>
      <c r="M117" s="103" t="s">
        <v>262</v>
      </c>
      <c r="N117" s="103"/>
      <c r="O117" s="103"/>
      <c r="P117" s="103"/>
      <c r="Q117" s="103">
        <v>2346</v>
      </c>
      <c r="R117" s="103"/>
      <c r="S117" s="103"/>
      <c r="T117" s="103"/>
      <c r="U117" s="103"/>
      <c r="V117" s="133">
        <v>0.01</v>
      </c>
    </row>
    <row r="118" spans="1:22" s="9" customFormat="1" ht="24" customHeight="1" x14ac:dyDescent="0.2">
      <c r="A118" s="133">
        <v>111</v>
      </c>
      <c r="B118" s="114"/>
      <c r="C118" s="103" t="s">
        <v>13</v>
      </c>
      <c r="D118" s="103"/>
      <c r="E118" s="103"/>
      <c r="F118" s="103"/>
      <c r="G118" s="103">
        <v>1</v>
      </c>
      <c r="H118" s="103">
        <v>2</v>
      </c>
      <c r="I118" s="103">
        <v>2</v>
      </c>
      <c r="J118" s="103"/>
      <c r="K118" s="103">
        <v>1000</v>
      </c>
      <c r="L118" s="103"/>
      <c r="M118" s="103" t="s">
        <v>262</v>
      </c>
      <c r="N118" s="103"/>
      <c r="O118" s="103"/>
      <c r="P118" s="103"/>
      <c r="Q118" s="103">
        <v>1000</v>
      </c>
      <c r="R118" s="103"/>
      <c r="S118" s="103"/>
      <c r="T118" s="103"/>
      <c r="U118" s="103"/>
      <c r="V118" s="133">
        <v>0.01</v>
      </c>
    </row>
    <row r="119" spans="1:22" s="9" customFormat="1" ht="24" customHeight="1" x14ac:dyDescent="0.2">
      <c r="A119" s="131">
        <v>112</v>
      </c>
      <c r="B119" s="114"/>
      <c r="C119" s="103" t="s">
        <v>13</v>
      </c>
      <c r="D119" s="103"/>
      <c r="E119" s="103"/>
      <c r="F119" s="103"/>
      <c r="G119" s="103">
        <v>1</v>
      </c>
      <c r="H119" s="103">
        <v>2</v>
      </c>
      <c r="I119" s="103"/>
      <c r="J119" s="103"/>
      <c r="K119" s="103">
        <v>800</v>
      </c>
      <c r="L119" s="103"/>
      <c r="M119" s="103" t="s">
        <v>262</v>
      </c>
      <c r="N119" s="103"/>
      <c r="O119" s="103"/>
      <c r="P119" s="103"/>
      <c r="Q119" s="103">
        <v>800</v>
      </c>
      <c r="R119" s="103"/>
      <c r="S119" s="103"/>
      <c r="T119" s="103"/>
      <c r="U119" s="103"/>
      <c r="V119" s="133">
        <v>0.01</v>
      </c>
    </row>
    <row r="120" spans="1:22" s="9" customFormat="1" ht="24" customHeight="1" x14ac:dyDescent="0.2">
      <c r="A120" s="133">
        <v>113</v>
      </c>
      <c r="B120" s="114"/>
      <c r="C120" s="103" t="s">
        <v>13</v>
      </c>
      <c r="D120" s="103"/>
      <c r="E120" s="103"/>
      <c r="F120" s="103"/>
      <c r="G120" s="103">
        <v>1</v>
      </c>
      <c r="H120" s="103">
        <v>8</v>
      </c>
      <c r="I120" s="103"/>
      <c r="J120" s="103"/>
      <c r="K120" s="103">
        <v>3200</v>
      </c>
      <c r="L120" s="103"/>
      <c r="M120" s="103" t="s">
        <v>262</v>
      </c>
      <c r="N120" s="103"/>
      <c r="O120" s="103"/>
      <c r="P120" s="103"/>
      <c r="Q120" s="103">
        <v>3200</v>
      </c>
      <c r="R120" s="103"/>
      <c r="S120" s="103"/>
      <c r="T120" s="103"/>
      <c r="U120" s="103"/>
      <c r="V120" s="133">
        <v>0.01</v>
      </c>
    </row>
    <row r="121" spans="1:22" s="9" customFormat="1" ht="24" customHeight="1" x14ac:dyDescent="0.2">
      <c r="A121" s="131">
        <v>114</v>
      </c>
      <c r="B121" s="103" t="s">
        <v>1714</v>
      </c>
      <c r="C121" s="103" t="s">
        <v>13</v>
      </c>
      <c r="D121" s="103"/>
      <c r="E121" s="103"/>
      <c r="F121" s="103"/>
      <c r="G121" s="103">
        <v>2</v>
      </c>
      <c r="H121" s="103">
        <v>2</v>
      </c>
      <c r="I121" s="103"/>
      <c r="J121" s="103"/>
      <c r="K121" s="103">
        <v>800</v>
      </c>
      <c r="L121" s="103">
        <v>1</v>
      </c>
      <c r="M121" s="103" t="s">
        <v>263</v>
      </c>
      <c r="N121" s="103" t="s">
        <v>15</v>
      </c>
      <c r="O121" s="103" t="s">
        <v>12</v>
      </c>
      <c r="P121" s="103">
        <v>188</v>
      </c>
      <c r="Q121" s="103"/>
      <c r="R121" s="103">
        <v>800</v>
      </c>
      <c r="S121" s="103"/>
      <c r="T121" s="103"/>
      <c r="U121" s="103">
        <v>20</v>
      </c>
      <c r="V121" s="133">
        <v>0.01</v>
      </c>
    </row>
    <row r="122" spans="1:22" s="9" customFormat="1" ht="24" customHeight="1" x14ac:dyDescent="0.2">
      <c r="A122" s="133">
        <v>115</v>
      </c>
      <c r="B122" s="114"/>
      <c r="C122" s="103" t="s">
        <v>9</v>
      </c>
      <c r="D122" s="103">
        <v>16669</v>
      </c>
      <c r="E122" s="103">
        <v>2541</v>
      </c>
      <c r="F122" s="103">
        <v>58</v>
      </c>
      <c r="G122" s="103">
        <v>1</v>
      </c>
      <c r="H122" s="103">
        <v>1</v>
      </c>
      <c r="I122" s="103">
        <v>1</v>
      </c>
      <c r="J122" s="103">
        <v>27</v>
      </c>
      <c r="K122" s="103">
        <v>527</v>
      </c>
      <c r="L122" s="103"/>
      <c r="M122" s="103" t="s">
        <v>263</v>
      </c>
      <c r="N122" s="103"/>
      <c r="O122" s="103"/>
      <c r="P122" s="103"/>
      <c r="Q122" s="103">
        <v>527</v>
      </c>
      <c r="R122" s="103"/>
      <c r="S122" s="103"/>
      <c r="T122" s="103"/>
      <c r="U122" s="103"/>
      <c r="V122" s="133">
        <v>0</v>
      </c>
    </row>
    <row r="123" spans="1:22" s="9" customFormat="1" ht="24" customHeight="1" x14ac:dyDescent="0.2">
      <c r="A123" s="131">
        <v>116</v>
      </c>
      <c r="B123" s="114"/>
      <c r="C123" s="103" t="s">
        <v>9</v>
      </c>
      <c r="D123" s="103">
        <v>37584</v>
      </c>
      <c r="E123" s="103">
        <v>4086</v>
      </c>
      <c r="F123" s="103">
        <v>130</v>
      </c>
      <c r="G123" s="103">
        <v>1</v>
      </c>
      <c r="H123" s="103">
        <v>6</v>
      </c>
      <c r="I123" s="103">
        <v>2</v>
      </c>
      <c r="J123" s="103">
        <v>70</v>
      </c>
      <c r="K123" s="103">
        <v>2670</v>
      </c>
      <c r="L123" s="103"/>
      <c r="M123" s="103" t="s">
        <v>263</v>
      </c>
      <c r="N123" s="103"/>
      <c r="O123" s="103"/>
      <c r="P123" s="103"/>
      <c r="Q123" s="103">
        <v>2670</v>
      </c>
      <c r="R123" s="103"/>
      <c r="S123" s="103"/>
      <c r="T123" s="103"/>
      <c r="U123" s="103"/>
      <c r="V123" s="133">
        <v>0</v>
      </c>
    </row>
    <row r="124" spans="1:22" s="9" customFormat="1" ht="24" customHeight="1" x14ac:dyDescent="0.2">
      <c r="A124" s="133">
        <v>117</v>
      </c>
      <c r="B124" s="114"/>
      <c r="C124" s="103" t="s">
        <v>9</v>
      </c>
      <c r="D124" s="103">
        <v>45368</v>
      </c>
      <c r="E124" s="103">
        <v>4535</v>
      </c>
      <c r="F124" s="103">
        <v>201</v>
      </c>
      <c r="G124" s="103">
        <v>1</v>
      </c>
      <c r="H124" s="103">
        <v>6</v>
      </c>
      <c r="I124" s="103"/>
      <c r="J124" s="103">
        <v>99</v>
      </c>
      <c r="K124" s="103">
        <v>2499</v>
      </c>
      <c r="L124" s="103"/>
      <c r="M124" s="103" t="s">
        <v>263</v>
      </c>
      <c r="N124" s="103"/>
      <c r="O124" s="103"/>
      <c r="P124" s="103"/>
      <c r="Q124" s="103">
        <v>2499</v>
      </c>
      <c r="R124" s="103"/>
      <c r="S124" s="103"/>
      <c r="T124" s="103"/>
      <c r="U124" s="103"/>
      <c r="V124" s="133">
        <v>0</v>
      </c>
    </row>
    <row r="125" spans="1:22" s="9" customFormat="1" ht="24" customHeight="1" x14ac:dyDescent="0.2">
      <c r="A125" s="131">
        <v>118</v>
      </c>
      <c r="B125" s="103" t="s">
        <v>1716</v>
      </c>
      <c r="C125" s="103" t="s">
        <v>9</v>
      </c>
      <c r="D125" s="103">
        <v>45597</v>
      </c>
      <c r="E125" s="103">
        <v>4504</v>
      </c>
      <c r="F125" s="103">
        <v>191</v>
      </c>
      <c r="G125" s="103">
        <v>2</v>
      </c>
      <c r="H125" s="103"/>
      <c r="I125" s="103">
        <v>3</v>
      </c>
      <c r="J125" s="103">
        <v>97</v>
      </c>
      <c r="K125" s="103">
        <v>397</v>
      </c>
      <c r="L125" s="103">
        <v>1</v>
      </c>
      <c r="M125" s="103" t="s">
        <v>264</v>
      </c>
      <c r="N125" s="103" t="s">
        <v>15</v>
      </c>
      <c r="O125" s="103" t="s">
        <v>12</v>
      </c>
      <c r="P125" s="103">
        <v>194</v>
      </c>
      <c r="Q125" s="103"/>
      <c r="R125" s="103">
        <v>397</v>
      </c>
      <c r="S125" s="103"/>
      <c r="T125" s="103"/>
      <c r="U125" s="103">
        <v>15</v>
      </c>
      <c r="V125" s="133">
        <v>0</v>
      </c>
    </row>
    <row r="126" spans="1:22" s="9" customFormat="1" ht="24" customHeight="1" x14ac:dyDescent="0.2">
      <c r="A126" s="133">
        <v>119</v>
      </c>
      <c r="B126" s="114"/>
      <c r="C126" s="103" t="s">
        <v>9</v>
      </c>
      <c r="D126" s="103">
        <v>16854</v>
      </c>
      <c r="E126" s="103">
        <v>2795</v>
      </c>
      <c r="F126" s="103">
        <v>35</v>
      </c>
      <c r="G126" s="103">
        <v>1</v>
      </c>
      <c r="H126" s="103">
        <v>7</v>
      </c>
      <c r="I126" s="103">
        <v>3</v>
      </c>
      <c r="J126" s="103">
        <v>49</v>
      </c>
      <c r="K126" s="103">
        <v>3149</v>
      </c>
      <c r="L126" s="103"/>
      <c r="M126" s="103" t="s">
        <v>264</v>
      </c>
      <c r="N126" s="103"/>
      <c r="O126" s="103"/>
      <c r="P126" s="103"/>
      <c r="Q126" s="103">
        <v>3149</v>
      </c>
      <c r="R126" s="103"/>
      <c r="S126" s="103"/>
      <c r="T126" s="103"/>
      <c r="U126" s="103"/>
      <c r="V126" s="133">
        <v>0</v>
      </c>
    </row>
    <row r="127" spans="1:22" s="9" customFormat="1" ht="24" customHeight="1" x14ac:dyDescent="0.2">
      <c r="A127" s="131">
        <v>120</v>
      </c>
      <c r="B127" s="114"/>
      <c r="C127" s="103" t="s">
        <v>9</v>
      </c>
      <c r="D127" s="103">
        <v>47330</v>
      </c>
      <c r="E127" s="103">
        <v>4499</v>
      </c>
      <c r="F127" s="103">
        <v>186</v>
      </c>
      <c r="G127" s="103">
        <v>1</v>
      </c>
      <c r="H127" s="103">
        <v>3</v>
      </c>
      <c r="I127" s="103">
        <v>1</v>
      </c>
      <c r="J127" s="103">
        <v>97</v>
      </c>
      <c r="K127" s="103">
        <v>1397</v>
      </c>
      <c r="L127" s="103"/>
      <c r="M127" s="103" t="s">
        <v>264</v>
      </c>
      <c r="N127" s="103"/>
      <c r="O127" s="103"/>
      <c r="P127" s="103"/>
      <c r="Q127" s="103">
        <v>1397</v>
      </c>
      <c r="R127" s="103"/>
      <c r="S127" s="103"/>
      <c r="T127" s="103"/>
      <c r="U127" s="103"/>
      <c r="V127" s="133">
        <v>0</v>
      </c>
    </row>
    <row r="128" spans="1:22" s="9" customFormat="1" ht="24" customHeight="1" x14ac:dyDescent="0.2">
      <c r="A128" s="133">
        <v>121</v>
      </c>
      <c r="B128" s="103" t="s">
        <v>1715</v>
      </c>
      <c r="C128" s="103" t="s">
        <v>13</v>
      </c>
      <c r="D128" s="103"/>
      <c r="E128" s="103"/>
      <c r="F128" s="103"/>
      <c r="G128" s="103">
        <v>2</v>
      </c>
      <c r="H128" s="103">
        <v>1</v>
      </c>
      <c r="I128" s="103"/>
      <c r="J128" s="103"/>
      <c r="K128" s="103">
        <v>400</v>
      </c>
      <c r="L128" s="103">
        <v>1</v>
      </c>
      <c r="M128" s="103" t="s">
        <v>265</v>
      </c>
      <c r="N128" s="103" t="s">
        <v>15</v>
      </c>
      <c r="O128" s="103" t="s">
        <v>12</v>
      </c>
      <c r="P128" s="103">
        <v>196</v>
      </c>
      <c r="Q128" s="103"/>
      <c r="R128" s="103">
        <v>400</v>
      </c>
      <c r="S128" s="103"/>
      <c r="T128" s="103"/>
      <c r="U128" s="103">
        <v>5</v>
      </c>
      <c r="V128" s="133">
        <v>0.02</v>
      </c>
    </row>
    <row r="129" spans="1:22" s="9" customFormat="1" ht="24" customHeight="1" x14ac:dyDescent="0.2">
      <c r="A129" s="131">
        <v>122</v>
      </c>
      <c r="B129" s="114"/>
      <c r="C129" s="103" t="s">
        <v>13</v>
      </c>
      <c r="D129" s="103"/>
      <c r="E129" s="103"/>
      <c r="F129" s="103"/>
      <c r="G129" s="103">
        <v>1</v>
      </c>
      <c r="H129" s="103">
        <v>12</v>
      </c>
      <c r="I129" s="103">
        <v>3</v>
      </c>
      <c r="J129" s="103">
        <v>10</v>
      </c>
      <c r="K129" s="103">
        <v>5110</v>
      </c>
      <c r="L129" s="103"/>
      <c r="M129" s="103" t="s">
        <v>265</v>
      </c>
      <c r="N129" s="103"/>
      <c r="O129" s="103"/>
      <c r="P129" s="103"/>
      <c r="Q129" s="103">
        <v>5110</v>
      </c>
      <c r="R129" s="103"/>
      <c r="S129" s="103"/>
      <c r="T129" s="103"/>
      <c r="U129" s="103"/>
      <c r="V129" s="133">
        <v>0.01</v>
      </c>
    </row>
    <row r="130" spans="1:22" s="9" customFormat="1" ht="24" customHeight="1" x14ac:dyDescent="0.2">
      <c r="A130" s="133">
        <v>123</v>
      </c>
      <c r="B130" s="103" t="s">
        <v>1717</v>
      </c>
      <c r="C130" s="103" t="s">
        <v>39</v>
      </c>
      <c r="D130" s="103"/>
      <c r="E130" s="103"/>
      <c r="F130" s="103"/>
      <c r="G130" s="103">
        <v>2</v>
      </c>
      <c r="H130" s="103">
        <v>1</v>
      </c>
      <c r="I130" s="103"/>
      <c r="J130" s="103"/>
      <c r="K130" s="103">
        <v>400</v>
      </c>
      <c r="L130" s="103">
        <v>1</v>
      </c>
      <c r="M130" s="103" t="s">
        <v>266</v>
      </c>
      <c r="N130" s="103" t="s">
        <v>15</v>
      </c>
      <c r="O130" s="103" t="s">
        <v>12</v>
      </c>
      <c r="P130" s="103">
        <v>156</v>
      </c>
      <c r="Q130" s="103"/>
      <c r="R130" s="103">
        <v>400</v>
      </c>
      <c r="S130" s="103"/>
      <c r="T130" s="103"/>
      <c r="U130" s="103">
        <v>30</v>
      </c>
      <c r="V130" s="133">
        <v>0.02</v>
      </c>
    </row>
    <row r="131" spans="1:22" s="9" customFormat="1" ht="24" customHeight="1" x14ac:dyDescent="0.2">
      <c r="A131" s="131">
        <v>124</v>
      </c>
      <c r="B131" s="114"/>
      <c r="C131" s="103" t="s">
        <v>39</v>
      </c>
      <c r="D131" s="103"/>
      <c r="E131" s="103"/>
      <c r="F131" s="103"/>
      <c r="G131" s="103">
        <v>1</v>
      </c>
      <c r="H131" s="103">
        <v>5</v>
      </c>
      <c r="I131" s="103">
        <v>3</v>
      </c>
      <c r="J131" s="103">
        <v>46</v>
      </c>
      <c r="K131" s="103">
        <v>2346</v>
      </c>
      <c r="L131" s="103"/>
      <c r="M131" s="103" t="s">
        <v>266</v>
      </c>
      <c r="N131" s="103"/>
      <c r="O131" s="103"/>
      <c r="P131" s="103"/>
      <c r="Q131" s="103">
        <v>2346</v>
      </c>
      <c r="R131" s="103"/>
      <c r="S131" s="103"/>
      <c r="T131" s="103"/>
      <c r="U131" s="103"/>
      <c r="V131" s="133">
        <v>0.01</v>
      </c>
    </row>
    <row r="132" spans="1:22" s="9" customFormat="1" ht="24" customHeight="1" x14ac:dyDescent="0.2">
      <c r="A132" s="133">
        <v>125</v>
      </c>
      <c r="B132" s="114"/>
      <c r="C132" s="103" t="s">
        <v>9</v>
      </c>
      <c r="D132" s="103">
        <v>26144</v>
      </c>
      <c r="E132" s="103">
        <v>3082</v>
      </c>
      <c r="F132" s="103">
        <v>73</v>
      </c>
      <c r="G132" s="103">
        <v>1</v>
      </c>
      <c r="H132" s="103">
        <v>25</v>
      </c>
      <c r="I132" s="103">
        <v>3</v>
      </c>
      <c r="J132" s="103">
        <v>60</v>
      </c>
      <c r="K132" s="103">
        <v>10360</v>
      </c>
      <c r="L132" s="103"/>
      <c r="M132" s="103" t="s">
        <v>266</v>
      </c>
      <c r="N132" s="103"/>
      <c r="O132" s="103"/>
      <c r="P132" s="103"/>
      <c r="Q132" s="103">
        <v>10360</v>
      </c>
      <c r="R132" s="103"/>
      <c r="S132" s="103"/>
      <c r="T132" s="103"/>
      <c r="U132" s="103"/>
      <c r="V132" s="133">
        <v>0</v>
      </c>
    </row>
    <row r="133" spans="1:22" s="9" customFormat="1" ht="24" customHeight="1" x14ac:dyDescent="0.2">
      <c r="A133" s="131">
        <v>126</v>
      </c>
      <c r="B133" s="114"/>
      <c r="C133" s="103" t="s">
        <v>9</v>
      </c>
      <c r="D133" s="103">
        <v>27109</v>
      </c>
      <c r="E133" s="103"/>
      <c r="F133" s="103">
        <v>81</v>
      </c>
      <c r="G133" s="103">
        <v>1</v>
      </c>
      <c r="H133" s="103">
        <v>8</v>
      </c>
      <c r="I133" s="103"/>
      <c r="J133" s="103">
        <v>83</v>
      </c>
      <c r="K133" s="103">
        <v>3283</v>
      </c>
      <c r="L133" s="103"/>
      <c r="M133" s="103" t="s">
        <v>266</v>
      </c>
      <c r="N133" s="103"/>
      <c r="O133" s="103"/>
      <c r="P133" s="103"/>
      <c r="Q133" s="103">
        <v>3283</v>
      </c>
      <c r="R133" s="103"/>
      <c r="S133" s="103"/>
      <c r="T133" s="103"/>
      <c r="U133" s="103"/>
      <c r="V133" s="133">
        <v>0</v>
      </c>
    </row>
    <row r="134" spans="1:22" s="9" customFormat="1" ht="24" customHeight="1" x14ac:dyDescent="0.2">
      <c r="A134" s="133">
        <v>127</v>
      </c>
      <c r="B134" s="103" t="s">
        <v>1719</v>
      </c>
      <c r="C134" s="103" t="s">
        <v>39</v>
      </c>
      <c r="D134" s="103"/>
      <c r="E134" s="103"/>
      <c r="F134" s="103"/>
      <c r="G134" s="103">
        <v>2</v>
      </c>
      <c r="H134" s="103">
        <v>1</v>
      </c>
      <c r="I134" s="103"/>
      <c r="J134" s="103"/>
      <c r="K134" s="103">
        <v>400</v>
      </c>
      <c r="L134" s="103">
        <v>1</v>
      </c>
      <c r="M134" s="103" t="s">
        <v>267</v>
      </c>
      <c r="N134" s="103" t="s">
        <v>15</v>
      </c>
      <c r="O134" s="103" t="s">
        <v>12</v>
      </c>
      <c r="P134" s="103">
        <v>206</v>
      </c>
      <c r="Q134" s="103"/>
      <c r="R134" s="103">
        <v>400</v>
      </c>
      <c r="S134" s="103"/>
      <c r="T134" s="103"/>
      <c r="U134" s="103">
        <v>10</v>
      </c>
      <c r="V134" s="133">
        <v>0.02</v>
      </c>
    </row>
    <row r="135" spans="1:22" s="9" customFormat="1" ht="24" customHeight="1" x14ac:dyDescent="0.2">
      <c r="A135" s="131">
        <v>128</v>
      </c>
      <c r="B135" s="114"/>
      <c r="C135" s="103" t="s">
        <v>39</v>
      </c>
      <c r="D135" s="103"/>
      <c r="E135" s="103"/>
      <c r="F135" s="103"/>
      <c r="G135" s="103">
        <v>1</v>
      </c>
      <c r="H135" s="103"/>
      <c r="I135" s="103">
        <v>2</v>
      </c>
      <c r="J135" s="103"/>
      <c r="K135" s="103">
        <v>200</v>
      </c>
      <c r="L135" s="103"/>
      <c r="M135" s="103" t="s">
        <v>267</v>
      </c>
      <c r="N135" s="103"/>
      <c r="O135" s="103"/>
      <c r="P135" s="103"/>
      <c r="Q135" s="103">
        <v>200</v>
      </c>
      <c r="R135" s="103"/>
      <c r="S135" s="103"/>
      <c r="T135" s="103"/>
      <c r="U135" s="103"/>
      <c r="V135" s="133">
        <v>0.01</v>
      </c>
    </row>
    <row r="136" spans="1:22" s="9" customFormat="1" ht="24" customHeight="1" x14ac:dyDescent="0.2">
      <c r="A136" s="133">
        <v>129</v>
      </c>
      <c r="B136" s="114"/>
      <c r="C136" s="103" t="s">
        <v>9</v>
      </c>
      <c r="D136" s="103">
        <v>50375</v>
      </c>
      <c r="E136" s="103">
        <v>4822</v>
      </c>
      <c r="F136" s="103">
        <v>222</v>
      </c>
      <c r="G136" s="103">
        <v>1</v>
      </c>
      <c r="H136" s="103">
        <v>9</v>
      </c>
      <c r="I136" s="103">
        <v>3</v>
      </c>
      <c r="J136" s="103">
        <v>1</v>
      </c>
      <c r="K136" s="103">
        <v>3901</v>
      </c>
      <c r="L136" s="103"/>
      <c r="M136" s="103" t="s">
        <v>267</v>
      </c>
      <c r="N136" s="103"/>
      <c r="O136" s="103"/>
      <c r="P136" s="103"/>
      <c r="Q136" s="103">
        <v>3901</v>
      </c>
      <c r="R136" s="103"/>
      <c r="S136" s="103"/>
      <c r="T136" s="103"/>
      <c r="U136" s="103"/>
      <c r="V136" s="133">
        <v>0</v>
      </c>
    </row>
    <row r="137" spans="1:22" s="9" customFormat="1" ht="24" customHeight="1" x14ac:dyDescent="0.2">
      <c r="A137" s="131">
        <v>130</v>
      </c>
      <c r="B137" s="114"/>
      <c r="C137" s="103" t="s">
        <v>9</v>
      </c>
      <c r="D137" s="103">
        <v>41994</v>
      </c>
      <c r="E137" s="103">
        <v>4248</v>
      </c>
      <c r="F137" s="103">
        <v>160</v>
      </c>
      <c r="G137" s="103">
        <v>1</v>
      </c>
      <c r="H137" s="103">
        <v>3</v>
      </c>
      <c r="I137" s="103">
        <v>1</v>
      </c>
      <c r="J137" s="103">
        <v>21</v>
      </c>
      <c r="K137" s="103">
        <v>1321</v>
      </c>
      <c r="L137" s="103"/>
      <c r="M137" s="103" t="s">
        <v>267</v>
      </c>
      <c r="N137" s="103"/>
      <c r="O137" s="103"/>
      <c r="P137" s="103"/>
      <c r="Q137" s="103">
        <v>1321</v>
      </c>
      <c r="R137" s="103"/>
      <c r="S137" s="103"/>
      <c r="T137" s="103"/>
      <c r="U137" s="103"/>
      <c r="V137" s="133">
        <v>0</v>
      </c>
    </row>
    <row r="138" spans="1:22" s="9" customFormat="1" ht="24" customHeight="1" x14ac:dyDescent="0.2">
      <c r="A138" s="133">
        <v>131</v>
      </c>
      <c r="B138" s="103" t="s">
        <v>1718</v>
      </c>
      <c r="C138" s="103" t="s">
        <v>13</v>
      </c>
      <c r="D138" s="103"/>
      <c r="E138" s="103"/>
      <c r="F138" s="103"/>
      <c r="G138" s="103">
        <v>2</v>
      </c>
      <c r="H138" s="103">
        <v>2</v>
      </c>
      <c r="I138" s="103">
        <v>1</v>
      </c>
      <c r="J138" s="103">
        <v>65</v>
      </c>
      <c r="K138" s="103">
        <v>965</v>
      </c>
      <c r="L138" s="103">
        <v>1</v>
      </c>
      <c r="M138" s="103" t="s">
        <v>268</v>
      </c>
      <c r="N138" s="103" t="s">
        <v>15</v>
      </c>
      <c r="O138" s="103" t="s">
        <v>12</v>
      </c>
      <c r="P138" s="103">
        <v>264</v>
      </c>
      <c r="Q138" s="103"/>
      <c r="R138" s="103">
        <v>965</v>
      </c>
      <c r="S138" s="103"/>
      <c r="T138" s="103"/>
      <c r="U138" s="103">
        <v>30</v>
      </c>
      <c r="V138" s="133">
        <v>0.02</v>
      </c>
    </row>
    <row r="139" spans="1:22" s="9" customFormat="1" ht="24" customHeight="1" x14ac:dyDescent="0.2">
      <c r="A139" s="131">
        <v>132</v>
      </c>
      <c r="B139" s="103" t="s">
        <v>1720</v>
      </c>
      <c r="C139" s="103" t="s">
        <v>9</v>
      </c>
      <c r="D139" s="103">
        <v>32812</v>
      </c>
      <c r="E139" s="103">
        <v>3751</v>
      </c>
      <c r="F139" s="103">
        <v>99</v>
      </c>
      <c r="G139" s="103">
        <v>2</v>
      </c>
      <c r="H139" s="103">
        <v>1</v>
      </c>
      <c r="I139" s="103">
        <v>3</v>
      </c>
      <c r="J139" s="103">
        <v>23</v>
      </c>
      <c r="K139" s="103">
        <v>723</v>
      </c>
      <c r="L139" s="103">
        <v>1</v>
      </c>
      <c r="M139" s="103" t="s">
        <v>269</v>
      </c>
      <c r="N139" s="103" t="s">
        <v>15</v>
      </c>
      <c r="O139" s="103" t="s">
        <v>12</v>
      </c>
      <c r="P139" s="103">
        <v>156</v>
      </c>
      <c r="Q139" s="103"/>
      <c r="R139" s="103">
        <v>723</v>
      </c>
      <c r="S139" s="103"/>
      <c r="T139" s="103"/>
      <c r="U139" s="103">
        <v>30</v>
      </c>
      <c r="V139" s="133">
        <v>0</v>
      </c>
    </row>
    <row r="140" spans="1:22" s="9" customFormat="1" ht="24" customHeight="1" x14ac:dyDescent="0.2">
      <c r="A140" s="133">
        <v>133</v>
      </c>
      <c r="B140" s="114"/>
      <c r="C140" s="103" t="s">
        <v>39</v>
      </c>
      <c r="D140" s="103"/>
      <c r="E140" s="103"/>
      <c r="F140" s="103"/>
      <c r="G140" s="103">
        <v>1</v>
      </c>
      <c r="H140" s="103"/>
      <c r="I140" s="103"/>
      <c r="J140" s="103">
        <v>32</v>
      </c>
      <c r="K140" s="103">
        <v>32</v>
      </c>
      <c r="L140" s="103"/>
      <c r="M140" s="103" t="s">
        <v>270</v>
      </c>
      <c r="N140" s="103"/>
      <c r="O140" s="103"/>
      <c r="P140" s="103"/>
      <c r="Q140" s="103">
        <v>32</v>
      </c>
      <c r="R140" s="103"/>
      <c r="S140" s="103"/>
      <c r="T140" s="103"/>
      <c r="U140" s="103"/>
      <c r="V140" s="133">
        <v>0.01</v>
      </c>
    </row>
    <row r="141" spans="1:22" s="9" customFormat="1" ht="24" customHeight="1" x14ac:dyDescent="0.2">
      <c r="A141" s="131">
        <v>134</v>
      </c>
      <c r="B141" s="114"/>
      <c r="C141" s="103" t="s">
        <v>59</v>
      </c>
      <c r="D141" s="103"/>
      <c r="E141" s="103"/>
      <c r="F141" s="103"/>
      <c r="G141" s="103">
        <v>1</v>
      </c>
      <c r="H141" s="103">
        <v>6</v>
      </c>
      <c r="I141" s="103"/>
      <c r="J141" s="103">
        <v>14</v>
      </c>
      <c r="K141" s="103">
        <v>2414</v>
      </c>
      <c r="L141" s="103"/>
      <c r="M141" s="103" t="s">
        <v>270</v>
      </c>
      <c r="N141" s="103"/>
      <c r="O141" s="103"/>
      <c r="P141" s="103"/>
      <c r="Q141" s="103">
        <v>2414</v>
      </c>
      <c r="R141" s="103"/>
      <c r="S141" s="103"/>
      <c r="T141" s="103"/>
      <c r="U141" s="103"/>
      <c r="V141" s="133">
        <v>0.01</v>
      </c>
    </row>
    <row r="142" spans="1:22" s="9" customFormat="1" ht="24" customHeight="1" x14ac:dyDescent="0.2">
      <c r="A142" s="133">
        <v>135</v>
      </c>
      <c r="B142" s="114"/>
      <c r="C142" s="103" t="s">
        <v>9</v>
      </c>
      <c r="D142" s="103">
        <v>54065</v>
      </c>
      <c r="E142" s="103">
        <v>4878</v>
      </c>
      <c r="F142" s="103">
        <v>283</v>
      </c>
      <c r="G142" s="103">
        <v>1</v>
      </c>
      <c r="H142" s="103">
        <v>15</v>
      </c>
      <c r="I142" s="103">
        <v>2</v>
      </c>
      <c r="J142" s="103">
        <v>51</v>
      </c>
      <c r="K142" s="103">
        <v>6251</v>
      </c>
      <c r="L142" s="103"/>
      <c r="M142" s="103" t="s">
        <v>270</v>
      </c>
      <c r="N142" s="103"/>
      <c r="O142" s="103"/>
      <c r="P142" s="103"/>
      <c r="Q142" s="103">
        <v>6251</v>
      </c>
      <c r="R142" s="103"/>
      <c r="S142" s="103"/>
      <c r="T142" s="103"/>
      <c r="U142" s="103"/>
      <c r="V142" s="133">
        <v>0</v>
      </c>
    </row>
    <row r="143" spans="1:22" s="9" customFormat="1" ht="24" customHeight="1" x14ac:dyDescent="0.2">
      <c r="A143" s="131">
        <v>136</v>
      </c>
      <c r="B143" s="114"/>
      <c r="C143" s="103" t="s">
        <v>9</v>
      </c>
      <c r="D143" s="103">
        <v>52994</v>
      </c>
      <c r="E143" s="103">
        <v>4727</v>
      </c>
      <c r="F143" s="103">
        <v>212</v>
      </c>
      <c r="G143" s="103">
        <v>1</v>
      </c>
      <c r="H143" s="103">
        <v>1</v>
      </c>
      <c r="I143" s="103">
        <v>3</v>
      </c>
      <c r="J143" s="103">
        <v>99</v>
      </c>
      <c r="K143" s="103">
        <v>799</v>
      </c>
      <c r="L143" s="103"/>
      <c r="M143" s="103" t="s">
        <v>270</v>
      </c>
      <c r="N143" s="103"/>
      <c r="O143" s="103"/>
      <c r="P143" s="103"/>
      <c r="Q143" s="103">
        <v>799</v>
      </c>
      <c r="R143" s="103"/>
      <c r="S143" s="103"/>
      <c r="T143" s="103"/>
      <c r="U143" s="103"/>
      <c r="V143" s="133">
        <v>0</v>
      </c>
    </row>
    <row r="144" spans="1:22" s="9" customFormat="1" ht="24" customHeight="1" x14ac:dyDescent="0.2">
      <c r="A144" s="133">
        <v>137</v>
      </c>
      <c r="B144" s="114"/>
      <c r="C144" s="103" t="s">
        <v>13</v>
      </c>
      <c r="D144" s="103"/>
      <c r="E144" s="103"/>
      <c r="F144" s="103"/>
      <c r="G144" s="103">
        <v>1</v>
      </c>
      <c r="H144" s="103">
        <v>1</v>
      </c>
      <c r="I144" s="103"/>
      <c r="J144" s="103">
        <v>26</v>
      </c>
      <c r="K144" s="103">
        <v>426</v>
      </c>
      <c r="L144" s="103"/>
      <c r="M144" s="103" t="s">
        <v>270</v>
      </c>
      <c r="N144" s="103"/>
      <c r="O144" s="103"/>
      <c r="P144" s="103"/>
      <c r="Q144" s="103">
        <v>426</v>
      </c>
      <c r="R144" s="103"/>
      <c r="S144" s="103"/>
      <c r="T144" s="103"/>
      <c r="U144" s="103"/>
      <c r="V144" s="133">
        <v>0.01</v>
      </c>
    </row>
    <row r="145" spans="1:22" s="9" customFormat="1" ht="24" customHeight="1" x14ac:dyDescent="0.2">
      <c r="A145" s="131">
        <v>138</v>
      </c>
      <c r="B145" s="103" t="s">
        <v>1721</v>
      </c>
      <c r="C145" s="103" t="s">
        <v>9</v>
      </c>
      <c r="D145" s="103">
        <v>37393</v>
      </c>
      <c r="E145" s="103">
        <v>4080</v>
      </c>
      <c r="F145" s="103">
        <v>125</v>
      </c>
      <c r="G145" s="103">
        <v>1</v>
      </c>
      <c r="H145" s="103">
        <v>1</v>
      </c>
      <c r="I145" s="103">
        <v>2</v>
      </c>
      <c r="J145" s="103">
        <v>26</v>
      </c>
      <c r="K145" s="103">
        <v>626</v>
      </c>
      <c r="L145" s="103"/>
      <c r="M145" s="103" t="s">
        <v>270</v>
      </c>
      <c r="N145" s="103"/>
      <c r="O145" s="103"/>
      <c r="P145" s="103"/>
      <c r="Q145" s="103">
        <v>626</v>
      </c>
      <c r="R145" s="103"/>
      <c r="S145" s="103"/>
      <c r="T145" s="103"/>
      <c r="U145" s="103"/>
      <c r="V145" s="133">
        <v>0</v>
      </c>
    </row>
    <row r="146" spans="1:22" s="9" customFormat="1" ht="24" customHeight="1" x14ac:dyDescent="0.2">
      <c r="A146" s="133">
        <v>139</v>
      </c>
      <c r="B146" s="114"/>
      <c r="C146" s="103" t="s">
        <v>9</v>
      </c>
      <c r="D146" s="103">
        <v>37391</v>
      </c>
      <c r="E146" s="103">
        <v>4078</v>
      </c>
      <c r="F146" s="103">
        <v>123</v>
      </c>
      <c r="G146" s="103">
        <v>1</v>
      </c>
      <c r="H146" s="103">
        <v>1</v>
      </c>
      <c r="I146" s="103">
        <v>2</v>
      </c>
      <c r="J146" s="103">
        <v>97</v>
      </c>
      <c r="K146" s="103">
        <v>697</v>
      </c>
      <c r="L146" s="103"/>
      <c r="M146" s="103" t="s">
        <v>270</v>
      </c>
      <c r="N146" s="103"/>
      <c r="O146" s="103"/>
      <c r="P146" s="103"/>
      <c r="Q146" s="103">
        <v>697</v>
      </c>
      <c r="R146" s="103"/>
      <c r="S146" s="103"/>
      <c r="T146" s="103"/>
      <c r="U146" s="103"/>
      <c r="V146" s="133">
        <v>0</v>
      </c>
    </row>
    <row r="147" spans="1:22" s="9" customFormat="1" ht="24" customHeight="1" x14ac:dyDescent="0.2">
      <c r="A147" s="131">
        <v>140</v>
      </c>
      <c r="B147" s="103" t="s">
        <v>1722</v>
      </c>
      <c r="C147" s="103" t="s">
        <v>13</v>
      </c>
      <c r="D147" s="103"/>
      <c r="E147" s="103"/>
      <c r="F147" s="103"/>
      <c r="G147" s="103">
        <v>2</v>
      </c>
      <c r="H147" s="103">
        <v>1</v>
      </c>
      <c r="I147" s="103">
        <v>2</v>
      </c>
      <c r="J147" s="103"/>
      <c r="K147" s="103">
        <v>600</v>
      </c>
      <c r="L147" s="103">
        <v>1</v>
      </c>
      <c r="M147" s="103" t="s">
        <v>271</v>
      </c>
      <c r="N147" s="103" t="s">
        <v>15</v>
      </c>
      <c r="O147" s="103" t="s">
        <v>12</v>
      </c>
      <c r="P147" s="103">
        <v>116</v>
      </c>
      <c r="Q147" s="103"/>
      <c r="R147" s="103">
        <v>600</v>
      </c>
      <c r="S147" s="103"/>
      <c r="T147" s="103"/>
      <c r="U147" s="103">
        <v>40</v>
      </c>
      <c r="V147" s="133">
        <v>0.02</v>
      </c>
    </row>
    <row r="148" spans="1:22" s="9" customFormat="1" ht="24" customHeight="1" x14ac:dyDescent="0.2">
      <c r="A148" s="133">
        <v>141</v>
      </c>
      <c r="B148" s="114"/>
      <c r="C148" s="103" t="s">
        <v>117</v>
      </c>
      <c r="D148" s="103"/>
      <c r="E148" s="103"/>
      <c r="F148" s="103"/>
      <c r="G148" s="103">
        <v>1</v>
      </c>
      <c r="H148" s="103">
        <v>5</v>
      </c>
      <c r="I148" s="103">
        <v>2</v>
      </c>
      <c r="J148" s="103"/>
      <c r="K148" s="103">
        <v>2200</v>
      </c>
      <c r="L148" s="103"/>
      <c r="M148" s="103" t="s">
        <v>271</v>
      </c>
      <c r="N148" s="103"/>
      <c r="O148" s="103"/>
      <c r="P148" s="103"/>
      <c r="Q148" s="103">
        <v>2200</v>
      </c>
      <c r="R148" s="103"/>
      <c r="S148" s="103"/>
      <c r="T148" s="103"/>
      <c r="U148" s="103"/>
      <c r="V148" s="133">
        <v>0.01</v>
      </c>
    </row>
    <row r="149" spans="1:22" s="9" customFormat="1" ht="24" customHeight="1" x14ac:dyDescent="0.2">
      <c r="A149" s="131">
        <v>142</v>
      </c>
      <c r="B149" s="114"/>
      <c r="C149" s="103" t="s">
        <v>9</v>
      </c>
      <c r="D149" s="103">
        <v>49918</v>
      </c>
      <c r="E149" s="103">
        <v>4762</v>
      </c>
      <c r="F149" s="103">
        <v>218</v>
      </c>
      <c r="G149" s="103">
        <v>1</v>
      </c>
      <c r="H149" s="103">
        <v>8</v>
      </c>
      <c r="I149" s="103"/>
      <c r="J149" s="103">
        <v>64</v>
      </c>
      <c r="K149" s="103">
        <v>3264</v>
      </c>
      <c r="L149" s="103"/>
      <c r="M149" s="103" t="s">
        <v>271</v>
      </c>
      <c r="N149" s="103"/>
      <c r="O149" s="103"/>
      <c r="P149" s="103"/>
      <c r="Q149" s="103">
        <v>3264</v>
      </c>
      <c r="R149" s="103"/>
      <c r="S149" s="103"/>
      <c r="T149" s="103"/>
      <c r="U149" s="103"/>
      <c r="V149" s="133">
        <v>0</v>
      </c>
    </row>
    <row r="150" spans="1:22" s="9" customFormat="1" ht="24" customHeight="1" x14ac:dyDescent="0.2">
      <c r="A150" s="133">
        <v>143</v>
      </c>
      <c r="B150" s="103" t="s">
        <v>1723</v>
      </c>
      <c r="C150" s="103" t="s">
        <v>13</v>
      </c>
      <c r="D150" s="103"/>
      <c r="E150" s="103"/>
      <c r="F150" s="103"/>
      <c r="G150" s="103">
        <v>2</v>
      </c>
      <c r="H150" s="103"/>
      <c r="I150" s="103">
        <v>2</v>
      </c>
      <c r="J150" s="103">
        <v>28</v>
      </c>
      <c r="K150" s="103">
        <v>228</v>
      </c>
      <c r="L150" s="103">
        <v>1</v>
      </c>
      <c r="M150" s="103" t="s">
        <v>272</v>
      </c>
      <c r="N150" s="103" t="s">
        <v>15</v>
      </c>
      <c r="O150" s="103" t="s">
        <v>12</v>
      </c>
      <c r="P150" s="103">
        <v>204</v>
      </c>
      <c r="Q150" s="103"/>
      <c r="R150" s="103">
        <v>228</v>
      </c>
      <c r="S150" s="103"/>
      <c r="T150" s="103"/>
      <c r="U150" s="103">
        <v>20</v>
      </c>
      <c r="V150" s="133">
        <v>0.02</v>
      </c>
    </row>
    <row r="151" spans="1:22" s="9" customFormat="1" ht="24" customHeight="1" x14ac:dyDescent="0.2">
      <c r="A151" s="131">
        <v>144</v>
      </c>
      <c r="B151" s="114"/>
      <c r="C151" s="103" t="s">
        <v>13</v>
      </c>
      <c r="D151" s="103"/>
      <c r="E151" s="103"/>
      <c r="F151" s="103"/>
      <c r="G151" s="103">
        <v>1</v>
      </c>
      <c r="H151" s="103">
        <v>11</v>
      </c>
      <c r="I151" s="103"/>
      <c r="J151" s="103">
        <v>21</v>
      </c>
      <c r="K151" s="103">
        <v>4421</v>
      </c>
      <c r="L151" s="103"/>
      <c r="M151" s="103" t="s">
        <v>272</v>
      </c>
      <c r="N151" s="103"/>
      <c r="O151" s="103"/>
      <c r="P151" s="103"/>
      <c r="Q151" s="103">
        <v>4421</v>
      </c>
      <c r="R151" s="103"/>
      <c r="S151" s="103"/>
      <c r="T151" s="103"/>
      <c r="U151" s="103"/>
      <c r="V151" s="133">
        <v>0.01</v>
      </c>
    </row>
    <row r="152" spans="1:22" s="9" customFormat="1" ht="24" customHeight="1" x14ac:dyDescent="0.2">
      <c r="A152" s="133">
        <v>145</v>
      </c>
      <c r="B152" s="114"/>
      <c r="C152" s="103" t="s">
        <v>9</v>
      </c>
      <c r="D152" s="103">
        <v>52987</v>
      </c>
      <c r="E152" s="103">
        <v>4728</v>
      </c>
      <c r="F152" s="103">
        <v>213</v>
      </c>
      <c r="G152" s="103">
        <v>1</v>
      </c>
      <c r="H152" s="103">
        <v>4</v>
      </c>
      <c r="I152" s="103"/>
      <c r="J152" s="103"/>
      <c r="K152" s="103">
        <v>1600</v>
      </c>
      <c r="L152" s="103"/>
      <c r="M152" s="103" t="s">
        <v>272</v>
      </c>
      <c r="N152" s="103"/>
      <c r="O152" s="103"/>
      <c r="P152" s="103"/>
      <c r="Q152" s="103">
        <v>1600</v>
      </c>
      <c r="R152" s="103"/>
      <c r="S152" s="103"/>
      <c r="T152" s="103"/>
      <c r="U152" s="103"/>
      <c r="V152" s="133">
        <v>0</v>
      </c>
    </row>
    <row r="153" spans="1:22" s="9" customFormat="1" ht="24" customHeight="1" x14ac:dyDescent="0.2">
      <c r="A153" s="131">
        <v>146</v>
      </c>
      <c r="B153" s="114"/>
      <c r="C153" s="103" t="s">
        <v>9</v>
      </c>
      <c r="D153" s="103">
        <v>52992</v>
      </c>
      <c r="E153" s="103">
        <v>4725</v>
      </c>
      <c r="F153" s="103">
        <v>210</v>
      </c>
      <c r="G153" s="103">
        <v>1</v>
      </c>
      <c r="H153" s="103">
        <v>1</v>
      </c>
      <c r="I153" s="103">
        <v>3</v>
      </c>
      <c r="J153" s="103">
        <v>53</v>
      </c>
      <c r="K153" s="103">
        <v>753</v>
      </c>
      <c r="L153" s="103"/>
      <c r="M153" s="103" t="s">
        <v>272</v>
      </c>
      <c r="N153" s="103"/>
      <c r="O153" s="103"/>
      <c r="P153" s="103"/>
      <c r="Q153" s="103">
        <v>753</v>
      </c>
      <c r="R153" s="103"/>
      <c r="S153" s="103"/>
      <c r="T153" s="103"/>
      <c r="U153" s="103"/>
      <c r="V153" s="133">
        <v>0</v>
      </c>
    </row>
    <row r="154" spans="1:22" s="9" customFormat="1" ht="24" customHeight="1" x14ac:dyDescent="0.2">
      <c r="A154" s="133">
        <v>147</v>
      </c>
      <c r="B154" s="114"/>
      <c r="C154" s="103" t="s">
        <v>39</v>
      </c>
      <c r="D154" s="103"/>
      <c r="E154" s="103"/>
      <c r="F154" s="103"/>
      <c r="G154" s="103">
        <v>1</v>
      </c>
      <c r="H154" s="103">
        <v>41</v>
      </c>
      <c r="I154" s="103"/>
      <c r="J154" s="103">
        <v>78</v>
      </c>
      <c r="K154" s="103">
        <v>16478</v>
      </c>
      <c r="L154" s="103"/>
      <c r="M154" s="103" t="s">
        <v>272</v>
      </c>
      <c r="N154" s="103"/>
      <c r="O154" s="103"/>
      <c r="P154" s="103"/>
      <c r="Q154" s="103">
        <v>16478</v>
      </c>
      <c r="R154" s="103"/>
      <c r="S154" s="103"/>
      <c r="T154" s="103"/>
      <c r="U154" s="103"/>
      <c r="V154" s="133">
        <v>0.01</v>
      </c>
    </row>
    <row r="155" spans="1:22" s="9" customFormat="1" ht="24" customHeight="1" x14ac:dyDescent="0.2">
      <c r="A155" s="131">
        <v>148</v>
      </c>
      <c r="B155" s="103" t="s">
        <v>1724</v>
      </c>
      <c r="C155" s="103" t="s">
        <v>9</v>
      </c>
      <c r="D155" s="103">
        <v>45321</v>
      </c>
      <c r="E155" s="103">
        <v>4531</v>
      </c>
      <c r="F155" s="103">
        <v>197</v>
      </c>
      <c r="G155" s="103">
        <v>2</v>
      </c>
      <c r="H155" s="103">
        <v>1</v>
      </c>
      <c r="I155" s="103">
        <v>3</v>
      </c>
      <c r="J155" s="103">
        <v>40</v>
      </c>
      <c r="K155" s="103">
        <v>740</v>
      </c>
      <c r="L155" s="103">
        <v>1</v>
      </c>
      <c r="M155" s="103" t="s">
        <v>273</v>
      </c>
      <c r="N155" s="103" t="s">
        <v>15</v>
      </c>
      <c r="O155" s="103" t="s">
        <v>12</v>
      </c>
      <c r="P155" s="103">
        <v>204</v>
      </c>
      <c r="Q155" s="103">
        <v>536</v>
      </c>
      <c r="R155" s="103">
        <v>204</v>
      </c>
      <c r="S155" s="103"/>
      <c r="T155" s="103"/>
      <c r="U155" s="103">
        <v>30</v>
      </c>
      <c r="V155" s="133">
        <v>0</v>
      </c>
    </row>
    <row r="156" spans="1:22" s="9" customFormat="1" ht="24" customHeight="1" x14ac:dyDescent="0.2">
      <c r="A156" s="133">
        <v>149</v>
      </c>
      <c r="B156" s="114"/>
      <c r="C156" s="103" t="s">
        <v>9</v>
      </c>
      <c r="D156" s="103">
        <v>37582</v>
      </c>
      <c r="E156" s="103">
        <v>4084</v>
      </c>
      <c r="F156" s="103">
        <v>128</v>
      </c>
      <c r="G156" s="103">
        <v>1</v>
      </c>
      <c r="H156" s="103">
        <v>6</v>
      </c>
      <c r="I156" s="103">
        <v>1</v>
      </c>
      <c r="J156" s="103">
        <v>20</v>
      </c>
      <c r="K156" s="103">
        <v>2520</v>
      </c>
      <c r="L156" s="103"/>
      <c r="M156" s="103" t="s">
        <v>273</v>
      </c>
      <c r="N156" s="103"/>
      <c r="O156" s="103"/>
      <c r="P156" s="103"/>
      <c r="Q156" s="103">
        <v>2520</v>
      </c>
      <c r="R156" s="103"/>
      <c r="S156" s="103"/>
      <c r="T156" s="103"/>
      <c r="U156" s="103"/>
      <c r="V156" s="133">
        <v>0</v>
      </c>
    </row>
    <row r="157" spans="1:22" s="9" customFormat="1" ht="24" customHeight="1" x14ac:dyDescent="0.2">
      <c r="A157" s="131">
        <v>150</v>
      </c>
      <c r="B157" s="114"/>
      <c r="C157" s="103" t="s">
        <v>9</v>
      </c>
      <c r="D157" s="103">
        <v>45366</v>
      </c>
      <c r="E157" s="103">
        <v>4533</v>
      </c>
      <c r="F157" s="103">
        <v>199</v>
      </c>
      <c r="G157" s="103">
        <v>1</v>
      </c>
      <c r="H157" s="103">
        <v>12</v>
      </c>
      <c r="I157" s="103"/>
      <c r="J157" s="103"/>
      <c r="K157" s="103">
        <v>4800</v>
      </c>
      <c r="L157" s="103"/>
      <c r="M157" s="103" t="s">
        <v>273</v>
      </c>
      <c r="N157" s="103"/>
      <c r="O157" s="103"/>
      <c r="P157" s="103"/>
      <c r="Q157" s="103">
        <v>4800</v>
      </c>
      <c r="R157" s="103"/>
      <c r="S157" s="103"/>
      <c r="T157" s="103"/>
      <c r="U157" s="103"/>
      <c r="V157" s="133">
        <v>0</v>
      </c>
    </row>
    <row r="158" spans="1:22" s="9" customFormat="1" ht="24" customHeight="1" x14ac:dyDescent="0.2">
      <c r="A158" s="133">
        <v>151</v>
      </c>
      <c r="B158" s="103" t="s">
        <v>1726</v>
      </c>
      <c r="C158" s="103" t="s">
        <v>9</v>
      </c>
      <c r="D158" s="103">
        <v>45319</v>
      </c>
      <c r="E158" s="103">
        <v>4529</v>
      </c>
      <c r="F158" s="103">
        <v>195</v>
      </c>
      <c r="G158" s="103">
        <v>2</v>
      </c>
      <c r="H158" s="103"/>
      <c r="I158" s="103">
        <v>1</v>
      </c>
      <c r="J158" s="103">
        <v>73</v>
      </c>
      <c r="K158" s="103">
        <v>173</v>
      </c>
      <c r="L158" s="103">
        <v>1</v>
      </c>
      <c r="M158" s="103" t="s">
        <v>274</v>
      </c>
      <c r="N158" s="103" t="s">
        <v>15</v>
      </c>
      <c r="O158" s="103" t="s">
        <v>12</v>
      </c>
      <c r="P158" s="103">
        <v>172</v>
      </c>
      <c r="Q158" s="103"/>
      <c r="R158" s="103">
        <v>173</v>
      </c>
      <c r="S158" s="103"/>
      <c r="T158" s="103"/>
      <c r="U158" s="103">
        <v>25</v>
      </c>
      <c r="V158" s="133">
        <v>0</v>
      </c>
    </row>
    <row r="159" spans="1:22" s="9" customFormat="1" ht="24" customHeight="1" x14ac:dyDescent="0.2">
      <c r="A159" s="131">
        <v>152</v>
      </c>
      <c r="B159" s="114"/>
      <c r="C159" s="103" t="s">
        <v>9</v>
      </c>
      <c r="D159" s="103">
        <v>37583</v>
      </c>
      <c r="E159" s="103">
        <v>4085</v>
      </c>
      <c r="F159" s="103">
        <v>129</v>
      </c>
      <c r="G159" s="103">
        <v>1</v>
      </c>
      <c r="H159" s="103">
        <v>6</v>
      </c>
      <c r="I159" s="103">
        <v>1</v>
      </c>
      <c r="J159" s="103">
        <v>6</v>
      </c>
      <c r="K159" s="103">
        <v>2506</v>
      </c>
      <c r="L159" s="103"/>
      <c r="M159" s="103" t="s">
        <v>274</v>
      </c>
      <c r="N159" s="103"/>
      <c r="O159" s="103"/>
      <c r="P159" s="103"/>
      <c r="Q159" s="103">
        <v>2506</v>
      </c>
      <c r="R159" s="103"/>
      <c r="S159" s="103"/>
      <c r="T159" s="103"/>
      <c r="U159" s="103"/>
      <c r="V159" s="133">
        <v>0</v>
      </c>
    </row>
    <row r="160" spans="1:22" s="9" customFormat="1" ht="24" customHeight="1" x14ac:dyDescent="0.2">
      <c r="A160" s="133">
        <v>153</v>
      </c>
      <c r="B160" s="114"/>
      <c r="C160" s="103" t="s">
        <v>9</v>
      </c>
      <c r="D160" s="103">
        <v>45367</v>
      </c>
      <c r="E160" s="103">
        <v>4534</v>
      </c>
      <c r="F160" s="103">
        <v>200</v>
      </c>
      <c r="G160" s="103">
        <v>1</v>
      </c>
      <c r="H160" s="103">
        <v>7</v>
      </c>
      <c r="I160" s="103"/>
      <c r="J160" s="103"/>
      <c r="K160" s="103">
        <v>2800</v>
      </c>
      <c r="L160" s="103"/>
      <c r="M160" s="103" t="s">
        <v>274</v>
      </c>
      <c r="N160" s="103"/>
      <c r="O160" s="103"/>
      <c r="P160" s="103"/>
      <c r="Q160" s="103">
        <v>2800</v>
      </c>
      <c r="R160" s="103"/>
      <c r="S160" s="103"/>
      <c r="T160" s="103"/>
      <c r="U160" s="103"/>
      <c r="V160" s="133">
        <v>0</v>
      </c>
    </row>
    <row r="161" spans="1:22" s="9" customFormat="1" ht="24" customHeight="1" x14ac:dyDescent="0.2">
      <c r="A161" s="131">
        <v>154</v>
      </c>
      <c r="B161" s="103" t="s">
        <v>1725</v>
      </c>
      <c r="C161" s="103" t="s">
        <v>9</v>
      </c>
      <c r="D161" s="103">
        <v>45320</v>
      </c>
      <c r="E161" s="103">
        <v>4530</v>
      </c>
      <c r="F161" s="103">
        <v>196</v>
      </c>
      <c r="G161" s="103">
        <v>2</v>
      </c>
      <c r="H161" s="103"/>
      <c r="I161" s="103">
        <v>2</v>
      </c>
      <c r="J161" s="103">
        <v>28</v>
      </c>
      <c r="K161" s="103">
        <v>228</v>
      </c>
      <c r="L161" s="103">
        <v>1</v>
      </c>
      <c r="M161" s="103" t="s">
        <v>275</v>
      </c>
      <c r="N161" s="103" t="s">
        <v>15</v>
      </c>
      <c r="O161" s="103" t="s">
        <v>12</v>
      </c>
      <c r="P161" s="103">
        <v>197</v>
      </c>
      <c r="Q161" s="103"/>
      <c r="R161" s="103">
        <v>228</v>
      </c>
      <c r="S161" s="103"/>
      <c r="T161" s="103"/>
      <c r="U161" s="103">
        <v>20</v>
      </c>
      <c r="V161" s="133">
        <v>0</v>
      </c>
    </row>
    <row r="162" spans="1:22" s="9" customFormat="1" ht="24" customHeight="1" x14ac:dyDescent="0.2">
      <c r="A162" s="133">
        <v>155</v>
      </c>
      <c r="B162" s="114"/>
      <c r="C162" s="103" t="s">
        <v>9</v>
      </c>
      <c r="D162" s="103">
        <v>37585</v>
      </c>
      <c r="E162" s="103">
        <v>4087</v>
      </c>
      <c r="F162" s="103">
        <v>131</v>
      </c>
      <c r="G162" s="103">
        <v>1</v>
      </c>
      <c r="H162" s="103">
        <v>6</v>
      </c>
      <c r="I162" s="103"/>
      <c r="J162" s="103">
        <v>99</v>
      </c>
      <c r="K162" s="103">
        <v>2499</v>
      </c>
      <c r="L162" s="103"/>
      <c r="M162" s="103" t="s">
        <v>275</v>
      </c>
      <c r="N162" s="103"/>
      <c r="O162" s="103"/>
      <c r="P162" s="103"/>
      <c r="Q162" s="103">
        <v>2499</v>
      </c>
      <c r="R162" s="103"/>
      <c r="S162" s="103"/>
      <c r="T162" s="103"/>
      <c r="U162" s="103"/>
      <c r="V162" s="133">
        <v>0</v>
      </c>
    </row>
    <row r="163" spans="1:22" s="9" customFormat="1" ht="24" customHeight="1" x14ac:dyDescent="0.2">
      <c r="A163" s="131">
        <v>156</v>
      </c>
      <c r="B163" s="114"/>
      <c r="C163" s="103" t="s">
        <v>9</v>
      </c>
      <c r="D163" s="103">
        <v>37651</v>
      </c>
      <c r="E163" s="103">
        <v>4082</v>
      </c>
      <c r="F163" s="103">
        <v>126</v>
      </c>
      <c r="G163" s="103">
        <v>1</v>
      </c>
      <c r="H163" s="103">
        <v>18</v>
      </c>
      <c r="I163" s="103"/>
      <c r="J163" s="103"/>
      <c r="K163" s="103">
        <v>7200</v>
      </c>
      <c r="L163" s="103"/>
      <c r="M163" s="103" t="s">
        <v>275</v>
      </c>
      <c r="N163" s="103"/>
      <c r="O163" s="103"/>
      <c r="P163" s="103"/>
      <c r="Q163" s="103">
        <v>7200</v>
      </c>
      <c r="R163" s="103"/>
      <c r="S163" s="103"/>
      <c r="T163" s="103"/>
      <c r="U163" s="103"/>
      <c r="V163" s="133">
        <v>0</v>
      </c>
    </row>
    <row r="164" spans="1:22" s="9" customFormat="1" ht="24" customHeight="1" x14ac:dyDescent="0.2">
      <c r="A164" s="133">
        <v>157</v>
      </c>
      <c r="B164" s="103" t="s">
        <v>1727</v>
      </c>
      <c r="C164" s="103" t="s">
        <v>9</v>
      </c>
      <c r="D164" s="103">
        <v>45318</v>
      </c>
      <c r="E164" s="103">
        <v>4528</v>
      </c>
      <c r="F164" s="103">
        <v>194</v>
      </c>
      <c r="G164" s="103">
        <v>2</v>
      </c>
      <c r="H164" s="103"/>
      <c r="I164" s="103">
        <v>3</v>
      </c>
      <c r="J164" s="103">
        <v>27</v>
      </c>
      <c r="K164" s="103">
        <v>327</v>
      </c>
      <c r="L164" s="103">
        <v>1</v>
      </c>
      <c r="M164" s="103" t="s">
        <v>276</v>
      </c>
      <c r="N164" s="103" t="s">
        <v>15</v>
      </c>
      <c r="O164" s="103" t="s">
        <v>12</v>
      </c>
      <c r="P164" s="103">
        <v>152</v>
      </c>
      <c r="Q164" s="103"/>
      <c r="R164" s="103">
        <v>327</v>
      </c>
      <c r="S164" s="103"/>
      <c r="T164" s="103"/>
      <c r="U164" s="103">
        <v>10</v>
      </c>
      <c r="V164" s="133">
        <v>0</v>
      </c>
    </row>
    <row r="165" spans="1:22" s="9" customFormat="1" ht="24" customHeight="1" x14ac:dyDescent="0.2">
      <c r="A165" s="131">
        <v>158</v>
      </c>
      <c r="B165" s="114"/>
      <c r="C165" s="103" t="s">
        <v>9</v>
      </c>
      <c r="D165" s="103">
        <v>16680</v>
      </c>
      <c r="E165" s="103">
        <v>2552</v>
      </c>
      <c r="F165" s="103">
        <v>72</v>
      </c>
      <c r="G165" s="103">
        <v>1</v>
      </c>
      <c r="H165" s="103">
        <v>7</v>
      </c>
      <c r="I165" s="103">
        <v>2</v>
      </c>
      <c r="J165" s="103">
        <v>97</v>
      </c>
      <c r="K165" s="103">
        <v>3097</v>
      </c>
      <c r="L165" s="103"/>
      <c r="M165" s="103" t="s">
        <v>276</v>
      </c>
      <c r="N165" s="103"/>
      <c r="O165" s="103"/>
      <c r="P165" s="103"/>
      <c r="Q165" s="103">
        <v>3097</v>
      </c>
      <c r="R165" s="103"/>
      <c r="S165" s="103"/>
      <c r="T165" s="103"/>
      <c r="U165" s="103"/>
      <c r="V165" s="133">
        <v>0</v>
      </c>
    </row>
    <row r="166" spans="1:22" s="9" customFormat="1" ht="24" customHeight="1" x14ac:dyDescent="0.2">
      <c r="A166" s="133">
        <v>159</v>
      </c>
      <c r="B166" s="103" t="s">
        <v>1736</v>
      </c>
      <c r="C166" s="103" t="s">
        <v>9</v>
      </c>
      <c r="D166" s="103">
        <v>45537</v>
      </c>
      <c r="E166" s="103">
        <v>4562</v>
      </c>
      <c r="F166" s="103">
        <v>206</v>
      </c>
      <c r="G166" s="103">
        <v>2</v>
      </c>
      <c r="H166" s="103"/>
      <c r="I166" s="103">
        <v>2</v>
      </c>
      <c r="J166" s="103">
        <v>18</v>
      </c>
      <c r="K166" s="103">
        <v>218</v>
      </c>
      <c r="L166" s="103">
        <v>1</v>
      </c>
      <c r="M166" s="103" t="s">
        <v>277</v>
      </c>
      <c r="N166" s="103" t="s">
        <v>15</v>
      </c>
      <c r="O166" s="103" t="s">
        <v>42</v>
      </c>
      <c r="P166" s="103">
        <v>116</v>
      </c>
      <c r="Q166" s="103"/>
      <c r="R166" s="103">
        <v>218</v>
      </c>
      <c r="S166" s="103"/>
      <c r="T166" s="103"/>
      <c r="U166" s="103">
        <v>10</v>
      </c>
      <c r="V166" s="133">
        <v>0</v>
      </c>
    </row>
    <row r="167" spans="1:22" s="9" customFormat="1" ht="24" customHeight="1" x14ac:dyDescent="0.2">
      <c r="A167" s="131">
        <v>160</v>
      </c>
      <c r="B167" s="114"/>
      <c r="C167" s="103" t="s">
        <v>117</v>
      </c>
      <c r="D167" s="103"/>
      <c r="E167" s="103"/>
      <c r="F167" s="103"/>
      <c r="G167" s="103">
        <v>1</v>
      </c>
      <c r="H167" s="103">
        <v>3</v>
      </c>
      <c r="I167" s="103">
        <v>2</v>
      </c>
      <c r="J167" s="103">
        <v>88</v>
      </c>
      <c r="K167" s="103">
        <v>1488</v>
      </c>
      <c r="L167" s="103"/>
      <c r="M167" s="103" t="s">
        <v>277</v>
      </c>
      <c r="N167" s="103"/>
      <c r="O167" s="103"/>
      <c r="P167" s="103"/>
      <c r="Q167" s="103">
        <v>1488</v>
      </c>
      <c r="R167" s="103"/>
      <c r="S167" s="103"/>
      <c r="T167" s="103"/>
      <c r="U167" s="103"/>
      <c r="V167" s="133">
        <v>0.01</v>
      </c>
    </row>
    <row r="168" spans="1:22" s="9" customFormat="1" ht="24" customHeight="1" x14ac:dyDescent="0.2">
      <c r="A168" s="133">
        <v>161</v>
      </c>
      <c r="B168" s="114"/>
      <c r="C168" s="103" t="s">
        <v>1737</v>
      </c>
      <c r="D168" s="103">
        <v>3348</v>
      </c>
      <c r="E168" s="103">
        <v>3348</v>
      </c>
      <c r="F168" s="103">
        <v>130</v>
      </c>
      <c r="G168" s="103">
        <v>1</v>
      </c>
      <c r="H168" s="103">
        <v>5</v>
      </c>
      <c r="I168" s="103">
        <v>3</v>
      </c>
      <c r="J168" s="103">
        <v>59</v>
      </c>
      <c r="K168" s="103">
        <v>2359</v>
      </c>
      <c r="L168" s="103"/>
      <c r="M168" s="103" t="s">
        <v>277</v>
      </c>
      <c r="N168" s="103"/>
      <c r="O168" s="103"/>
      <c r="P168" s="103"/>
      <c r="Q168" s="103">
        <v>2359</v>
      </c>
      <c r="R168" s="103"/>
      <c r="S168" s="103"/>
      <c r="T168" s="103"/>
      <c r="U168" s="103"/>
      <c r="V168" s="133">
        <v>0.01</v>
      </c>
    </row>
    <row r="169" spans="1:22" s="9" customFormat="1" ht="24" customHeight="1" x14ac:dyDescent="0.2">
      <c r="A169" s="131">
        <v>162</v>
      </c>
      <c r="B169" s="114"/>
      <c r="C169" s="103" t="s">
        <v>9</v>
      </c>
      <c r="D169" s="103">
        <v>47011</v>
      </c>
      <c r="E169" s="103">
        <v>4588</v>
      </c>
      <c r="F169" s="103">
        <v>101</v>
      </c>
      <c r="G169" s="103">
        <v>1</v>
      </c>
      <c r="H169" s="103">
        <v>6</v>
      </c>
      <c r="I169" s="103"/>
      <c r="J169" s="103"/>
      <c r="K169" s="103">
        <v>2400</v>
      </c>
      <c r="L169" s="103"/>
      <c r="M169" s="103" t="s">
        <v>277</v>
      </c>
      <c r="N169" s="103"/>
      <c r="O169" s="103"/>
      <c r="P169" s="103"/>
      <c r="Q169" s="103">
        <v>2400</v>
      </c>
      <c r="R169" s="103"/>
      <c r="S169" s="103"/>
      <c r="T169" s="103"/>
      <c r="U169" s="103"/>
      <c r="V169" s="133">
        <v>0</v>
      </c>
    </row>
    <row r="170" spans="1:22" s="9" customFormat="1" ht="24" customHeight="1" x14ac:dyDescent="0.2">
      <c r="A170" s="133">
        <v>163</v>
      </c>
      <c r="B170" s="114"/>
      <c r="C170" s="103" t="s">
        <v>9</v>
      </c>
      <c r="D170" s="103">
        <v>45533</v>
      </c>
      <c r="E170" s="103">
        <v>4558</v>
      </c>
      <c r="F170" s="103">
        <v>202</v>
      </c>
      <c r="G170" s="103">
        <v>1</v>
      </c>
      <c r="H170" s="103"/>
      <c r="I170" s="103">
        <v>3</v>
      </c>
      <c r="J170" s="103">
        <v>12</v>
      </c>
      <c r="K170" s="103">
        <v>312</v>
      </c>
      <c r="L170" s="103"/>
      <c r="M170" s="103" t="s">
        <v>277</v>
      </c>
      <c r="N170" s="103"/>
      <c r="O170" s="103"/>
      <c r="P170" s="103"/>
      <c r="Q170" s="103">
        <v>312</v>
      </c>
      <c r="R170" s="103"/>
      <c r="S170" s="103"/>
      <c r="T170" s="103"/>
      <c r="U170" s="103"/>
      <c r="V170" s="133">
        <v>0</v>
      </c>
    </row>
    <row r="171" spans="1:22" s="9" customFormat="1" ht="24" customHeight="1" x14ac:dyDescent="0.2">
      <c r="A171" s="131">
        <v>164</v>
      </c>
      <c r="B171" s="114"/>
      <c r="C171" s="103" t="s">
        <v>9</v>
      </c>
      <c r="D171" s="103">
        <v>45538</v>
      </c>
      <c r="E171" s="103">
        <v>4563</v>
      </c>
      <c r="F171" s="103">
        <v>207</v>
      </c>
      <c r="G171" s="103">
        <v>1</v>
      </c>
      <c r="H171" s="103"/>
      <c r="I171" s="103">
        <v>2</v>
      </c>
      <c r="J171" s="103">
        <v>24</v>
      </c>
      <c r="K171" s="103">
        <v>224</v>
      </c>
      <c r="L171" s="103"/>
      <c r="M171" s="103" t="s">
        <v>277</v>
      </c>
      <c r="N171" s="103"/>
      <c r="O171" s="103"/>
      <c r="P171" s="103"/>
      <c r="Q171" s="103">
        <v>224</v>
      </c>
      <c r="R171" s="103"/>
      <c r="S171" s="103"/>
      <c r="T171" s="103"/>
      <c r="U171" s="103"/>
      <c r="V171" s="133">
        <v>0</v>
      </c>
    </row>
    <row r="172" spans="1:22" s="9" customFormat="1" ht="24" customHeight="1" x14ac:dyDescent="0.2">
      <c r="A172" s="133">
        <v>165</v>
      </c>
      <c r="B172" s="114"/>
      <c r="C172" s="103" t="s">
        <v>117</v>
      </c>
      <c r="D172" s="103"/>
      <c r="E172" s="103"/>
      <c r="F172" s="103"/>
      <c r="G172" s="103">
        <v>1</v>
      </c>
      <c r="H172" s="103">
        <v>14</v>
      </c>
      <c r="I172" s="103">
        <v>3</v>
      </c>
      <c r="J172" s="103">
        <v>63</v>
      </c>
      <c r="K172" s="103">
        <v>5963</v>
      </c>
      <c r="L172" s="103"/>
      <c r="M172" s="103" t="s">
        <v>277</v>
      </c>
      <c r="N172" s="103"/>
      <c r="O172" s="103"/>
      <c r="P172" s="103"/>
      <c r="Q172" s="103">
        <v>5963</v>
      </c>
      <c r="R172" s="103"/>
      <c r="S172" s="103"/>
      <c r="T172" s="103"/>
      <c r="U172" s="103"/>
      <c r="V172" s="133">
        <v>0.01</v>
      </c>
    </row>
    <row r="173" spans="1:22" s="9" customFormat="1" ht="24" customHeight="1" x14ac:dyDescent="0.2">
      <c r="A173" s="131">
        <v>166</v>
      </c>
      <c r="B173" s="103" t="s">
        <v>1735</v>
      </c>
      <c r="C173" s="103" t="s">
        <v>9</v>
      </c>
      <c r="D173" s="103">
        <v>32725</v>
      </c>
      <c r="E173" s="103">
        <v>3716</v>
      </c>
      <c r="F173" s="103">
        <v>93</v>
      </c>
      <c r="G173" s="103">
        <v>2</v>
      </c>
      <c r="H173" s="103"/>
      <c r="I173" s="103">
        <v>3</v>
      </c>
      <c r="J173" s="103">
        <v>66</v>
      </c>
      <c r="K173" s="103">
        <v>366</v>
      </c>
      <c r="L173" s="103">
        <v>1</v>
      </c>
      <c r="M173" s="103" t="s">
        <v>278</v>
      </c>
      <c r="N173" s="103" t="s">
        <v>15</v>
      </c>
      <c r="O173" s="103" t="s">
        <v>22</v>
      </c>
      <c r="P173" s="103">
        <v>42</v>
      </c>
      <c r="Q173" s="103"/>
      <c r="R173" s="103">
        <v>366</v>
      </c>
      <c r="S173" s="103"/>
      <c r="T173" s="103"/>
      <c r="U173" s="103">
        <v>40</v>
      </c>
      <c r="V173" s="133">
        <v>0</v>
      </c>
    </row>
    <row r="174" spans="1:22" s="9" customFormat="1" ht="24" customHeight="1" x14ac:dyDescent="0.2">
      <c r="A174" s="133">
        <v>167</v>
      </c>
      <c r="B174" s="114"/>
      <c r="C174" s="103" t="s">
        <v>9</v>
      </c>
      <c r="D174" s="103">
        <v>53914</v>
      </c>
      <c r="E174" s="103">
        <v>5136</v>
      </c>
      <c r="F174" s="103">
        <v>244</v>
      </c>
      <c r="G174" s="103">
        <v>1</v>
      </c>
      <c r="H174" s="103">
        <v>12</v>
      </c>
      <c r="I174" s="103">
        <v>1</v>
      </c>
      <c r="J174" s="103">
        <v>61</v>
      </c>
      <c r="K174" s="103">
        <v>4961</v>
      </c>
      <c r="L174" s="103"/>
      <c r="M174" s="103" t="s">
        <v>278</v>
      </c>
      <c r="N174" s="103"/>
      <c r="O174" s="103"/>
      <c r="P174" s="103"/>
      <c r="Q174" s="103">
        <v>4961</v>
      </c>
      <c r="R174" s="103"/>
      <c r="S174" s="103"/>
      <c r="T174" s="103"/>
      <c r="U174" s="103"/>
      <c r="V174" s="133">
        <v>0</v>
      </c>
    </row>
    <row r="175" spans="1:22" s="9" customFormat="1" ht="24" customHeight="1" x14ac:dyDescent="0.2">
      <c r="A175" s="131">
        <v>168</v>
      </c>
      <c r="B175" s="103" t="s">
        <v>1734</v>
      </c>
      <c r="C175" s="103" t="s">
        <v>9</v>
      </c>
      <c r="D175" s="103">
        <v>32726</v>
      </c>
      <c r="E175" s="103">
        <v>3717</v>
      </c>
      <c r="F175" s="103">
        <v>94</v>
      </c>
      <c r="G175" s="103">
        <v>2</v>
      </c>
      <c r="H175" s="103"/>
      <c r="I175" s="103">
        <v>3</v>
      </c>
      <c r="J175" s="103">
        <v>74</v>
      </c>
      <c r="K175" s="103">
        <v>374</v>
      </c>
      <c r="L175" s="103">
        <v>1</v>
      </c>
      <c r="M175" s="103" t="s">
        <v>279</v>
      </c>
      <c r="N175" s="103" t="s">
        <v>15</v>
      </c>
      <c r="O175" s="103" t="s">
        <v>12</v>
      </c>
      <c r="P175" s="103">
        <v>269</v>
      </c>
      <c r="Q175" s="103"/>
      <c r="R175" s="103">
        <v>374</v>
      </c>
      <c r="S175" s="103"/>
      <c r="T175" s="103"/>
      <c r="U175" s="103">
        <v>40</v>
      </c>
      <c r="V175" s="133">
        <v>0</v>
      </c>
    </row>
    <row r="176" spans="1:22" s="9" customFormat="1" ht="24" customHeight="1" x14ac:dyDescent="0.2">
      <c r="A176" s="133">
        <v>169</v>
      </c>
      <c r="B176" s="114"/>
      <c r="C176" s="103" t="s">
        <v>9</v>
      </c>
      <c r="D176" s="103">
        <v>16919</v>
      </c>
      <c r="E176" s="103">
        <v>2852</v>
      </c>
      <c r="F176" s="103">
        <v>1</v>
      </c>
      <c r="G176" s="103">
        <v>1</v>
      </c>
      <c r="H176" s="103">
        <v>12</v>
      </c>
      <c r="I176" s="103"/>
      <c r="J176" s="103">
        <v>69</v>
      </c>
      <c r="K176" s="103">
        <v>4869</v>
      </c>
      <c r="L176" s="103"/>
      <c r="M176" s="103" t="s">
        <v>279</v>
      </c>
      <c r="N176" s="103"/>
      <c r="O176" s="103"/>
      <c r="P176" s="103"/>
      <c r="Q176" s="103">
        <v>4869</v>
      </c>
      <c r="R176" s="103"/>
      <c r="S176" s="103"/>
      <c r="T176" s="103"/>
      <c r="U176" s="103"/>
      <c r="V176" s="133">
        <v>0</v>
      </c>
    </row>
    <row r="177" spans="1:22" s="9" customFormat="1" ht="24" customHeight="1" x14ac:dyDescent="0.2">
      <c r="A177" s="131">
        <v>170</v>
      </c>
      <c r="B177" s="114"/>
      <c r="C177" s="103" t="s">
        <v>9</v>
      </c>
      <c r="D177" s="103">
        <v>14714</v>
      </c>
      <c r="E177" s="103"/>
      <c r="F177" s="103">
        <v>183</v>
      </c>
      <c r="G177" s="103">
        <v>1</v>
      </c>
      <c r="H177" s="103">
        <v>11</v>
      </c>
      <c r="I177" s="103">
        <v>3</v>
      </c>
      <c r="J177" s="103">
        <v>72</v>
      </c>
      <c r="K177" s="103">
        <v>4772</v>
      </c>
      <c r="L177" s="103"/>
      <c r="M177" s="103" t="s">
        <v>279</v>
      </c>
      <c r="N177" s="103"/>
      <c r="O177" s="103"/>
      <c r="P177" s="103"/>
      <c r="Q177" s="103">
        <v>4772</v>
      </c>
      <c r="R177" s="103"/>
      <c r="S177" s="103"/>
      <c r="T177" s="103"/>
      <c r="U177" s="103"/>
      <c r="V177" s="133">
        <v>0</v>
      </c>
    </row>
    <row r="178" spans="1:22" s="9" customFormat="1" ht="24" customHeight="1" x14ac:dyDescent="0.2">
      <c r="A178" s="133">
        <v>171</v>
      </c>
      <c r="B178" s="103" t="s">
        <v>1733</v>
      </c>
      <c r="C178" s="103" t="s">
        <v>9</v>
      </c>
      <c r="D178" s="103">
        <v>32727</v>
      </c>
      <c r="E178" s="103">
        <v>3718</v>
      </c>
      <c r="F178" s="103">
        <v>95</v>
      </c>
      <c r="G178" s="103">
        <v>2</v>
      </c>
      <c r="H178" s="103"/>
      <c r="I178" s="103">
        <v>3</v>
      </c>
      <c r="J178" s="103">
        <v>94</v>
      </c>
      <c r="K178" s="103">
        <v>394</v>
      </c>
      <c r="L178" s="103">
        <v>1</v>
      </c>
      <c r="M178" s="103" t="s">
        <v>280</v>
      </c>
      <c r="N178" s="103" t="s">
        <v>15</v>
      </c>
      <c r="O178" s="103" t="s">
        <v>12</v>
      </c>
      <c r="P178" s="103">
        <v>188</v>
      </c>
      <c r="Q178" s="103"/>
      <c r="R178" s="103">
        <v>394</v>
      </c>
      <c r="S178" s="103"/>
      <c r="T178" s="103"/>
      <c r="U178" s="103">
        <v>15</v>
      </c>
      <c r="V178" s="133">
        <v>0</v>
      </c>
    </row>
    <row r="179" spans="1:22" s="9" customFormat="1" ht="24" customHeight="1" x14ac:dyDescent="0.2">
      <c r="A179" s="131">
        <v>172</v>
      </c>
      <c r="B179" s="114"/>
      <c r="C179" s="103" t="s">
        <v>9</v>
      </c>
      <c r="D179" s="103">
        <v>16942</v>
      </c>
      <c r="E179" s="103">
        <v>2875</v>
      </c>
      <c r="F179" s="103">
        <v>80</v>
      </c>
      <c r="G179" s="103">
        <v>1</v>
      </c>
      <c r="H179" s="103">
        <v>11</v>
      </c>
      <c r="I179" s="103">
        <v>2</v>
      </c>
      <c r="J179" s="103">
        <v>10</v>
      </c>
      <c r="K179" s="103">
        <v>4610</v>
      </c>
      <c r="L179" s="103"/>
      <c r="M179" s="103" t="s">
        <v>280</v>
      </c>
      <c r="N179" s="103"/>
      <c r="O179" s="103"/>
      <c r="P179" s="103"/>
      <c r="Q179" s="103">
        <v>4610</v>
      </c>
      <c r="R179" s="103"/>
      <c r="S179" s="103"/>
      <c r="T179" s="103"/>
      <c r="U179" s="103"/>
      <c r="V179" s="133">
        <v>0</v>
      </c>
    </row>
    <row r="180" spans="1:22" s="9" customFormat="1" ht="24" customHeight="1" x14ac:dyDescent="0.2">
      <c r="A180" s="133">
        <v>173</v>
      </c>
      <c r="B180" s="103" t="s">
        <v>1732</v>
      </c>
      <c r="C180" s="103" t="s">
        <v>9</v>
      </c>
      <c r="D180" s="103"/>
      <c r="E180" s="103">
        <v>4025</v>
      </c>
      <c r="F180" s="103">
        <v>111</v>
      </c>
      <c r="G180" s="103">
        <v>2</v>
      </c>
      <c r="H180" s="103"/>
      <c r="I180" s="103">
        <v>3</v>
      </c>
      <c r="J180" s="103">
        <v>46</v>
      </c>
      <c r="K180" s="103">
        <v>346</v>
      </c>
      <c r="L180" s="103">
        <v>1</v>
      </c>
      <c r="M180" s="103" t="s">
        <v>281</v>
      </c>
      <c r="N180" s="103" t="s">
        <v>15</v>
      </c>
      <c r="O180" s="103" t="s">
        <v>12</v>
      </c>
      <c r="P180" s="103">
        <v>234</v>
      </c>
      <c r="Q180" s="103"/>
      <c r="R180" s="103">
        <v>346</v>
      </c>
      <c r="S180" s="103"/>
      <c r="T180" s="103"/>
      <c r="U180" s="103">
        <v>15</v>
      </c>
      <c r="V180" s="133">
        <v>0</v>
      </c>
    </row>
    <row r="181" spans="1:22" s="9" customFormat="1" ht="24" customHeight="1" x14ac:dyDescent="0.2">
      <c r="A181" s="131">
        <v>174</v>
      </c>
      <c r="B181" s="114"/>
      <c r="C181" s="103" t="s">
        <v>9</v>
      </c>
      <c r="D181" s="103"/>
      <c r="E181" s="103">
        <v>2550</v>
      </c>
      <c r="F181" s="103">
        <v>70</v>
      </c>
      <c r="G181" s="103">
        <v>1</v>
      </c>
      <c r="H181" s="103">
        <v>11</v>
      </c>
      <c r="I181" s="103"/>
      <c r="J181" s="103">
        <v>65</v>
      </c>
      <c r="K181" s="103">
        <v>4465</v>
      </c>
      <c r="L181" s="103"/>
      <c r="M181" s="103" t="s">
        <v>281</v>
      </c>
      <c r="N181" s="103"/>
      <c r="O181" s="103"/>
      <c r="P181" s="103"/>
      <c r="Q181" s="103">
        <v>4465</v>
      </c>
      <c r="R181" s="103"/>
      <c r="S181" s="103"/>
      <c r="T181" s="103"/>
      <c r="U181" s="103"/>
      <c r="V181" s="133">
        <v>0</v>
      </c>
    </row>
    <row r="182" spans="1:22" s="29" customFormat="1" ht="24" customHeight="1" x14ac:dyDescent="0.2">
      <c r="A182" s="133">
        <v>175</v>
      </c>
      <c r="B182" s="114"/>
      <c r="C182" s="103" t="s">
        <v>13</v>
      </c>
      <c r="D182" s="103"/>
      <c r="E182" s="103"/>
      <c r="F182" s="103"/>
      <c r="G182" s="103">
        <v>1</v>
      </c>
      <c r="H182" s="103">
        <v>1</v>
      </c>
      <c r="I182" s="103">
        <v>3</v>
      </c>
      <c r="J182" s="103"/>
      <c r="K182" s="103">
        <v>700</v>
      </c>
      <c r="L182" s="103"/>
      <c r="M182" s="103" t="s">
        <v>281</v>
      </c>
      <c r="N182" s="103"/>
      <c r="O182" s="103"/>
      <c r="P182" s="103"/>
      <c r="Q182" s="103">
        <v>700</v>
      </c>
      <c r="R182" s="103"/>
      <c r="S182" s="103"/>
      <c r="T182" s="103"/>
      <c r="U182" s="103"/>
      <c r="V182" s="133">
        <v>0.01</v>
      </c>
    </row>
    <row r="183" spans="1:22" s="9" customFormat="1" ht="24" customHeight="1" x14ac:dyDescent="0.2">
      <c r="A183" s="131">
        <v>176</v>
      </c>
      <c r="B183" s="103" t="s">
        <v>1728</v>
      </c>
      <c r="C183" s="103" t="s">
        <v>13</v>
      </c>
      <c r="D183" s="103"/>
      <c r="E183" s="103"/>
      <c r="F183" s="103"/>
      <c r="G183" s="103">
        <v>2</v>
      </c>
      <c r="H183" s="103"/>
      <c r="I183" s="103"/>
      <c r="J183" s="103">
        <v>50</v>
      </c>
      <c r="K183" s="103">
        <v>50</v>
      </c>
      <c r="L183" s="103">
        <v>1</v>
      </c>
      <c r="M183" s="103" t="s">
        <v>282</v>
      </c>
      <c r="N183" s="103" t="s">
        <v>15</v>
      </c>
      <c r="O183" s="103" t="s">
        <v>12</v>
      </c>
      <c r="P183" s="103">
        <v>90</v>
      </c>
      <c r="Q183" s="103"/>
      <c r="R183" s="103">
        <v>50</v>
      </c>
      <c r="S183" s="103"/>
      <c r="T183" s="103"/>
      <c r="U183" s="103">
        <v>40</v>
      </c>
      <c r="V183" s="133">
        <v>0.02</v>
      </c>
    </row>
    <row r="184" spans="1:22" s="9" customFormat="1" ht="24" customHeight="1" x14ac:dyDescent="0.2">
      <c r="A184" s="133">
        <v>177</v>
      </c>
      <c r="B184" s="114"/>
      <c r="C184" s="103" t="s">
        <v>9</v>
      </c>
      <c r="D184" s="103">
        <v>43698</v>
      </c>
      <c r="E184" s="103">
        <v>4312</v>
      </c>
      <c r="F184" s="103">
        <v>316</v>
      </c>
      <c r="G184" s="103">
        <v>1</v>
      </c>
      <c r="H184" s="103"/>
      <c r="I184" s="103">
        <v>3</v>
      </c>
      <c r="J184" s="103">
        <v>47</v>
      </c>
      <c r="K184" s="103">
        <v>347</v>
      </c>
      <c r="L184" s="103"/>
      <c r="M184" s="103" t="s">
        <v>282</v>
      </c>
      <c r="N184" s="103"/>
      <c r="O184" s="103"/>
      <c r="P184" s="103"/>
      <c r="Q184" s="103">
        <v>347</v>
      </c>
      <c r="R184" s="103"/>
      <c r="S184" s="103"/>
      <c r="T184" s="103"/>
      <c r="U184" s="103"/>
      <c r="V184" s="133">
        <v>0</v>
      </c>
    </row>
    <row r="185" spans="1:22" s="9" customFormat="1" ht="24" customHeight="1" x14ac:dyDescent="0.2">
      <c r="A185" s="131">
        <v>178</v>
      </c>
      <c r="B185" s="114"/>
      <c r="C185" s="103" t="s">
        <v>9</v>
      </c>
      <c r="D185" s="103">
        <v>43700</v>
      </c>
      <c r="E185" s="103">
        <v>4330</v>
      </c>
      <c r="F185" s="103">
        <v>319</v>
      </c>
      <c r="G185" s="103">
        <v>1</v>
      </c>
      <c r="H185" s="103">
        <v>20</v>
      </c>
      <c r="I185" s="103">
        <v>1</v>
      </c>
      <c r="J185" s="103">
        <v>24</v>
      </c>
      <c r="K185" s="103">
        <v>8124</v>
      </c>
      <c r="L185" s="103"/>
      <c r="M185" s="103" t="s">
        <v>282</v>
      </c>
      <c r="N185" s="103"/>
      <c r="O185" s="103"/>
      <c r="P185" s="103"/>
      <c r="Q185" s="103">
        <v>8124</v>
      </c>
      <c r="R185" s="103"/>
      <c r="S185" s="103"/>
      <c r="T185" s="103"/>
      <c r="U185" s="103"/>
      <c r="V185" s="133">
        <v>0</v>
      </c>
    </row>
    <row r="186" spans="1:22" s="9" customFormat="1" ht="24" customHeight="1" x14ac:dyDescent="0.2">
      <c r="A186" s="133">
        <v>179</v>
      </c>
      <c r="B186" s="103" t="s">
        <v>1729</v>
      </c>
      <c r="C186" s="103" t="s">
        <v>9</v>
      </c>
      <c r="D186" s="103">
        <v>40094</v>
      </c>
      <c r="E186" s="103">
        <v>4230</v>
      </c>
      <c r="F186" s="103">
        <v>152</v>
      </c>
      <c r="G186" s="103">
        <v>2</v>
      </c>
      <c r="H186" s="103"/>
      <c r="I186" s="103">
        <v>3</v>
      </c>
      <c r="J186" s="103">
        <v>94</v>
      </c>
      <c r="K186" s="103">
        <v>394</v>
      </c>
      <c r="L186" s="103">
        <v>1</v>
      </c>
      <c r="M186" s="103" t="s">
        <v>283</v>
      </c>
      <c r="N186" s="103" t="s">
        <v>15</v>
      </c>
      <c r="O186" s="103" t="s">
        <v>12</v>
      </c>
      <c r="P186" s="103">
        <v>140</v>
      </c>
      <c r="Q186" s="103"/>
      <c r="R186" s="103">
        <v>394</v>
      </c>
      <c r="S186" s="103"/>
      <c r="T186" s="103"/>
      <c r="U186" s="103">
        <v>15</v>
      </c>
      <c r="V186" s="133">
        <v>0</v>
      </c>
    </row>
    <row r="187" spans="1:22" s="9" customFormat="1" ht="24" customHeight="1" x14ac:dyDescent="0.2">
      <c r="A187" s="131">
        <v>180</v>
      </c>
      <c r="B187" s="103" t="s">
        <v>1730</v>
      </c>
      <c r="C187" s="103" t="s">
        <v>13</v>
      </c>
      <c r="D187" s="103"/>
      <c r="E187" s="103"/>
      <c r="F187" s="103"/>
      <c r="G187" s="103">
        <v>2</v>
      </c>
      <c r="H187" s="103"/>
      <c r="I187" s="103">
        <v>3</v>
      </c>
      <c r="J187" s="103"/>
      <c r="K187" s="103">
        <v>300</v>
      </c>
      <c r="L187" s="103">
        <v>1</v>
      </c>
      <c r="M187" s="103" t="s">
        <v>284</v>
      </c>
      <c r="N187" s="103" t="s">
        <v>15</v>
      </c>
      <c r="O187" s="103" t="s">
        <v>12</v>
      </c>
      <c r="P187" s="103">
        <v>66</v>
      </c>
      <c r="Q187" s="103"/>
      <c r="R187" s="103">
        <v>300</v>
      </c>
      <c r="S187" s="103"/>
      <c r="T187" s="103"/>
      <c r="U187" s="103">
        <v>10</v>
      </c>
      <c r="V187" s="133">
        <v>0.02</v>
      </c>
    </row>
    <row r="188" spans="1:22" s="9" customFormat="1" ht="24" customHeight="1" x14ac:dyDescent="0.2">
      <c r="A188" s="133">
        <v>181</v>
      </c>
      <c r="B188" s="114"/>
      <c r="C188" s="103" t="s">
        <v>117</v>
      </c>
      <c r="D188" s="103"/>
      <c r="E188" s="103"/>
      <c r="F188" s="103"/>
      <c r="G188" s="103">
        <v>1</v>
      </c>
      <c r="H188" s="103">
        <v>20</v>
      </c>
      <c r="I188" s="103">
        <v>3</v>
      </c>
      <c r="J188" s="103">
        <v>60</v>
      </c>
      <c r="K188" s="103">
        <v>8360</v>
      </c>
      <c r="L188" s="103"/>
      <c r="M188" s="103" t="s">
        <v>284</v>
      </c>
      <c r="N188" s="103"/>
      <c r="O188" s="103"/>
      <c r="P188" s="103"/>
      <c r="Q188" s="103">
        <v>8360</v>
      </c>
      <c r="R188" s="103"/>
      <c r="S188" s="103"/>
      <c r="T188" s="103"/>
      <c r="U188" s="103"/>
      <c r="V188" s="133">
        <v>0.01</v>
      </c>
    </row>
    <row r="189" spans="1:22" s="9" customFormat="1" ht="24" customHeight="1" x14ac:dyDescent="0.2">
      <c r="A189" s="131">
        <v>182</v>
      </c>
      <c r="B189" s="103" t="s">
        <v>1731</v>
      </c>
      <c r="C189" s="103" t="s">
        <v>13</v>
      </c>
      <c r="D189" s="103"/>
      <c r="E189" s="103"/>
      <c r="F189" s="103"/>
      <c r="G189" s="103">
        <v>2</v>
      </c>
      <c r="H189" s="103"/>
      <c r="I189" s="103">
        <v>1</v>
      </c>
      <c r="J189" s="103"/>
      <c r="K189" s="103">
        <v>100</v>
      </c>
      <c r="L189" s="103">
        <v>1</v>
      </c>
      <c r="M189" s="103" t="s">
        <v>285</v>
      </c>
      <c r="N189" s="103" t="s">
        <v>15</v>
      </c>
      <c r="O189" s="103" t="s">
        <v>12</v>
      </c>
      <c r="P189" s="103">
        <v>126</v>
      </c>
      <c r="Q189" s="103"/>
      <c r="R189" s="103">
        <v>100</v>
      </c>
      <c r="S189" s="103"/>
      <c r="T189" s="103"/>
      <c r="U189" s="103">
        <v>30</v>
      </c>
      <c r="V189" s="133">
        <v>0.02</v>
      </c>
    </row>
    <row r="190" spans="1:22" s="9" customFormat="1" ht="24" customHeight="1" x14ac:dyDescent="0.2">
      <c r="A190" s="133">
        <v>183</v>
      </c>
      <c r="B190" s="114"/>
      <c r="C190" s="103" t="s">
        <v>117</v>
      </c>
      <c r="D190" s="103"/>
      <c r="E190" s="103"/>
      <c r="F190" s="103"/>
      <c r="G190" s="103">
        <v>1</v>
      </c>
      <c r="H190" s="103">
        <v>4</v>
      </c>
      <c r="I190" s="103"/>
      <c r="J190" s="103"/>
      <c r="K190" s="103">
        <v>1600</v>
      </c>
      <c r="L190" s="103"/>
      <c r="M190" s="103" t="s">
        <v>285</v>
      </c>
      <c r="N190" s="103"/>
      <c r="O190" s="103"/>
      <c r="P190" s="103"/>
      <c r="Q190" s="103">
        <v>1600</v>
      </c>
      <c r="R190" s="103"/>
      <c r="S190" s="103"/>
      <c r="T190" s="103"/>
      <c r="U190" s="103"/>
      <c r="V190" s="133">
        <v>0.01</v>
      </c>
    </row>
    <row r="191" spans="1:22" s="9" customFormat="1" ht="24" customHeight="1" x14ac:dyDescent="0.2">
      <c r="A191" s="131">
        <v>184</v>
      </c>
      <c r="B191" s="103" t="s">
        <v>1738</v>
      </c>
      <c r="C191" s="103" t="s">
        <v>9</v>
      </c>
      <c r="D191" s="103">
        <v>16668</v>
      </c>
      <c r="E191" s="103">
        <v>2540</v>
      </c>
      <c r="F191" s="103">
        <v>57</v>
      </c>
      <c r="G191" s="103">
        <v>2</v>
      </c>
      <c r="H191" s="103"/>
      <c r="I191" s="103">
        <v>2</v>
      </c>
      <c r="J191" s="103">
        <v>14</v>
      </c>
      <c r="K191" s="103">
        <v>214</v>
      </c>
      <c r="L191" s="103">
        <v>1</v>
      </c>
      <c r="M191" s="103" t="s">
        <v>286</v>
      </c>
      <c r="N191" s="103" t="s">
        <v>15</v>
      </c>
      <c r="O191" s="103" t="s">
        <v>12</v>
      </c>
      <c r="P191" s="103">
        <v>108</v>
      </c>
      <c r="Q191" s="103"/>
      <c r="R191" s="103">
        <v>214</v>
      </c>
      <c r="S191" s="103"/>
      <c r="T191" s="103"/>
      <c r="U191" s="103">
        <v>25</v>
      </c>
      <c r="V191" s="133">
        <v>0</v>
      </c>
    </row>
    <row r="192" spans="1:22" s="9" customFormat="1" ht="24" customHeight="1" x14ac:dyDescent="0.2">
      <c r="A192" s="133">
        <v>185</v>
      </c>
      <c r="B192" s="114"/>
      <c r="C192" s="103" t="s">
        <v>59</v>
      </c>
      <c r="D192" s="103"/>
      <c r="E192" s="103"/>
      <c r="F192" s="103"/>
      <c r="G192" s="103">
        <v>1</v>
      </c>
      <c r="H192" s="103">
        <v>7</v>
      </c>
      <c r="I192" s="103">
        <v>2</v>
      </c>
      <c r="J192" s="103">
        <v>94</v>
      </c>
      <c r="K192" s="103">
        <v>3094</v>
      </c>
      <c r="L192" s="103"/>
      <c r="M192" s="103" t="s">
        <v>286</v>
      </c>
      <c r="N192" s="103"/>
      <c r="O192" s="103"/>
      <c r="P192" s="103"/>
      <c r="Q192" s="103">
        <v>3094</v>
      </c>
      <c r="R192" s="103"/>
      <c r="S192" s="103"/>
      <c r="T192" s="103"/>
      <c r="U192" s="103"/>
      <c r="V192" s="133">
        <v>0.01</v>
      </c>
    </row>
    <row r="193" spans="1:22" s="9" customFormat="1" ht="24" customHeight="1" x14ac:dyDescent="0.2">
      <c r="A193" s="131">
        <v>186</v>
      </c>
      <c r="B193" s="103" t="s">
        <v>1755</v>
      </c>
      <c r="C193" s="103" t="s">
        <v>9</v>
      </c>
      <c r="D193" s="103">
        <v>32729</v>
      </c>
      <c r="E193" s="103">
        <v>3720</v>
      </c>
      <c r="F193" s="103">
        <v>97</v>
      </c>
      <c r="G193" s="103">
        <v>2</v>
      </c>
      <c r="H193" s="103">
        <v>1</v>
      </c>
      <c r="I193" s="103"/>
      <c r="J193" s="103">
        <v>14</v>
      </c>
      <c r="K193" s="103">
        <v>414</v>
      </c>
      <c r="L193" s="103">
        <v>1</v>
      </c>
      <c r="M193" s="103" t="s">
        <v>287</v>
      </c>
      <c r="N193" s="103" t="s">
        <v>15</v>
      </c>
      <c r="O193" s="103" t="s">
        <v>12</v>
      </c>
      <c r="P193" s="103">
        <v>473</v>
      </c>
      <c r="Q193" s="103"/>
      <c r="R193" s="103">
        <v>414</v>
      </c>
      <c r="S193" s="103"/>
      <c r="T193" s="103"/>
      <c r="U193" s="103">
        <v>30</v>
      </c>
      <c r="V193" s="133">
        <v>0</v>
      </c>
    </row>
    <row r="194" spans="1:22" s="9" customFormat="1" ht="24" customHeight="1" x14ac:dyDescent="0.2">
      <c r="A194" s="133">
        <v>187</v>
      </c>
      <c r="B194" s="114"/>
      <c r="C194" s="103" t="s">
        <v>59</v>
      </c>
      <c r="D194" s="103"/>
      <c r="E194" s="103"/>
      <c r="F194" s="103"/>
      <c r="G194" s="103">
        <v>1</v>
      </c>
      <c r="H194" s="103">
        <v>8</v>
      </c>
      <c r="I194" s="103">
        <v>1</v>
      </c>
      <c r="J194" s="103">
        <v>63</v>
      </c>
      <c r="K194" s="103">
        <v>3363</v>
      </c>
      <c r="L194" s="103"/>
      <c r="M194" s="103" t="s">
        <v>287</v>
      </c>
      <c r="N194" s="103"/>
      <c r="O194" s="103"/>
      <c r="P194" s="103"/>
      <c r="Q194" s="103">
        <v>3363</v>
      </c>
      <c r="R194" s="103"/>
      <c r="S194" s="103"/>
      <c r="T194" s="103"/>
      <c r="U194" s="103"/>
      <c r="V194" s="133">
        <v>0.01</v>
      </c>
    </row>
    <row r="195" spans="1:22" s="9" customFormat="1" ht="24" customHeight="1" x14ac:dyDescent="0.2">
      <c r="A195" s="131">
        <v>188</v>
      </c>
      <c r="B195" s="114"/>
      <c r="C195" s="103" t="s">
        <v>59</v>
      </c>
      <c r="D195" s="103"/>
      <c r="E195" s="103"/>
      <c r="F195" s="103"/>
      <c r="G195" s="103">
        <v>1</v>
      </c>
      <c r="H195" s="103">
        <v>10</v>
      </c>
      <c r="I195" s="103">
        <v>3</v>
      </c>
      <c r="J195" s="103">
        <v>1</v>
      </c>
      <c r="K195" s="103">
        <v>4301</v>
      </c>
      <c r="L195" s="103"/>
      <c r="M195" s="103" t="s">
        <v>287</v>
      </c>
      <c r="N195" s="103"/>
      <c r="O195" s="103"/>
      <c r="P195" s="103"/>
      <c r="Q195" s="103">
        <v>4301</v>
      </c>
      <c r="R195" s="103"/>
      <c r="S195" s="103"/>
      <c r="T195" s="103"/>
      <c r="U195" s="103"/>
      <c r="V195" s="133">
        <v>0.01</v>
      </c>
    </row>
    <row r="196" spans="1:22" s="9" customFormat="1" ht="24" customHeight="1" x14ac:dyDescent="0.2">
      <c r="A196" s="133">
        <v>189</v>
      </c>
      <c r="B196" s="114"/>
      <c r="C196" s="103" t="s">
        <v>9</v>
      </c>
      <c r="D196" s="103">
        <v>36721</v>
      </c>
      <c r="E196" s="103">
        <v>3312</v>
      </c>
      <c r="F196" s="103">
        <v>89</v>
      </c>
      <c r="G196" s="103">
        <v>1</v>
      </c>
      <c r="H196" s="103"/>
      <c r="I196" s="103">
        <v>3</v>
      </c>
      <c r="J196" s="103">
        <v>4</v>
      </c>
      <c r="K196" s="103">
        <v>304</v>
      </c>
      <c r="L196" s="103"/>
      <c r="M196" s="103" t="s">
        <v>287</v>
      </c>
      <c r="N196" s="103"/>
      <c r="O196" s="103"/>
      <c r="P196" s="103"/>
      <c r="Q196" s="103">
        <v>304</v>
      </c>
      <c r="R196" s="103"/>
      <c r="S196" s="103"/>
      <c r="T196" s="103"/>
      <c r="U196" s="103"/>
      <c r="V196" s="133">
        <v>0</v>
      </c>
    </row>
    <row r="197" spans="1:22" s="9" customFormat="1" ht="24" customHeight="1" x14ac:dyDescent="0.2">
      <c r="A197" s="131">
        <v>190</v>
      </c>
      <c r="B197" s="103" t="s">
        <v>1739</v>
      </c>
      <c r="C197" s="103" t="s">
        <v>9</v>
      </c>
      <c r="D197" s="103">
        <v>32724</v>
      </c>
      <c r="E197" s="103">
        <v>3715</v>
      </c>
      <c r="F197" s="103">
        <v>92</v>
      </c>
      <c r="G197" s="103">
        <v>2</v>
      </c>
      <c r="H197" s="103"/>
      <c r="I197" s="103">
        <v>2</v>
      </c>
      <c r="J197" s="103">
        <v>56</v>
      </c>
      <c r="K197" s="103">
        <v>256</v>
      </c>
      <c r="L197" s="103">
        <v>1</v>
      </c>
      <c r="M197" s="103" t="s">
        <v>288</v>
      </c>
      <c r="N197" s="103" t="s">
        <v>15</v>
      </c>
      <c r="O197" s="103" t="s">
        <v>22</v>
      </c>
      <c r="P197" s="103">
        <v>88</v>
      </c>
      <c r="Q197" s="103"/>
      <c r="R197" s="103">
        <v>256</v>
      </c>
      <c r="S197" s="103"/>
      <c r="T197" s="103"/>
      <c r="U197" s="103">
        <v>10</v>
      </c>
      <c r="V197" s="133">
        <v>0</v>
      </c>
    </row>
    <row r="198" spans="1:22" s="9" customFormat="1" ht="24" customHeight="1" x14ac:dyDescent="0.2">
      <c r="A198" s="133">
        <v>191</v>
      </c>
      <c r="B198" s="114"/>
      <c r="C198" s="103" t="s">
        <v>9</v>
      </c>
      <c r="D198" s="103">
        <v>16920</v>
      </c>
      <c r="E198" s="103">
        <v>2853</v>
      </c>
      <c r="F198" s="103">
        <v>2</v>
      </c>
      <c r="G198" s="103">
        <v>1</v>
      </c>
      <c r="H198" s="103">
        <v>11</v>
      </c>
      <c r="I198" s="103">
        <v>3</v>
      </c>
      <c r="J198" s="103">
        <v>72</v>
      </c>
      <c r="K198" s="103">
        <v>4772</v>
      </c>
      <c r="L198" s="103"/>
      <c r="M198" s="103" t="s">
        <v>288</v>
      </c>
      <c r="N198" s="103"/>
      <c r="O198" s="103"/>
      <c r="P198" s="103"/>
      <c r="Q198" s="103">
        <v>4772</v>
      </c>
      <c r="R198" s="103"/>
      <c r="S198" s="103"/>
      <c r="T198" s="103"/>
      <c r="U198" s="103"/>
      <c r="V198" s="133">
        <v>0</v>
      </c>
    </row>
    <row r="199" spans="1:22" s="9" customFormat="1" ht="24" customHeight="1" x14ac:dyDescent="0.2">
      <c r="A199" s="131">
        <v>192</v>
      </c>
      <c r="B199" s="114"/>
      <c r="C199" s="103" t="s">
        <v>9</v>
      </c>
      <c r="D199" s="103">
        <v>16698</v>
      </c>
      <c r="E199" s="103">
        <v>2570</v>
      </c>
      <c r="F199" s="103">
        <v>22</v>
      </c>
      <c r="G199" s="103">
        <v>1</v>
      </c>
      <c r="H199" s="103">
        <v>27</v>
      </c>
      <c r="I199" s="103">
        <v>3</v>
      </c>
      <c r="J199" s="103">
        <v>15</v>
      </c>
      <c r="K199" s="103">
        <v>11115</v>
      </c>
      <c r="L199" s="103"/>
      <c r="M199" s="103" t="s">
        <v>288</v>
      </c>
      <c r="N199" s="103"/>
      <c r="O199" s="103"/>
      <c r="P199" s="103"/>
      <c r="Q199" s="103">
        <v>11115</v>
      </c>
      <c r="R199" s="103"/>
      <c r="S199" s="103"/>
      <c r="T199" s="103"/>
      <c r="U199" s="103"/>
      <c r="V199" s="133">
        <v>0</v>
      </c>
    </row>
    <row r="200" spans="1:22" s="9" customFormat="1" ht="24" customHeight="1" x14ac:dyDescent="0.2">
      <c r="A200" s="133">
        <v>193</v>
      </c>
      <c r="B200" s="103" t="s">
        <v>1740</v>
      </c>
      <c r="C200" s="103" t="s">
        <v>9</v>
      </c>
      <c r="D200" s="103">
        <v>45596</v>
      </c>
      <c r="E200" s="103">
        <v>4503</v>
      </c>
      <c r="F200" s="103">
        <v>190</v>
      </c>
      <c r="G200" s="103">
        <v>2</v>
      </c>
      <c r="H200" s="103">
        <v>1</v>
      </c>
      <c r="I200" s="103"/>
      <c r="J200" s="103">
        <v>55</v>
      </c>
      <c r="K200" s="103">
        <v>455</v>
      </c>
      <c r="L200" s="103">
        <v>1</v>
      </c>
      <c r="M200" s="103" t="s">
        <v>289</v>
      </c>
      <c r="N200" s="103" t="s">
        <v>15</v>
      </c>
      <c r="O200" s="103" t="s">
        <v>12</v>
      </c>
      <c r="P200" s="103">
        <v>216</v>
      </c>
      <c r="Q200" s="103"/>
      <c r="R200" s="103">
        <v>455</v>
      </c>
      <c r="S200" s="103"/>
      <c r="T200" s="103"/>
      <c r="U200" s="103">
        <v>20</v>
      </c>
      <c r="V200" s="133">
        <v>0</v>
      </c>
    </row>
    <row r="201" spans="1:22" s="9" customFormat="1" ht="24" customHeight="1" x14ac:dyDescent="0.2">
      <c r="A201" s="131">
        <v>194</v>
      </c>
      <c r="B201" s="114"/>
      <c r="C201" s="103" t="s">
        <v>9</v>
      </c>
      <c r="D201" s="103">
        <v>40096</v>
      </c>
      <c r="E201" s="103">
        <v>4232</v>
      </c>
      <c r="F201" s="103">
        <v>154</v>
      </c>
      <c r="G201" s="103">
        <v>1</v>
      </c>
      <c r="H201" s="103"/>
      <c r="I201" s="103">
        <v>2</v>
      </c>
      <c r="J201" s="103">
        <v>43</v>
      </c>
      <c r="K201" s="103">
        <v>243</v>
      </c>
      <c r="L201" s="103"/>
      <c r="M201" s="103" t="s">
        <v>289</v>
      </c>
      <c r="N201" s="103"/>
      <c r="O201" s="103"/>
      <c r="P201" s="103"/>
      <c r="Q201" s="103">
        <v>243</v>
      </c>
      <c r="R201" s="103"/>
      <c r="S201" s="103"/>
      <c r="T201" s="103"/>
      <c r="U201" s="103"/>
      <c r="V201" s="133">
        <v>0</v>
      </c>
    </row>
    <row r="202" spans="1:22" s="9" customFormat="1" ht="24" customHeight="1" x14ac:dyDescent="0.2">
      <c r="A202" s="133">
        <v>195</v>
      </c>
      <c r="B202" s="114"/>
      <c r="C202" s="103" t="s">
        <v>9</v>
      </c>
      <c r="D202" s="103">
        <v>39043</v>
      </c>
      <c r="E202" s="103">
        <v>4149</v>
      </c>
      <c r="F202" s="103">
        <v>140</v>
      </c>
      <c r="G202" s="103">
        <v>1</v>
      </c>
      <c r="H202" s="103">
        <v>9</v>
      </c>
      <c r="I202" s="103">
        <v>3</v>
      </c>
      <c r="J202" s="103">
        <v>73</v>
      </c>
      <c r="K202" s="103">
        <v>3973</v>
      </c>
      <c r="L202" s="103"/>
      <c r="M202" s="103" t="s">
        <v>289</v>
      </c>
      <c r="N202" s="103"/>
      <c r="O202" s="103"/>
      <c r="P202" s="103"/>
      <c r="Q202" s="103">
        <v>3973</v>
      </c>
      <c r="R202" s="103"/>
      <c r="S202" s="103"/>
      <c r="T202" s="103"/>
      <c r="U202" s="103"/>
      <c r="V202" s="133">
        <v>0</v>
      </c>
    </row>
    <row r="203" spans="1:22" s="9" customFormat="1" ht="24" customHeight="1" x14ac:dyDescent="0.2">
      <c r="A203" s="131">
        <v>196</v>
      </c>
      <c r="B203" s="114"/>
      <c r="C203" s="103" t="s">
        <v>9</v>
      </c>
      <c r="D203" s="103">
        <v>47332</v>
      </c>
      <c r="E203" s="103">
        <v>4501</v>
      </c>
      <c r="F203" s="103">
        <v>188</v>
      </c>
      <c r="G203" s="103">
        <v>1</v>
      </c>
      <c r="H203" s="103">
        <v>2</v>
      </c>
      <c r="I203" s="103">
        <v>1</v>
      </c>
      <c r="J203" s="103">
        <v>11</v>
      </c>
      <c r="K203" s="103">
        <v>911</v>
      </c>
      <c r="L203" s="103"/>
      <c r="M203" s="103" t="s">
        <v>289</v>
      </c>
      <c r="N203" s="103"/>
      <c r="O203" s="103"/>
      <c r="P203" s="103"/>
      <c r="Q203" s="103">
        <v>911</v>
      </c>
      <c r="R203" s="103"/>
      <c r="S203" s="103"/>
      <c r="T203" s="103"/>
      <c r="U203" s="103"/>
      <c r="V203" s="133">
        <v>0</v>
      </c>
    </row>
    <row r="204" spans="1:22" s="9" customFormat="1" ht="24" customHeight="1" x14ac:dyDescent="0.2">
      <c r="A204" s="133">
        <v>197</v>
      </c>
      <c r="B204" s="114"/>
      <c r="C204" s="103" t="s">
        <v>9</v>
      </c>
      <c r="D204" s="103">
        <v>47331</v>
      </c>
      <c r="E204" s="103">
        <v>4500</v>
      </c>
      <c r="F204" s="103">
        <v>187</v>
      </c>
      <c r="G204" s="103">
        <v>1</v>
      </c>
      <c r="H204" s="103">
        <v>2</v>
      </c>
      <c r="I204" s="103">
        <v>2</v>
      </c>
      <c r="J204" s="103">
        <v>66</v>
      </c>
      <c r="K204" s="103">
        <v>1066</v>
      </c>
      <c r="L204" s="103"/>
      <c r="M204" s="103" t="s">
        <v>289</v>
      </c>
      <c r="N204" s="103"/>
      <c r="O204" s="103"/>
      <c r="P204" s="103"/>
      <c r="Q204" s="103">
        <v>1066</v>
      </c>
      <c r="R204" s="103"/>
      <c r="S204" s="103"/>
      <c r="T204" s="103"/>
      <c r="U204" s="103"/>
      <c r="V204" s="133">
        <v>0</v>
      </c>
    </row>
    <row r="205" spans="1:22" s="9" customFormat="1" ht="24" customHeight="1" x14ac:dyDescent="0.2">
      <c r="A205" s="131">
        <v>198</v>
      </c>
      <c r="B205" s="114"/>
      <c r="C205" s="103" t="s">
        <v>9</v>
      </c>
      <c r="D205" s="103">
        <v>45594</v>
      </c>
      <c r="E205" s="103">
        <v>4498</v>
      </c>
      <c r="F205" s="103">
        <v>185</v>
      </c>
      <c r="G205" s="103">
        <v>1</v>
      </c>
      <c r="H205" s="103">
        <v>1</v>
      </c>
      <c r="I205" s="103">
        <v>2</v>
      </c>
      <c r="J205" s="103">
        <v>73</v>
      </c>
      <c r="K205" s="103">
        <v>673</v>
      </c>
      <c r="L205" s="103"/>
      <c r="M205" s="103" t="s">
        <v>289</v>
      </c>
      <c r="N205" s="103"/>
      <c r="O205" s="103"/>
      <c r="P205" s="103"/>
      <c r="Q205" s="103">
        <v>673</v>
      </c>
      <c r="R205" s="103"/>
      <c r="S205" s="103"/>
      <c r="T205" s="103"/>
      <c r="U205" s="103"/>
      <c r="V205" s="133">
        <v>0</v>
      </c>
    </row>
    <row r="206" spans="1:22" s="9" customFormat="1" ht="24" customHeight="1" x14ac:dyDescent="0.2">
      <c r="A206" s="133">
        <v>199</v>
      </c>
      <c r="B206" s="114"/>
      <c r="C206" s="103" t="s">
        <v>13</v>
      </c>
      <c r="D206" s="103"/>
      <c r="E206" s="103"/>
      <c r="F206" s="103"/>
      <c r="G206" s="103">
        <v>1</v>
      </c>
      <c r="H206" s="103"/>
      <c r="I206" s="103">
        <v>1</v>
      </c>
      <c r="J206" s="103"/>
      <c r="K206" s="103">
        <v>100</v>
      </c>
      <c r="L206" s="103"/>
      <c r="M206" s="103" t="s">
        <v>289</v>
      </c>
      <c r="N206" s="103"/>
      <c r="O206" s="103"/>
      <c r="P206" s="103"/>
      <c r="Q206" s="103">
        <v>100</v>
      </c>
      <c r="R206" s="103"/>
      <c r="S206" s="103"/>
      <c r="T206" s="103"/>
      <c r="U206" s="103"/>
      <c r="V206" s="133">
        <v>0.01</v>
      </c>
    </row>
    <row r="207" spans="1:22" s="9" customFormat="1" ht="24" customHeight="1" x14ac:dyDescent="0.2">
      <c r="A207" s="131">
        <v>200</v>
      </c>
      <c r="B207" s="114"/>
      <c r="C207" s="103" t="s">
        <v>13</v>
      </c>
      <c r="D207" s="103"/>
      <c r="E207" s="103"/>
      <c r="F207" s="103"/>
      <c r="G207" s="103">
        <v>1</v>
      </c>
      <c r="H207" s="103">
        <v>11</v>
      </c>
      <c r="I207" s="103"/>
      <c r="J207" s="103"/>
      <c r="K207" s="103">
        <v>4400</v>
      </c>
      <c r="L207" s="103"/>
      <c r="M207" s="103" t="s">
        <v>289</v>
      </c>
      <c r="N207" s="103"/>
      <c r="O207" s="103"/>
      <c r="P207" s="103"/>
      <c r="Q207" s="103">
        <v>4400</v>
      </c>
      <c r="R207" s="103"/>
      <c r="S207" s="103"/>
      <c r="T207" s="103"/>
      <c r="U207" s="103"/>
      <c r="V207" s="133">
        <v>0.01</v>
      </c>
    </row>
    <row r="208" spans="1:22" s="9" customFormat="1" ht="24" customHeight="1" x14ac:dyDescent="0.2">
      <c r="A208" s="133">
        <v>201</v>
      </c>
      <c r="B208" s="114"/>
      <c r="C208" s="103" t="s">
        <v>13</v>
      </c>
      <c r="D208" s="103"/>
      <c r="E208" s="103"/>
      <c r="F208" s="103"/>
      <c r="G208" s="103">
        <v>1</v>
      </c>
      <c r="H208" s="103">
        <v>1</v>
      </c>
      <c r="I208" s="103"/>
      <c r="J208" s="103">
        <v>60</v>
      </c>
      <c r="K208" s="103">
        <v>460</v>
      </c>
      <c r="L208" s="103"/>
      <c r="M208" s="103" t="s">
        <v>289</v>
      </c>
      <c r="N208" s="103"/>
      <c r="O208" s="103"/>
      <c r="P208" s="103"/>
      <c r="Q208" s="103">
        <v>460</v>
      </c>
      <c r="R208" s="103"/>
      <c r="S208" s="103"/>
      <c r="T208" s="103"/>
      <c r="U208" s="103"/>
      <c r="V208" s="133">
        <v>0.01</v>
      </c>
    </row>
    <row r="209" spans="1:22" s="9" customFormat="1" ht="24" customHeight="1" x14ac:dyDescent="0.2">
      <c r="A209" s="131">
        <v>202</v>
      </c>
      <c r="B209" s="114"/>
      <c r="C209" s="103" t="s">
        <v>13</v>
      </c>
      <c r="D209" s="103"/>
      <c r="E209" s="103"/>
      <c r="F209" s="103"/>
      <c r="G209" s="103">
        <v>1</v>
      </c>
      <c r="H209" s="103">
        <v>3</v>
      </c>
      <c r="I209" s="103"/>
      <c r="J209" s="103">
        <v>49</v>
      </c>
      <c r="K209" s="103">
        <v>1249</v>
      </c>
      <c r="L209" s="103"/>
      <c r="M209" s="103" t="s">
        <v>289</v>
      </c>
      <c r="N209" s="103"/>
      <c r="O209" s="103"/>
      <c r="P209" s="103"/>
      <c r="Q209" s="103">
        <v>1249</v>
      </c>
      <c r="R209" s="103"/>
      <c r="S209" s="103"/>
      <c r="T209" s="103"/>
      <c r="U209" s="103"/>
      <c r="V209" s="133">
        <v>0.01</v>
      </c>
    </row>
    <row r="210" spans="1:22" s="9" customFormat="1" ht="24" customHeight="1" x14ac:dyDescent="0.2">
      <c r="A210" s="133">
        <v>203</v>
      </c>
      <c r="B210" s="103" t="s">
        <v>1741</v>
      </c>
      <c r="C210" s="103" t="s">
        <v>9</v>
      </c>
      <c r="D210" s="103">
        <v>32728</v>
      </c>
      <c r="E210" s="103">
        <v>3719</v>
      </c>
      <c r="F210" s="103">
        <v>96</v>
      </c>
      <c r="G210" s="103">
        <v>2</v>
      </c>
      <c r="H210" s="103"/>
      <c r="I210" s="103">
        <v>1</v>
      </c>
      <c r="J210" s="103">
        <v>40</v>
      </c>
      <c r="K210" s="103">
        <v>140</v>
      </c>
      <c r="L210" s="103">
        <v>1</v>
      </c>
      <c r="M210" s="103" t="s">
        <v>290</v>
      </c>
      <c r="N210" s="103" t="s">
        <v>15</v>
      </c>
      <c r="O210" s="103" t="s">
        <v>12</v>
      </c>
      <c r="P210" s="103">
        <v>138</v>
      </c>
      <c r="Q210" s="103"/>
      <c r="R210" s="103">
        <v>140</v>
      </c>
      <c r="S210" s="103"/>
      <c r="T210" s="103"/>
      <c r="U210" s="103">
        <v>20</v>
      </c>
      <c r="V210" s="133">
        <v>0</v>
      </c>
    </row>
    <row r="211" spans="1:22" s="9" customFormat="1" ht="24" customHeight="1" x14ac:dyDescent="0.2">
      <c r="A211" s="131">
        <v>204</v>
      </c>
      <c r="B211" s="114"/>
      <c r="C211" s="103" t="s">
        <v>9</v>
      </c>
      <c r="D211" s="103">
        <v>32722</v>
      </c>
      <c r="E211" s="103">
        <v>3713</v>
      </c>
      <c r="F211" s="103">
        <v>90</v>
      </c>
      <c r="G211" s="103">
        <v>1</v>
      </c>
      <c r="H211" s="103"/>
      <c r="I211" s="103">
        <v>2</v>
      </c>
      <c r="J211" s="103">
        <v>78</v>
      </c>
      <c r="K211" s="103">
        <v>278</v>
      </c>
      <c r="L211" s="103"/>
      <c r="M211" s="103" t="s">
        <v>290</v>
      </c>
      <c r="N211" s="103"/>
      <c r="O211" s="103"/>
      <c r="P211" s="103"/>
      <c r="Q211" s="103">
        <v>278</v>
      </c>
      <c r="R211" s="103"/>
      <c r="S211" s="103"/>
      <c r="T211" s="103"/>
      <c r="U211" s="103"/>
      <c r="V211" s="133">
        <v>0</v>
      </c>
    </row>
    <row r="212" spans="1:22" s="9" customFormat="1" ht="24" customHeight="1" x14ac:dyDescent="0.2">
      <c r="A212" s="133">
        <v>205</v>
      </c>
      <c r="B212" s="114"/>
      <c r="C212" s="103" t="s">
        <v>39</v>
      </c>
      <c r="D212" s="103"/>
      <c r="E212" s="103"/>
      <c r="F212" s="103"/>
      <c r="G212" s="103">
        <v>1</v>
      </c>
      <c r="H212" s="103">
        <v>7</v>
      </c>
      <c r="I212" s="103">
        <v>3</v>
      </c>
      <c r="J212" s="103">
        <v>47</v>
      </c>
      <c r="K212" s="103">
        <v>3147</v>
      </c>
      <c r="L212" s="103"/>
      <c r="M212" s="103" t="s">
        <v>290</v>
      </c>
      <c r="N212" s="103"/>
      <c r="O212" s="103"/>
      <c r="P212" s="103"/>
      <c r="Q212" s="103">
        <v>3147</v>
      </c>
      <c r="R212" s="103"/>
      <c r="S212" s="103"/>
      <c r="T212" s="103"/>
      <c r="U212" s="103"/>
      <c r="V212" s="133">
        <v>0.01</v>
      </c>
    </row>
    <row r="213" spans="1:22" s="9" customFormat="1" ht="24" customHeight="1" x14ac:dyDescent="0.2">
      <c r="A213" s="131">
        <v>206</v>
      </c>
      <c r="B213" s="103" t="s">
        <v>1742</v>
      </c>
      <c r="C213" s="103" t="s">
        <v>9</v>
      </c>
      <c r="D213" s="103">
        <v>32813</v>
      </c>
      <c r="E213" s="103">
        <v>3752</v>
      </c>
      <c r="F213" s="103">
        <v>100</v>
      </c>
      <c r="G213" s="103">
        <v>2</v>
      </c>
      <c r="H213" s="103">
        <v>1</v>
      </c>
      <c r="I213" s="103"/>
      <c r="J213" s="103">
        <v>42</v>
      </c>
      <c r="K213" s="103">
        <v>442</v>
      </c>
      <c r="L213" s="103">
        <v>1</v>
      </c>
      <c r="M213" s="103" t="s">
        <v>291</v>
      </c>
      <c r="N213" s="103" t="s">
        <v>15</v>
      </c>
      <c r="O213" s="103" t="s">
        <v>12</v>
      </c>
      <c r="P213" s="103">
        <v>144</v>
      </c>
      <c r="Q213" s="103"/>
      <c r="R213" s="103">
        <v>442</v>
      </c>
      <c r="S213" s="103"/>
      <c r="T213" s="103"/>
      <c r="U213" s="103">
        <v>40</v>
      </c>
      <c r="V213" s="133">
        <v>0</v>
      </c>
    </row>
    <row r="214" spans="1:22" s="9" customFormat="1" ht="24" customHeight="1" x14ac:dyDescent="0.2">
      <c r="A214" s="133">
        <v>207</v>
      </c>
      <c r="B214" s="114"/>
      <c r="C214" s="103" t="s">
        <v>9</v>
      </c>
      <c r="D214" s="103">
        <v>37392</v>
      </c>
      <c r="E214" s="103">
        <v>4079</v>
      </c>
      <c r="F214" s="103">
        <v>124</v>
      </c>
      <c r="G214" s="103">
        <v>1</v>
      </c>
      <c r="H214" s="103">
        <v>1</v>
      </c>
      <c r="I214" s="103">
        <v>1</v>
      </c>
      <c r="J214" s="103">
        <v>75</v>
      </c>
      <c r="K214" s="103">
        <v>575</v>
      </c>
      <c r="L214" s="103"/>
      <c r="M214" s="103" t="s">
        <v>291</v>
      </c>
      <c r="N214" s="103"/>
      <c r="O214" s="103"/>
      <c r="P214" s="103"/>
      <c r="Q214" s="103">
        <v>575</v>
      </c>
      <c r="R214" s="103"/>
      <c r="S214" s="103"/>
      <c r="T214" s="103"/>
      <c r="U214" s="103"/>
      <c r="V214" s="133">
        <v>0</v>
      </c>
    </row>
    <row r="215" spans="1:22" s="9" customFormat="1" ht="24" customHeight="1" x14ac:dyDescent="0.2">
      <c r="A215" s="131">
        <v>208</v>
      </c>
      <c r="B215" s="114"/>
      <c r="C215" s="103" t="s">
        <v>9</v>
      </c>
      <c r="D215" s="103">
        <v>16672</v>
      </c>
      <c r="E215" s="103">
        <v>2544</v>
      </c>
      <c r="F215" s="103">
        <v>61</v>
      </c>
      <c r="G215" s="103">
        <v>1</v>
      </c>
      <c r="H215" s="103">
        <v>7</v>
      </c>
      <c r="I215" s="103">
        <v>2</v>
      </c>
      <c r="J215" s="103">
        <v>22</v>
      </c>
      <c r="K215" s="103">
        <v>3022</v>
      </c>
      <c r="L215" s="103"/>
      <c r="M215" s="103" t="s">
        <v>291</v>
      </c>
      <c r="N215" s="103"/>
      <c r="O215" s="103"/>
      <c r="P215" s="103"/>
      <c r="Q215" s="103">
        <v>3022</v>
      </c>
      <c r="R215" s="103"/>
      <c r="S215" s="103"/>
      <c r="T215" s="103"/>
      <c r="U215" s="103"/>
      <c r="V215" s="133">
        <v>0</v>
      </c>
    </row>
    <row r="216" spans="1:22" s="9" customFormat="1" ht="24" customHeight="1" x14ac:dyDescent="0.2">
      <c r="A216" s="133">
        <v>209</v>
      </c>
      <c r="B216" s="114"/>
      <c r="C216" s="103" t="s">
        <v>9</v>
      </c>
      <c r="D216" s="103">
        <v>32815</v>
      </c>
      <c r="E216" s="103">
        <v>3750</v>
      </c>
      <c r="F216" s="103">
        <v>238</v>
      </c>
      <c r="G216" s="103">
        <v>1</v>
      </c>
      <c r="H216" s="103">
        <v>4</v>
      </c>
      <c r="I216" s="103"/>
      <c r="J216" s="103">
        <v>7</v>
      </c>
      <c r="K216" s="103">
        <v>1607</v>
      </c>
      <c r="L216" s="103"/>
      <c r="M216" s="103" t="s">
        <v>291</v>
      </c>
      <c r="N216" s="103"/>
      <c r="O216" s="103"/>
      <c r="P216" s="103"/>
      <c r="Q216" s="103">
        <v>1607</v>
      </c>
      <c r="R216" s="103"/>
      <c r="S216" s="103"/>
      <c r="T216" s="103"/>
      <c r="U216" s="103"/>
      <c r="V216" s="133">
        <v>0</v>
      </c>
    </row>
    <row r="217" spans="1:22" s="9" customFormat="1" ht="24" customHeight="1" x14ac:dyDescent="0.2">
      <c r="A217" s="131">
        <v>210</v>
      </c>
      <c r="B217" s="114"/>
      <c r="C217" s="103" t="s">
        <v>59</v>
      </c>
      <c r="D217" s="103"/>
      <c r="E217" s="103"/>
      <c r="F217" s="103"/>
      <c r="G217" s="103">
        <v>1</v>
      </c>
      <c r="H217" s="103"/>
      <c r="I217" s="103">
        <v>1</v>
      </c>
      <c r="J217" s="103">
        <v>62</v>
      </c>
      <c r="K217" s="103">
        <v>162</v>
      </c>
      <c r="L217" s="103"/>
      <c r="M217" s="103" t="s">
        <v>291</v>
      </c>
      <c r="N217" s="103"/>
      <c r="O217" s="103"/>
      <c r="P217" s="103"/>
      <c r="Q217" s="103">
        <v>162</v>
      </c>
      <c r="R217" s="103"/>
      <c r="S217" s="103"/>
      <c r="T217" s="103"/>
      <c r="U217" s="103"/>
      <c r="V217" s="133">
        <v>0.01</v>
      </c>
    </row>
    <row r="218" spans="1:22" s="9" customFormat="1" ht="24" customHeight="1" x14ac:dyDescent="0.2">
      <c r="A218" s="133">
        <v>211</v>
      </c>
      <c r="B218" s="114"/>
      <c r="C218" s="103" t="s">
        <v>9</v>
      </c>
      <c r="D218" s="103">
        <v>52991</v>
      </c>
      <c r="E218" s="103">
        <v>4732</v>
      </c>
      <c r="F218" s="103">
        <v>217</v>
      </c>
      <c r="G218" s="103">
        <v>1</v>
      </c>
      <c r="H218" s="103">
        <v>2</v>
      </c>
      <c r="I218" s="103">
        <v>1</v>
      </c>
      <c r="J218" s="103">
        <v>10</v>
      </c>
      <c r="K218" s="103">
        <v>910</v>
      </c>
      <c r="L218" s="103"/>
      <c r="M218" s="103" t="s">
        <v>291</v>
      </c>
      <c r="N218" s="103"/>
      <c r="O218" s="103"/>
      <c r="P218" s="103"/>
      <c r="Q218" s="103">
        <v>910</v>
      </c>
      <c r="R218" s="103"/>
      <c r="S218" s="103"/>
      <c r="T218" s="103"/>
      <c r="U218" s="103"/>
      <c r="V218" s="133">
        <v>0</v>
      </c>
    </row>
    <row r="219" spans="1:22" s="9" customFormat="1" ht="24" customHeight="1" x14ac:dyDescent="0.2">
      <c r="A219" s="131">
        <v>212</v>
      </c>
      <c r="B219" s="114"/>
      <c r="C219" s="103" t="s">
        <v>59</v>
      </c>
      <c r="D219" s="103"/>
      <c r="E219" s="103"/>
      <c r="F219" s="103"/>
      <c r="G219" s="103">
        <v>1</v>
      </c>
      <c r="H219" s="103">
        <v>4</v>
      </c>
      <c r="I219" s="103"/>
      <c r="J219" s="103">
        <v>45</v>
      </c>
      <c r="K219" s="103">
        <v>1645</v>
      </c>
      <c r="L219" s="103"/>
      <c r="M219" s="103" t="s">
        <v>291</v>
      </c>
      <c r="N219" s="103"/>
      <c r="O219" s="103"/>
      <c r="P219" s="103"/>
      <c r="Q219" s="103">
        <v>1645</v>
      </c>
      <c r="R219" s="103"/>
      <c r="S219" s="103"/>
      <c r="T219" s="103"/>
      <c r="U219" s="103"/>
      <c r="V219" s="133">
        <v>0.01</v>
      </c>
    </row>
    <row r="220" spans="1:22" s="9" customFormat="1" ht="24" customHeight="1" x14ac:dyDescent="0.2">
      <c r="A220" s="133">
        <v>213</v>
      </c>
      <c r="B220" s="114"/>
      <c r="C220" s="103" t="s">
        <v>13</v>
      </c>
      <c r="D220" s="103"/>
      <c r="E220" s="103"/>
      <c r="F220" s="103"/>
      <c r="G220" s="103">
        <v>1</v>
      </c>
      <c r="H220" s="103">
        <v>2</v>
      </c>
      <c r="I220" s="103"/>
      <c r="J220" s="103"/>
      <c r="K220" s="103">
        <v>800</v>
      </c>
      <c r="L220" s="103"/>
      <c r="M220" s="103" t="s">
        <v>291</v>
      </c>
      <c r="N220" s="103"/>
      <c r="O220" s="103"/>
      <c r="P220" s="103"/>
      <c r="Q220" s="103">
        <v>800</v>
      </c>
      <c r="R220" s="103"/>
      <c r="S220" s="103"/>
      <c r="T220" s="103"/>
      <c r="U220" s="103"/>
      <c r="V220" s="133">
        <v>0.01</v>
      </c>
    </row>
    <row r="221" spans="1:22" s="9" customFormat="1" ht="24" customHeight="1" x14ac:dyDescent="0.2">
      <c r="A221" s="131">
        <v>214</v>
      </c>
      <c r="B221" s="114"/>
      <c r="C221" s="103" t="s">
        <v>13</v>
      </c>
      <c r="D221" s="103"/>
      <c r="E221" s="103"/>
      <c r="F221" s="103"/>
      <c r="G221" s="103">
        <v>1</v>
      </c>
      <c r="H221" s="103">
        <v>2</v>
      </c>
      <c r="I221" s="103"/>
      <c r="J221" s="103"/>
      <c r="K221" s="103">
        <v>800</v>
      </c>
      <c r="L221" s="103"/>
      <c r="M221" s="103" t="s">
        <v>291</v>
      </c>
      <c r="N221" s="103"/>
      <c r="O221" s="103"/>
      <c r="P221" s="103"/>
      <c r="Q221" s="103">
        <v>800</v>
      </c>
      <c r="R221" s="103"/>
      <c r="S221" s="103"/>
      <c r="T221" s="103"/>
      <c r="U221" s="103"/>
      <c r="V221" s="133">
        <v>0.01</v>
      </c>
    </row>
    <row r="222" spans="1:22" s="9" customFormat="1" ht="24" customHeight="1" x14ac:dyDescent="0.2">
      <c r="A222" s="133">
        <v>215</v>
      </c>
      <c r="B222" s="103" t="s">
        <v>1743</v>
      </c>
      <c r="C222" s="103" t="s">
        <v>13</v>
      </c>
      <c r="D222" s="103"/>
      <c r="E222" s="103"/>
      <c r="F222" s="103"/>
      <c r="G222" s="103">
        <v>2</v>
      </c>
      <c r="H222" s="103">
        <v>1</v>
      </c>
      <c r="I222" s="103"/>
      <c r="J222" s="103"/>
      <c r="K222" s="103">
        <v>400</v>
      </c>
      <c r="L222" s="103">
        <v>1</v>
      </c>
      <c r="M222" s="103" t="s">
        <v>292</v>
      </c>
      <c r="N222" s="103" t="s">
        <v>15</v>
      </c>
      <c r="O222" s="103" t="s">
        <v>12</v>
      </c>
      <c r="P222" s="103">
        <v>218</v>
      </c>
      <c r="Q222" s="103"/>
      <c r="R222" s="103">
        <v>400</v>
      </c>
      <c r="S222" s="103"/>
      <c r="T222" s="103"/>
      <c r="U222" s="103">
        <v>30</v>
      </c>
      <c r="V222" s="133">
        <v>0.02</v>
      </c>
    </row>
    <row r="223" spans="1:22" s="9" customFormat="1" ht="24" customHeight="1" x14ac:dyDescent="0.2">
      <c r="A223" s="131">
        <v>216</v>
      </c>
      <c r="B223" s="114"/>
      <c r="C223" s="103" t="s">
        <v>13</v>
      </c>
      <c r="D223" s="103"/>
      <c r="E223" s="103"/>
      <c r="F223" s="103"/>
      <c r="G223" s="103">
        <v>1</v>
      </c>
      <c r="H223" s="103"/>
      <c r="I223" s="103">
        <v>2</v>
      </c>
      <c r="J223" s="103"/>
      <c r="K223" s="103">
        <v>200</v>
      </c>
      <c r="L223" s="103"/>
      <c r="M223" s="103" t="s">
        <v>292</v>
      </c>
      <c r="N223" s="103"/>
      <c r="O223" s="103"/>
      <c r="P223" s="103"/>
      <c r="Q223" s="103">
        <v>200</v>
      </c>
      <c r="R223" s="103"/>
      <c r="S223" s="103"/>
      <c r="T223" s="103"/>
      <c r="U223" s="103"/>
      <c r="V223" s="133">
        <v>0.01</v>
      </c>
    </row>
    <row r="224" spans="1:22" s="9" customFormat="1" ht="24" customHeight="1" x14ac:dyDescent="0.2">
      <c r="A224" s="133">
        <v>217</v>
      </c>
      <c r="B224" s="103" t="s">
        <v>1744</v>
      </c>
      <c r="C224" s="103" t="s">
        <v>9</v>
      </c>
      <c r="D224" s="103">
        <v>16671</v>
      </c>
      <c r="E224" s="103">
        <v>2543</v>
      </c>
      <c r="F224" s="103">
        <v>60</v>
      </c>
      <c r="G224" s="103">
        <v>2</v>
      </c>
      <c r="H224" s="103">
        <v>1</v>
      </c>
      <c r="I224" s="103"/>
      <c r="J224" s="103">
        <v>24</v>
      </c>
      <c r="K224" s="103">
        <v>424</v>
      </c>
      <c r="L224" s="103">
        <v>1</v>
      </c>
      <c r="M224" s="103" t="s">
        <v>293</v>
      </c>
      <c r="N224" s="103" t="s">
        <v>15</v>
      </c>
      <c r="O224" s="103" t="s">
        <v>12</v>
      </c>
      <c r="P224" s="103">
        <v>302</v>
      </c>
      <c r="Q224" s="103"/>
      <c r="R224" s="103">
        <v>424</v>
      </c>
      <c r="S224" s="103"/>
      <c r="T224" s="103"/>
      <c r="U224" s="103">
        <v>30</v>
      </c>
      <c r="V224" s="133">
        <v>0</v>
      </c>
    </row>
    <row r="225" spans="1:22" s="9" customFormat="1" ht="24" customHeight="1" x14ac:dyDescent="0.2">
      <c r="A225" s="131">
        <v>218</v>
      </c>
      <c r="B225" s="114"/>
      <c r="C225" s="103" t="s">
        <v>13</v>
      </c>
      <c r="D225" s="103"/>
      <c r="E225" s="103"/>
      <c r="F225" s="103"/>
      <c r="G225" s="103">
        <v>1</v>
      </c>
      <c r="H225" s="103">
        <v>20</v>
      </c>
      <c r="I225" s="103"/>
      <c r="J225" s="103">
        <v>24</v>
      </c>
      <c r="K225" s="103">
        <v>8024</v>
      </c>
      <c r="L225" s="103"/>
      <c r="M225" s="103" t="s">
        <v>293</v>
      </c>
      <c r="N225" s="103"/>
      <c r="O225" s="103"/>
      <c r="P225" s="103"/>
      <c r="Q225" s="103">
        <v>8024</v>
      </c>
      <c r="R225" s="103"/>
      <c r="S225" s="103"/>
      <c r="T225" s="103"/>
      <c r="U225" s="103"/>
      <c r="V225" s="133">
        <v>0.01</v>
      </c>
    </row>
    <row r="226" spans="1:22" s="9" customFormat="1" ht="24" customHeight="1" x14ac:dyDescent="0.2">
      <c r="A226" s="133">
        <v>219</v>
      </c>
      <c r="B226" s="114"/>
      <c r="C226" s="103" t="s">
        <v>13</v>
      </c>
      <c r="D226" s="103"/>
      <c r="E226" s="103"/>
      <c r="F226" s="103"/>
      <c r="G226" s="103">
        <v>1</v>
      </c>
      <c r="H226" s="103">
        <v>1</v>
      </c>
      <c r="I226" s="103"/>
      <c r="J226" s="103">
        <v>24</v>
      </c>
      <c r="K226" s="103">
        <v>424</v>
      </c>
      <c r="L226" s="103"/>
      <c r="M226" s="103" t="s">
        <v>293</v>
      </c>
      <c r="N226" s="103"/>
      <c r="O226" s="103"/>
      <c r="P226" s="103"/>
      <c r="Q226" s="103">
        <v>424</v>
      </c>
      <c r="R226" s="103"/>
      <c r="S226" s="103"/>
      <c r="T226" s="103"/>
      <c r="U226" s="103"/>
      <c r="V226" s="133">
        <v>0.01</v>
      </c>
    </row>
    <row r="227" spans="1:22" s="9" customFormat="1" ht="24" customHeight="1" x14ac:dyDescent="0.2">
      <c r="A227" s="131">
        <v>220</v>
      </c>
      <c r="B227" s="103" t="s">
        <v>1745</v>
      </c>
      <c r="C227" s="103" t="s">
        <v>9</v>
      </c>
      <c r="D227" s="103">
        <v>45578</v>
      </c>
      <c r="E227" s="103">
        <v>4505</v>
      </c>
      <c r="F227" s="103">
        <v>192</v>
      </c>
      <c r="G227" s="103">
        <v>2</v>
      </c>
      <c r="H227" s="103"/>
      <c r="I227" s="103">
        <v>3</v>
      </c>
      <c r="J227" s="103">
        <v>93</v>
      </c>
      <c r="K227" s="103">
        <v>393</v>
      </c>
      <c r="L227" s="103">
        <v>1</v>
      </c>
      <c r="M227" s="103" t="s">
        <v>294</v>
      </c>
      <c r="N227" s="103" t="s">
        <v>15</v>
      </c>
      <c r="O227" s="103" t="s">
        <v>12</v>
      </c>
      <c r="P227" s="103">
        <v>180</v>
      </c>
      <c r="Q227" s="103"/>
      <c r="R227" s="103">
        <v>393</v>
      </c>
      <c r="S227" s="103"/>
      <c r="T227" s="103"/>
      <c r="U227" s="103">
        <v>20</v>
      </c>
      <c r="V227" s="133">
        <v>0</v>
      </c>
    </row>
    <row r="228" spans="1:22" s="9" customFormat="1" ht="24" customHeight="1" x14ac:dyDescent="0.2">
      <c r="A228" s="133">
        <v>221</v>
      </c>
      <c r="B228" s="114"/>
      <c r="C228" s="103" t="s">
        <v>9</v>
      </c>
      <c r="D228" s="103">
        <v>26221</v>
      </c>
      <c r="E228" s="103">
        <v>3149</v>
      </c>
      <c r="F228" s="103">
        <v>161</v>
      </c>
      <c r="G228" s="103">
        <v>1</v>
      </c>
      <c r="H228" s="103">
        <v>6</v>
      </c>
      <c r="I228" s="103"/>
      <c r="J228" s="103">
        <v>61</v>
      </c>
      <c r="K228" s="103">
        <v>2461</v>
      </c>
      <c r="L228" s="103"/>
      <c r="M228" s="103" t="s">
        <v>294</v>
      </c>
      <c r="N228" s="103"/>
      <c r="O228" s="103"/>
      <c r="P228" s="103"/>
      <c r="Q228" s="103">
        <v>2461</v>
      </c>
      <c r="R228" s="103"/>
      <c r="S228" s="103"/>
      <c r="T228" s="103"/>
      <c r="U228" s="103"/>
      <c r="V228" s="133">
        <v>0</v>
      </c>
    </row>
    <row r="229" spans="1:22" s="9" customFormat="1" ht="24" customHeight="1" x14ac:dyDescent="0.2">
      <c r="A229" s="131">
        <v>222</v>
      </c>
      <c r="B229" s="114"/>
      <c r="C229" s="103" t="s">
        <v>9</v>
      </c>
      <c r="D229" s="103">
        <v>44387</v>
      </c>
      <c r="E229" s="103">
        <v>4458</v>
      </c>
      <c r="F229" s="103">
        <v>164</v>
      </c>
      <c r="G229" s="103">
        <v>1</v>
      </c>
      <c r="H229" s="103">
        <v>7</v>
      </c>
      <c r="I229" s="103"/>
      <c r="J229" s="103">
        <v>27</v>
      </c>
      <c r="K229" s="103">
        <v>2827</v>
      </c>
      <c r="L229" s="103"/>
      <c r="M229" s="103" t="s">
        <v>294</v>
      </c>
      <c r="N229" s="103"/>
      <c r="O229" s="103"/>
      <c r="P229" s="103"/>
      <c r="Q229" s="103">
        <v>2827</v>
      </c>
      <c r="R229" s="103"/>
      <c r="S229" s="103"/>
      <c r="T229" s="103"/>
      <c r="U229" s="103"/>
      <c r="V229" s="133">
        <v>0</v>
      </c>
    </row>
    <row r="230" spans="1:22" s="9" customFormat="1" ht="24" customHeight="1" x14ac:dyDescent="0.2">
      <c r="A230" s="133">
        <v>223</v>
      </c>
      <c r="B230" s="114"/>
      <c r="C230" s="103" t="s">
        <v>9</v>
      </c>
      <c r="D230" s="103">
        <v>26220</v>
      </c>
      <c r="E230" s="103">
        <v>3148</v>
      </c>
      <c r="F230" s="103">
        <v>156</v>
      </c>
      <c r="G230" s="103">
        <v>1</v>
      </c>
      <c r="H230" s="103">
        <v>4</v>
      </c>
      <c r="I230" s="103"/>
      <c r="J230" s="103">
        <v>9</v>
      </c>
      <c r="K230" s="103">
        <v>1609</v>
      </c>
      <c r="L230" s="103"/>
      <c r="M230" s="103" t="s">
        <v>294</v>
      </c>
      <c r="N230" s="103"/>
      <c r="O230" s="103"/>
      <c r="P230" s="103"/>
      <c r="Q230" s="103">
        <v>1609</v>
      </c>
      <c r="R230" s="103"/>
      <c r="S230" s="103"/>
      <c r="T230" s="103"/>
      <c r="U230" s="103"/>
      <c r="V230" s="133">
        <v>0</v>
      </c>
    </row>
    <row r="231" spans="1:22" s="9" customFormat="1" ht="24" customHeight="1" x14ac:dyDescent="0.2">
      <c r="A231" s="131">
        <v>224</v>
      </c>
      <c r="B231" s="114"/>
      <c r="C231" s="103" t="s">
        <v>13</v>
      </c>
      <c r="D231" s="103"/>
      <c r="E231" s="103"/>
      <c r="F231" s="103"/>
      <c r="G231" s="103">
        <v>1</v>
      </c>
      <c r="H231" s="103">
        <v>3</v>
      </c>
      <c r="I231" s="103"/>
      <c r="J231" s="103">
        <v>32</v>
      </c>
      <c r="K231" s="103">
        <v>1232</v>
      </c>
      <c r="L231" s="103"/>
      <c r="M231" s="103" t="s">
        <v>294</v>
      </c>
      <c r="N231" s="103"/>
      <c r="O231" s="103"/>
      <c r="P231" s="103"/>
      <c r="Q231" s="103">
        <v>1232</v>
      </c>
      <c r="R231" s="103"/>
      <c r="S231" s="103"/>
      <c r="T231" s="103"/>
      <c r="U231" s="103"/>
      <c r="V231" s="133">
        <v>0.01</v>
      </c>
    </row>
    <row r="232" spans="1:22" s="9" customFormat="1" ht="24" customHeight="1" x14ac:dyDescent="0.2">
      <c r="A232" s="133">
        <v>225</v>
      </c>
      <c r="B232" s="114"/>
      <c r="C232" s="103" t="s">
        <v>13</v>
      </c>
      <c r="D232" s="103"/>
      <c r="E232" s="103"/>
      <c r="F232" s="103"/>
      <c r="G232" s="103">
        <v>1</v>
      </c>
      <c r="H232" s="103"/>
      <c r="I232" s="103">
        <v>1</v>
      </c>
      <c r="J232" s="103">
        <v>32</v>
      </c>
      <c r="K232" s="103">
        <v>132</v>
      </c>
      <c r="L232" s="103"/>
      <c r="M232" s="103" t="s">
        <v>294</v>
      </c>
      <c r="N232" s="103"/>
      <c r="O232" s="103"/>
      <c r="P232" s="103"/>
      <c r="Q232" s="103">
        <v>132</v>
      </c>
      <c r="R232" s="103"/>
      <c r="S232" s="103"/>
      <c r="T232" s="103"/>
      <c r="U232" s="103"/>
      <c r="V232" s="133">
        <v>0.01</v>
      </c>
    </row>
    <row r="233" spans="1:22" s="9" customFormat="1" ht="24" customHeight="1" x14ac:dyDescent="0.2">
      <c r="A233" s="131">
        <v>226</v>
      </c>
      <c r="B233" s="103" t="s">
        <v>1746</v>
      </c>
      <c r="C233" s="103" t="s">
        <v>9</v>
      </c>
      <c r="D233" s="103">
        <v>40093</v>
      </c>
      <c r="E233" s="103">
        <v>4229</v>
      </c>
      <c r="F233" s="103">
        <v>151</v>
      </c>
      <c r="G233" s="103">
        <v>2</v>
      </c>
      <c r="H233" s="103">
        <v>1</v>
      </c>
      <c r="I233" s="103"/>
      <c r="J233" s="103">
        <v>38</v>
      </c>
      <c r="K233" s="103">
        <v>438</v>
      </c>
      <c r="L233" s="103">
        <v>1</v>
      </c>
      <c r="M233" s="103" t="s">
        <v>295</v>
      </c>
      <c r="N233" s="103" t="s">
        <v>15</v>
      </c>
      <c r="O233" s="103" t="s">
        <v>12</v>
      </c>
      <c r="P233" s="103">
        <v>176</v>
      </c>
      <c r="Q233" s="103"/>
      <c r="R233" s="103">
        <v>438</v>
      </c>
      <c r="S233" s="103"/>
      <c r="T233" s="103"/>
      <c r="U233" s="103">
        <v>20</v>
      </c>
      <c r="V233" s="133">
        <v>0</v>
      </c>
    </row>
    <row r="234" spans="1:22" s="9" customFormat="1" ht="24" customHeight="1" x14ac:dyDescent="0.2">
      <c r="A234" s="133">
        <v>227</v>
      </c>
      <c r="B234" s="114"/>
      <c r="C234" s="103" t="s">
        <v>9</v>
      </c>
      <c r="D234" s="103">
        <v>50216</v>
      </c>
      <c r="E234" s="103">
        <v>4782</v>
      </c>
      <c r="F234" s="103">
        <v>146</v>
      </c>
      <c r="G234" s="103">
        <v>1</v>
      </c>
      <c r="H234" s="103"/>
      <c r="I234" s="103">
        <v>3</v>
      </c>
      <c r="J234" s="103">
        <v>86</v>
      </c>
      <c r="K234" s="103">
        <v>386</v>
      </c>
      <c r="L234" s="103"/>
      <c r="M234" s="103" t="s">
        <v>295</v>
      </c>
      <c r="N234" s="103"/>
      <c r="O234" s="103"/>
      <c r="P234" s="103"/>
      <c r="Q234" s="103">
        <v>386</v>
      </c>
      <c r="R234" s="103"/>
      <c r="S234" s="103"/>
      <c r="T234" s="103"/>
      <c r="U234" s="103"/>
      <c r="V234" s="133">
        <v>0</v>
      </c>
    </row>
    <row r="235" spans="1:22" s="9" customFormat="1" ht="24" customHeight="1" x14ac:dyDescent="0.2">
      <c r="A235" s="131">
        <v>228</v>
      </c>
      <c r="B235" s="114"/>
      <c r="C235" s="103" t="s">
        <v>9</v>
      </c>
      <c r="D235" s="103">
        <v>50217</v>
      </c>
      <c r="E235" s="103">
        <v>4783</v>
      </c>
      <c r="F235" s="103">
        <v>147</v>
      </c>
      <c r="G235" s="103">
        <v>1</v>
      </c>
      <c r="H235" s="103">
        <v>5</v>
      </c>
      <c r="I235" s="103">
        <v>3</v>
      </c>
      <c r="J235" s="103">
        <v>59</v>
      </c>
      <c r="K235" s="103">
        <v>2359</v>
      </c>
      <c r="L235" s="103"/>
      <c r="M235" s="103" t="s">
        <v>295</v>
      </c>
      <c r="N235" s="103"/>
      <c r="O235" s="103"/>
      <c r="P235" s="103"/>
      <c r="Q235" s="103">
        <v>2359</v>
      </c>
      <c r="R235" s="103"/>
      <c r="S235" s="103"/>
      <c r="T235" s="103"/>
      <c r="U235" s="103"/>
      <c r="V235" s="133">
        <v>0</v>
      </c>
    </row>
    <row r="236" spans="1:22" s="9" customFormat="1" ht="24" customHeight="1" x14ac:dyDescent="0.2">
      <c r="A236" s="133">
        <v>229</v>
      </c>
      <c r="B236" s="103" t="s">
        <v>1747</v>
      </c>
      <c r="C236" s="103" t="s">
        <v>13</v>
      </c>
      <c r="D236" s="103"/>
      <c r="E236" s="103"/>
      <c r="F236" s="103"/>
      <c r="G236" s="103">
        <v>2</v>
      </c>
      <c r="H236" s="103">
        <v>1</v>
      </c>
      <c r="I236" s="103"/>
      <c r="J236" s="103"/>
      <c r="K236" s="103">
        <v>400</v>
      </c>
      <c r="L236" s="103">
        <v>1</v>
      </c>
      <c r="M236" s="103" t="s">
        <v>296</v>
      </c>
      <c r="N236" s="103" t="s">
        <v>15</v>
      </c>
      <c r="O236" s="103" t="s">
        <v>12</v>
      </c>
      <c r="P236" s="103">
        <v>162</v>
      </c>
      <c r="Q236" s="103"/>
      <c r="R236" s="103">
        <v>400</v>
      </c>
      <c r="S236" s="103"/>
      <c r="T236" s="103"/>
      <c r="U236" s="103">
        <v>30</v>
      </c>
      <c r="V236" s="133">
        <v>0.02</v>
      </c>
    </row>
    <row r="237" spans="1:22" s="9" customFormat="1" ht="24" customHeight="1" x14ac:dyDescent="0.2">
      <c r="A237" s="131">
        <v>230</v>
      </c>
      <c r="B237" s="103" t="s">
        <v>1748</v>
      </c>
      <c r="C237" s="103" t="s">
        <v>13</v>
      </c>
      <c r="D237" s="103"/>
      <c r="E237" s="103"/>
      <c r="F237" s="103"/>
      <c r="G237" s="103">
        <v>2</v>
      </c>
      <c r="H237" s="103">
        <v>1</v>
      </c>
      <c r="I237" s="103"/>
      <c r="J237" s="103">
        <v>10</v>
      </c>
      <c r="K237" s="103">
        <v>410</v>
      </c>
      <c r="L237" s="103">
        <v>1</v>
      </c>
      <c r="M237" s="103" t="s">
        <v>297</v>
      </c>
      <c r="N237" s="103" t="s">
        <v>15</v>
      </c>
      <c r="O237" s="103" t="s">
        <v>22</v>
      </c>
      <c r="P237" s="103">
        <v>88</v>
      </c>
      <c r="Q237" s="103"/>
      <c r="R237" s="103">
        <v>410</v>
      </c>
      <c r="S237" s="103"/>
      <c r="T237" s="103"/>
      <c r="U237" s="103">
        <v>5</v>
      </c>
      <c r="V237" s="133">
        <v>0.02</v>
      </c>
    </row>
    <row r="238" spans="1:22" s="9" customFormat="1" ht="24" customHeight="1" x14ac:dyDescent="0.2">
      <c r="A238" s="133">
        <v>231</v>
      </c>
      <c r="B238" s="114"/>
      <c r="C238" s="103" t="s">
        <v>13</v>
      </c>
      <c r="D238" s="103"/>
      <c r="E238" s="103"/>
      <c r="F238" s="103"/>
      <c r="G238" s="103">
        <v>1</v>
      </c>
      <c r="H238" s="103"/>
      <c r="I238" s="103">
        <v>1</v>
      </c>
      <c r="J238" s="103">
        <v>40</v>
      </c>
      <c r="K238" s="103">
        <v>140</v>
      </c>
      <c r="L238" s="103"/>
      <c r="M238" s="103" t="s">
        <v>297</v>
      </c>
      <c r="N238" s="103"/>
      <c r="O238" s="103"/>
      <c r="P238" s="103"/>
      <c r="Q238" s="103">
        <v>140</v>
      </c>
      <c r="R238" s="103"/>
      <c r="S238" s="103"/>
      <c r="T238" s="103"/>
      <c r="U238" s="103"/>
      <c r="V238" s="133">
        <v>0.01</v>
      </c>
    </row>
    <row r="239" spans="1:22" s="9" customFormat="1" ht="24" customHeight="1" x14ac:dyDescent="0.2">
      <c r="A239" s="131">
        <v>232</v>
      </c>
      <c r="B239" s="114"/>
      <c r="C239" s="103" t="s">
        <v>9</v>
      </c>
      <c r="D239" s="103">
        <v>12814</v>
      </c>
      <c r="E239" s="103">
        <v>3749</v>
      </c>
      <c r="F239" s="103">
        <v>237</v>
      </c>
      <c r="G239" s="103">
        <v>1</v>
      </c>
      <c r="H239" s="103">
        <v>4</v>
      </c>
      <c r="I239" s="103">
        <v>3</v>
      </c>
      <c r="J239" s="103">
        <v>73</v>
      </c>
      <c r="K239" s="103">
        <v>1973</v>
      </c>
      <c r="L239" s="103"/>
      <c r="M239" s="103" t="s">
        <v>297</v>
      </c>
      <c r="N239" s="103"/>
      <c r="O239" s="103"/>
      <c r="P239" s="103"/>
      <c r="Q239" s="103">
        <v>1973</v>
      </c>
      <c r="R239" s="103"/>
      <c r="S239" s="103"/>
      <c r="T239" s="103"/>
      <c r="U239" s="103"/>
      <c r="V239" s="133">
        <v>0</v>
      </c>
    </row>
    <row r="240" spans="1:22" s="9" customFormat="1" ht="24" customHeight="1" x14ac:dyDescent="0.2">
      <c r="A240" s="133">
        <v>233</v>
      </c>
      <c r="B240" s="114"/>
      <c r="C240" s="103" t="s">
        <v>39</v>
      </c>
      <c r="D240" s="103"/>
      <c r="E240" s="103"/>
      <c r="F240" s="103"/>
      <c r="G240" s="103">
        <v>1</v>
      </c>
      <c r="H240" s="103"/>
      <c r="I240" s="103">
        <v>3</v>
      </c>
      <c r="J240" s="103">
        <v>85</v>
      </c>
      <c r="K240" s="103">
        <v>385</v>
      </c>
      <c r="L240" s="103"/>
      <c r="M240" s="103" t="s">
        <v>297</v>
      </c>
      <c r="N240" s="103"/>
      <c r="O240" s="103"/>
      <c r="P240" s="103"/>
      <c r="Q240" s="103">
        <v>385</v>
      </c>
      <c r="R240" s="103"/>
      <c r="S240" s="103"/>
      <c r="T240" s="103"/>
      <c r="U240" s="103"/>
      <c r="V240" s="133">
        <v>0.01</v>
      </c>
    </row>
    <row r="241" spans="1:22" s="9" customFormat="1" ht="24" customHeight="1" x14ac:dyDescent="0.2">
      <c r="A241" s="131">
        <v>234</v>
      </c>
      <c r="B241" s="114"/>
      <c r="C241" s="103" t="s">
        <v>39</v>
      </c>
      <c r="D241" s="103"/>
      <c r="E241" s="103"/>
      <c r="F241" s="103"/>
      <c r="G241" s="103">
        <v>1</v>
      </c>
      <c r="H241" s="103">
        <v>6</v>
      </c>
      <c r="I241" s="103">
        <v>1</v>
      </c>
      <c r="J241" s="103">
        <v>65</v>
      </c>
      <c r="K241" s="103">
        <v>2565</v>
      </c>
      <c r="L241" s="103"/>
      <c r="M241" s="103" t="s">
        <v>297</v>
      </c>
      <c r="N241" s="103"/>
      <c r="O241" s="103"/>
      <c r="P241" s="103"/>
      <c r="Q241" s="103">
        <v>2565</v>
      </c>
      <c r="R241" s="103"/>
      <c r="S241" s="103"/>
      <c r="T241" s="103"/>
      <c r="U241" s="103"/>
      <c r="V241" s="133">
        <v>0.01</v>
      </c>
    </row>
    <row r="242" spans="1:22" s="9" customFormat="1" ht="24" customHeight="1" x14ac:dyDescent="0.2">
      <c r="A242" s="133">
        <v>235</v>
      </c>
      <c r="B242" s="103" t="s">
        <v>1749</v>
      </c>
      <c r="C242" s="103" t="s">
        <v>298</v>
      </c>
      <c r="D242" s="103"/>
      <c r="E242" s="103"/>
      <c r="F242" s="103"/>
      <c r="G242" s="103">
        <v>2</v>
      </c>
      <c r="H242" s="103"/>
      <c r="I242" s="103"/>
      <c r="J242" s="103"/>
      <c r="K242" s="103">
        <v>0</v>
      </c>
      <c r="L242" s="103">
        <v>1</v>
      </c>
      <c r="M242" s="103" t="s">
        <v>270</v>
      </c>
      <c r="N242" s="103" t="s">
        <v>15</v>
      </c>
      <c r="O242" s="103" t="s">
        <v>12</v>
      </c>
      <c r="P242" s="103">
        <v>90</v>
      </c>
      <c r="Q242" s="103"/>
      <c r="R242" s="103">
        <v>90</v>
      </c>
      <c r="S242" s="103"/>
      <c r="T242" s="103"/>
      <c r="U242" s="103">
        <v>5</v>
      </c>
      <c r="V242" s="133">
        <v>0.02</v>
      </c>
    </row>
    <row r="243" spans="1:22" s="9" customFormat="1" ht="24" customHeight="1" x14ac:dyDescent="0.2">
      <c r="A243" s="131">
        <v>236</v>
      </c>
      <c r="B243" s="103" t="s">
        <v>1750</v>
      </c>
      <c r="C243" s="103" t="s">
        <v>13</v>
      </c>
      <c r="D243" s="103"/>
      <c r="E243" s="103"/>
      <c r="F243" s="103"/>
      <c r="G243" s="103">
        <v>2</v>
      </c>
      <c r="H243" s="103"/>
      <c r="I243" s="103">
        <v>1</v>
      </c>
      <c r="J243" s="103"/>
      <c r="K243" s="103">
        <v>100</v>
      </c>
      <c r="L243" s="103">
        <v>1</v>
      </c>
      <c r="M243" s="103" t="s">
        <v>299</v>
      </c>
      <c r="N243" s="103" t="s">
        <v>15</v>
      </c>
      <c r="O243" s="103" t="s">
        <v>42</v>
      </c>
      <c r="P243" s="103">
        <v>54</v>
      </c>
      <c r="Q243" s="103"/>
      <c r="R243" s="103">
        <v>100</v>
      </c>
      <c r="S243" s="103"/>
      <c r="T243" s="103"/>
      <c r="U243" s="103">
        <v>5</v>
      </c>
      <c r="V243" s="133">
        <v>0.02</v>
      </c>
    </row>
    <row r="244" spans="1:22" s="9" customFormat="1" ht="24" customHeight="1" x14ac:dyDescent="0.2">
      <c r="A244" s="133">
        <v>237</v>
      </c>
      <c r="B244" s="114"/>
      <c r="C244" s="103" t="s">
        <v>9</v>
      </c>
      <c r="D244" s="103">
        <v>26219</v>
      </c>
      <c r="E244" s="103">
        <v>3147</v>
      </c>
      <c r="F244" s="103">
        <v>155</v>
      </c>
      <c r="G244" s="103">
        <v>1</v>
      </c>
      <c r="H244" s="103">
        <v>4</v>
      </c>
      <c r="I244" s="103">
        <v>3</v>
      </c>
      <c r="J244" s="103">
        <v>92</v>
      </c>
      <c r="K244" s="103">
        <v>1992</v>
      </c>
      <c r="L244" s="103"/>
      <c r="M244" s="103" t="s">
        <v>299</v>
      </c>
      <c r="N244" s="103"/>
      <c r="O244" s="103"/>
      <c r="P244" s="103"/>
      <c r="Q244" s="103">
        <v>1992</v>
      </c>
      <c r="R244" s="103"/>
      <c r="S244" s="103"/>
      <c r="T244" s="103"/>
      <c r="U244" s="103"/>
      <c r="V244" s="133">
        <v>0</v>
      </c>
    </row>
    <row r="245" spans="1:22" s="9" customFormat="1" ht="24" customHeight="1" x14ac:dyDescent="0.2">
      <c r="A245" s="131">
        <v>238</v>
      </c>
      <c r="B245" s="103" t="s">
        <v>1751</v>
      </c>
      <c r="C245" s="103" t="s">
        <v>13</v>
      </c>
      <c r="D245" s="103"/>
      <c r="E245" s="103"/>
      <c r="F245" s="103"/>
      <c r="G245" s="103">
        <v>1</v>
      </c>
      <c r="H245" s="103"/>
      <c r="I245" s="103">
        <v>1</v>
      </c>
      <c r="J245" s="103"/>
      <c r="K245" s="103">
        <v>100</v>
      </c>
      <c r="L245" s="103"/>
      <c r="M245" s="103" t="s">
        <v>1752</v>
      </c>
      <c r="N245" s="103"/>
      <c r="O245" s="103"/>
      <c r="P245" s="103"/>
      <c r="Q245" s="103">
        <v>100</v>
      </c>
      <c r="R245" s="103"/>
      <c r="S245" s="103"/>
      <c r="T245" s="103"/>
      <c r="U245" s="103"/>
      <c r="V245" s="133">
        <v>0.01</v>
      </c>
    </row>
    <row r="246" spans="1:22" s="9" customFormat="1" ht="24" customHeight="1" x14ac:dyDescent="0.2">
      <c r="A246" s="133">
        <v>239</v>
      </c>
      <c r="B246" s="114"/>
      <c r="C246" s="103" t="s">
        <v>13</v>
      </c>
      <c r="D246" s="103"/>
      <c r="E246" s="103"/>
      <c r="F246" s="103"/>
      <c r="G246" s="103">
        <v>1</v>
      </c>
      <c r="H246" s="103"/>
      <c r="I246" s="103">
        <v>1</v>
      </c>
      <c r="J246" s="103"/>
      <c r="K246" s="103">
        <v>100</v>
      </c>
      <c r="L246" s="103"/>
      <c r="M246" s="103" t="s">
        <v>1752</v>
      </c>
      <c r="N246" s="103"/>
      <c r="O246" s="103"/>
      <c r="P246" s="103"/>
      <c r="Q246" s="103">
        <v>100</v>
      </c>
      <c r="R246" s="103"/>
      <c r="S246" s="103"/>
      <c r="T246" s="103"/>
      <c r="U246" s="103"/>
      <c r="V246" s="133">
        <v>0.01</v>
      </c>
    </row>
    <row r="247" spans="1:22" s="9" customFormat="1" ht="24" customHeight="1" x14ac:dyDescent="0.2">
      <c r="A247" s="131">
        <v>240</v>
      </c>
      <c r="B247" s="103" t="s">
        <v>1753</v>
      </c>
      <c r="C247" s="103" t="s">
        <v>13</v>
      </c>
      <c r="D247" s="103"/>
      <c r="E247" s="103"/>
      <c r="F247" s="103"/>
      <c r="G247" s="103">
        <v>2</v>
      </c>
      <c r="H247" s="103"/>
      <c r="I247" s="103">
        <v>1</v>
      </c>
      <c r="J247" s="103"/>
      <c r="K247" s="103">
        <v>100</v>
      </c>
      <c r="L247" s="103">
        <v>1</v>
      </c>
      <c r="M247" s="103" t="s">
        <v>300</v>
      </c>
      <c r="N247" s="103" t="s">
        <v>15</v>
      </c>
      <c r="O247" s="103" t="s">
        <v>42</v>
      </c>
      <c r="P247" s="103">
        <v>54</v>
      </c>
      <c r="Q247" s="103"/>
      <c r="R247" s="103">
        <v>100</v>
      </c>
      <c r="S247" s="103"/>
      <c r="T247" s="103"/>
      <c r="U247" s="103">
        <v>2</v>
      </c>
      <c r="V247" s="133">
        <v>0.02</v>
      </c>
    </row>
    <row r="248" spans="1:22" s="9" customFormat="1" ht="24" customHeight="1" x14ac:dyDescent="0.2">
      <c r="A248" s="133">
        <v>241</v>
      </c>
      <c r="B248" s="114"/>
      <c r="C248" s="103" t="s">
        <v>9</v>
      </c>
      <c r="D248" s="103">
        <v>57666</v>
      </c>
      <c r="E248" s="103">
        <v>5235</v>
      </c>
      <c r="F248" s="103">
        <v>246</v>
      </c>
      <c r="G248" s="103">
        <v>1</v>
      </c>
      <c r="H248" s="103">
        <v>2</v>
      </c>
      <c r="I248" s="103"/>
      <c r="J248" s="103">
        <v>48</v>
      </c>
      <c r="K248" s="103">
        <v>848</v>
      </c>
      <c r="L248" s="103"/>
      <c r="M248" s="103" t="s">
        <v>300</v>
      </c>
      <c r="N248" s="103"/>
      <c r="O248" s="103"/>
      <c r="P248" s="103"/>
      <c r="Q248" s="103">
        <v>848</v>
      </c>
      <c r="R248" s="103"/>
      <c r="S248" s="103"/>
      <c r="T248" s="103"/>
      <c r="U248" s="103"/>
      <c r="V248" s="133">
        <v>0</v>
      </c>
    </row>
    <row r="249" spans="1:22" s="9" customFormat="1" ht="24" customHeight="1" x14ac:dyDescent="0.2">
      <c r="A249" s="131">
        <v>242</v>
      </c>
      <c r="B249" s="103" t="s">
        <v>1754</v>
      </c>
      <c r="C249" s="103" t="s">
        <v>13</v>
      </c>
      <c r="D249" s="103"/>
      <c r="E249" s="103"/>
      <c r="F249" s="103"/>
      <c r="G249" s="103">
        <v>1</v>
      </c>
      <c r="H249" s="103"/>
      <c r="I249" s="103">
        <v>2</v>
      </c>
      <c r="J249" s="103">
        <v>50</v>
      </c>
      <c r="K249" s="103">
        <v>250</v>
      </c>
      <c r="L249" s="103"/>
      <c r="M249" s="103" t="s">
        <v>1759</v>
      </c>
      <c r="N249" s="103"/>
      <c r="O249" s="103"/>
      <c r="P249" s="103"/>
      <c r="Q249" s="103">
        <v>250</v>
      </c>
      <c r="R249" s="103"/>
      <c r="S249" s="103"/>
      <c r="T249" s="103"/>
      <c r="U249" s="103"/>
      <c r="V249" s="133">
        <v>0.01</v>
      </c>
    </row>
    <row r="250" spans="1:22" s="9" customFormat="1" ht="24" customHeight="1" x14ac:dyDescent="0.2">
      <c r="A250" s="133">
        <v>243</v>
      </c>
      <c r="B250" s="103" t="s">
        <v>1758</v>
      </c>
      <c r="C250" s="103" t="s">
        <v>13</v>
      </c>
      <c r="D250" s="103"/>
      <c r="E250" s="103"/>
      <c r="F250" s="103"/>
      <c r="G250" s="103">
        <v>2</v>
      </c>
      <c r="H250" s="103"/>
      <c r="I250" s="103">
        <v>3</v>
      </c>
      <c r="J250" s="103"/>
      <c r="K250" s="103">
        <v>300</v>
      </c>
      <c r="L250" s="103">
        <v>1</v>
      </c>
      <c r="M250" s="103" t="s">
        <v>301</v>
      </c>
      <c r="N250" s="103" t="s">
        <v>15</v>
      </c>
      <c r="O250" s="103" t="s">
        <v>12</v>
      </c>
      <c r="P250" s="103">
        <v>90</v>
      </c>
      <c r="Q250" s="103"/>
      <c r="R250" s="103">
        <v>300</v>
      </c>
      <c r="S250" s="103"/>
      <c r="T250" s="103"/>
      <c r="U250" s="103">
        <v>5</v>
      </c>
      <c r="V250" s="133">
        <v>0.02</v>
      </c>
    </row>
    <row r="251" spans="1:22" s="9" customFormat="1" ht="24" customHeight="1" x14ac:dyDescent="0.2">
      <c r="A251" s="131">
        <v>244</v>
      </c>
      <c r="B251" s="114"/>
      <c r="C251" s="103" t="s">
        <v>9</v>
      </c>
      <c r="D251" s="103">
        <v>57667</v>
      </c>
      <c r="E251" s="103">
        <v>4236</v>
      </c>
      <c r="F251" s="103">
        <v>247</v>
      </c>
      <c r="G251" s="103">
        <v>1</v>
      </c>
      <c r="H251" s="103">
        <v>6</v>
      </c>
      <c r="I251" s="103">
        <v>1</v>
      </c>
      <c r="J251" s="103">
        <v>24</v>
      </c>
      <c r="K251" s="103">
        <v>2524</v>
      </c>
      <c r="L251" s="103"/>
      <c r="M251" s="103" t="s">
        <v>301</v>
      </c>
      <c r="N251" s="103"/>
      <c r="O251" s="103"/>
      <c r="P251" s="103"/>
      <c r="Q251" s="103">
        <v>2524</v>
      </c>
      <c r="R251" s="103"/>
      <c r="S251" s="103"/>
      <c r="T251" s="103"/>
      <c r="U251" s="103"/>
      <c r="V251" s="133">
        <v>0</v>
      </c>
    </row>
    <row r="252" spans="1:22" s="9" customFormat="1" ht="24" customHeight="1" x14ac:dyDescent="0.2">
      <c r="A252" s="133">
        <v>245</v>
      </c>
      <c r="B252" s="103" t="s">
        <v>1757</v>
      </c>
      <c r="C252" s="103" t="s">
        <v>13</v>
      </c>
      <c r="D252" s="103"/>
      <c r="E252" s="103"/>
      <c r="F252" s="103"/>
      <c r="G252" s="103">
        <v>2</v>
      </c>
      <c r="H252" s="103">
        <v>1</v>
      </c>
      <c r="I252" s="103"/>
      <c r="J252" s="103"/>
      <c r="K252" s="103">
        <v>400</v>
      </c>
      <c r="L252" s="103">
        <v>1</v>
      </c>
      <c r="M252" s="103" t="s">
        <v>302</v>
      </c>
      <c r="N252" s="103" t="s">
        <v>15</v>
      </c>
      <c r="O252" s="103" t="s">
        <v>12</v>
      </c>
      <c r="P252" s="103">
        <v>189</v>
      </c>
      <c r="Q252" s="103"/>
      <c r="R252" s="103">
        <v>400</v>
      </c>
      <c r="S252" s="103"/>
      <c r="T252" s="103"/>
      <c r="U252" s="103">
        <v>15</v>
      </c>
      <c r="V252" s="133">
        <v>0.02</v>
      </c>
    </row>
    <row r="253" spans="1:22" s="9" customFormat="1" ht="24" customHeight="1" x14ac:dyDescent="0.2">
      <c r="A253" s="131">
        <v>246</v>
      </c>
      <c r="B253" s="114"/>
      <c r="C253" s="103" t="s">
        <v>9</v>
      </c>
      <c r="D253" s="103">
        <v>40701</v>
      </c>
      <c r="E253" s="103">
        <v>4206</v>
      </c>
      <c r="F253" s="103">
        <v>310</v>
      </c>
      <c r="G253" s="103">
        <v>1</v>
      </c>
      <c r="H253" s="103">
        <v>7</v>
      </c>
      <c r="I253" s="103"/>
      <c r="J253" s="103"/>
      <c r="K253" s="103">
        <v>2800</v>
      </c>
      <c r="L253" s="103"/>
      <c r="M253" s="103" t="s">
        <v>302</v>
      </c>
      <c r="N253" s="103"/>
      <c r="O253" s="103"/>
      <c r="P253" s="103"/>
      <c r="Q253" s="103">
        <v>2800</v>
      </c>
      <c r="R253" s="103"/>
      <c r="S253" s="103"/>
      <c r="T253" s="103"/>
      <c r="U253" s="103"/>
      <c r="V253" s="133">
        <v>0</v>
      </c>
    </row>
    <row r="254" spans="1:22" s="9" customFormat="1" ht="24" customHeight="1" x14ac:dyDescent="0.2">
      <c r="A254" s="133">
        <v>247</v>
      </c>
      <c r="B254" s="114"/>
      <c r="C254" s="103" t="s">
        <v>13</v>
      </c>
      <c r="D254" s="103"/>
      <c r="E254" s="103"/>
      <c r="F254" s="103"/>
      <c r="G254" s="103">
        <v>1</v>
      </c>
      <c r="H254" s="103">
        <v>12</v>
      </c>
      <c r="I254" s="103"/>
      <c r="J254" s="103"/>
      <c r="K254" s="103">
        <v>4800</v>
      </c>
      <c r="L254" s="103"/>
      <c r="M254" s="103" t="s">
        <v>302</v>
      </c>
      <c r="N254" s="103"/>
      <c r="O254" s="103"/>
      <c r="P254" s="103"/>
      <c r="Q254" s="103">
        <v>4800</v>
      </c>
      <c r="R254" s="103"/>
      <c r="S254" s="103"/>
      <c r="T254" s="103"/>
      <c r="U254" s="103"/>
      <c r="V254" s="133">
        <v>0.01</v>
      </c>
    </row>
    <row r="255" spans="1:22" s="9" customFormat="1" ht="24" customHeight="1" x14ac:dyDescent="0.2">
      <c r="A255" s="131">
        <v>248</v>
      </c>
      <c r="B255" s="114"/>
      <c r="C255" s="103" t="s">
        <v>13</v>
      </c>
      <c r="D255" s="103"/>
      <c r="E255" s="103"/>
      <c r="F255" s="103"/>
      <c r="G255" s="103">
        <v>1</v>
      </c>
      <c r="H255" s="103">
        <v>4</v>
      </c>
      <c r="I255" s="103"/>
      <c r="J255" s="103"/>
      <c r="K255" s="103">
        <v>1600</v>
      </c>
      <c r="L255" s="103"/>
      <c r="M255" s="103" t="s">
        <v>302</v>
      </c>
      <c r="N255" s="103"/>
      <c r="O255" s="103"/>
      <c r="P255" s="103"/>
      <c r="Q255" s="103">
        <v>1600</v>
      </c>
      <c r="R255" s="103"/>
      <c r="S255" s="103"/>
      <c r="T255" s="103"/>
      <c r="U255" s="103"/>
      <c r="V255" s="133">
        <v>0.01</v>
      </c>
    </row>
    <row r="256" spans="1:22" s="9" customFormat="1" ht="24" customHeight="1" x14ac:dyDescent="0.2">
      <c r="A256" s="133">
        <v>249</v>
      </c>
      <c r="B256" s="114"/>
      <c r="C256" s="103" t="s">
        <v>13</v>
      </c>
      <c r="D256" s="103"/>
      <c r="E256" s="103"/>
      <c r="F256" s="103"/>
      <c r="G256" s="103">
        <v>1</v>
      </c>
      <c r="H256" s="103">
        <v>2</v>
      </c>
      <c r="I256" s="103"/>
      <c r="J256" s="103"/>
      <c r="K256" s="103">
        <v>800</v>
      </c>
      <c r="L256" s="103"/>
      <c r="M256" s="103" t="s">
        <v>302</v>
      </c>
      <c r="N256" s="103"/>
      <c r="O256" s="103"/>
      <c r="P256" s="103"/>
      <c r="Q256" s="103">
        <v>800</v>
      </c>
      <c r="R256" s="103"/>
      <c r="S256" s="103"/>
      <c r="T256" s="103"/>
      <c r="U256" s="103"/>
      <c r="V256" s="133">
        <v>0.01</v>
      </c>
    </row>
    <row r="257" spans="1:22" s="9" customFormat="1" ht="24" customHeight="1" x14ac:dyDescent="0.2">
      <c r="A257" s="131">
        <v>250</v>
      </c>
      <c r="B257" s="114"/>
      <c r="C257" s="103" t="s">
        <v>13</v>
      </c>
      <c r="D257" s="103"/>
      <c r="E257" s="103"/>
      <c r="F257" s="103"/>
      <c r="G257" s="103">
        <v>1</v>
      </c>
      <c r="H257" s="103"/>
      <c r="I257" s="103">
        <v>2</v>
      </c>
      <c r="J257" s="103"/>
      <c r="K257" s="103">
        <v>200</v>
      </c>
      <c r="L257" s="103"/>
      <c r="M257" s="103" t="s">
        <v>302</v>
      </c>
      <c r="N257" s="103"/>
      <c r="O257" s="103"/>
      <c r="P257" s="103"/>
      <c r="Q257" s="103">
        <v>200</v>
      </c>
      <c r="R257" s="103"/>
      <c r="S257" s="103"/>
      <c r="T257" s="103"/>
      <c r="U257" s="103"/>
      <c r="V257" s="133">
        <v>0.01</v>
      </c>
    </row>
    <row r="258" spans="1:22" s="9" customFormat="1" ht="24" customHeight="1" x14ac:dyDescent="0.2">
      <c r="A258" s="133">
        <v>251</v>
      </c>
      <c r="B258" s="114"/>
      <c r="C258" s="103" t="s">
        <v>13</v>
      </c>
      <c r="D258" s="103"/>
      <c r="E258" s="103"/>
      <c r="F258" s="103"/>
      <c r="G258" s="103">
        <v>1</v>
      </c>
      <c r="H258" s="103"/>
      <c r="I258" s="103">
        <v>1</v>
      </c>
      <c r="J258" s="103"/>
      <c r="K258" s="103">
        <v>100</v>
      </c>
      <c r="L258" s="103"/>
      <c r="M258" s="103" t="s">
        <v>302</v>
      </c>
      <c r="N258" s="103"/>
      <c r="O258" s="103"/>
      <c r="P258" s="103"/>
      <c r="Q258" s="103">
        <v>100</v>
      </c>
      <c r="R258" s="103"/>
      <c r="S258" s="103"/>
      <c r="T258" s="103"/>
      <c r="U258" s="103"/>
      <c r="V258" s="133">
        <v>0.01</v>
      </c>
    </row>
    <row r="259" spans="1:22" s="9" customFormat="1" ht="24" customHeight="1" x14ac:dyDescent="0.2">
      <c r="A259" s="131">
        <v>252</v>
      </c>
      <c r="B259" s="103" t="s">
        <v>1756</v>
      </c>
      <c r="C259" s="103" t="s">
        <v>13</v>
      </c>
      <c r="D259" s="103"/>
      <c r="E259" s="103"/>
      <c r="F259" s="103"/>
      <c r="G259" s="103">
        <v>2</v>
      </c>
      <c r="H259" s="103">
        <v>2</v>
      </c>
      <c r="I259" s="103"/>
      <c r="J259" s="103"/>
      <c r="K259" s="103">
        <v>800</v>
      </c>
      <c r="L259" s="103">
        <v>1</v>
      </c>
      <c r="M259" s="103" t="s">
        <v>303</v>
      </c>
      <c r="N259" s="103" t="s">
        <v>15</v>
      </c>
      <c r="O259" s="103" t="s">
        <v>12</v>
      </c>
      <c r="P259" s="103">
        <v>162</v>
      </c>
      <c r="Q259" s="103"/>
      <c r="R259" s="103">
        <v>800</v>
      </c>
      <c r="S259" s="103"/>
      <c r="T259" s="103"/>
      <c r="U259" s="103">
        <v>40</v>
      </c>
      <c r="V259" s="133">
        <v>0.02</v>
      </c>
    </row>
    <row r="260" spans="1:22" s="9" customFormat="1" ht="24" customHeight="1" x14ac:dyDescent="0.2">
      <c r="A260" s="133">
        <v>253</v>
      </c>
      <c r="B260" s="114"/>
      <c r="C260" s="103" t="s">
        <v>13</v>
      </c>
      <c r="D260" s="103"/>
      <c r="E260" s="103"/>
      <c r="F260" s="103"/>
      <c r="G260" s="103">
        <v>1</v>
      </c>
      <c r="H260" s="103">
        <v>1</v>
      </c>
      <c r="I260" s="103">
        <v>2</v>
      </c>
      <c r="J260" s="103"/>
      <c r="K260" s="103">
        <v>600</v>
      </c>
      <c r="L260" s="103"/>
      <c r="M260" s="103" t="s">
        <v>303</v>
      </c>
      <c r="N260" s="103"/>
      <c r="O260" s="103"/>
      <c r="P260" s="103"/>
      <c r="Q260" s="103">
        <v>600</v>
      </c>
      <c r="R260" s="103"/>
      <c r="S260" s="103"/>
      <c r="T260" s="103"/>
      <c r="U260" s="103"/>
      <c r="V260" s="133">
        <v>0.01</v>
      </c>
    </row>
    <row r="261" spans="1:22" s="9" customFormat="1" ht="24" customHeight="1" x14ac:dyDescent="0.2">
      <c r="A261" s="131">
        <v>254</v>
      </c>
      <c r="B261" s="114"/>
      <c r="C261" s="103" t="s">
        <v>13</v>
      </c>
      <c r="D261" s="103"/>
      <c r="E261" s="103"/>
      <c r="F261" s="103"/>
      <c r="G261" s="103">
        <v>1</v>
      </c>
      <c r="H261" s="103"/>
      <c r="I261" s="103">
        <v>2</v>
      </c>
      <c r="J261" s="103"/>
      <c r="K261" s="103">
        <v>200</v>
      </c>
      <c r="L261" s="103"/>
      <c r="M261" s="103" t="s">
        <v>303</v>
      </c>
      <c r="N261" s="103"/>
      <c r="O261" s="103"/>
      <c r="P261" s="103"/>
      <c r="Q261" s="103">
        <v>200</v>
      </c>
      <c r="R261" s="103"/>
      <c r="S261" s="103"/>
      <c r="T261" s="103"/>
      <c r="U261" s="103"/>
      <c r="V261" s="133">
        <v>0.01</v>
      </c>
    </row>
    <row r="262" spans="1:22" s="9" customFormat="1" ht="24" customHeight="1" x14ac:dyDescent="0.2">
      <c r="A262" s="133">
        <v>255</v>
      </c>
      <c r="B262" s="114"/>
      <c r="C262" s="103" t="s">
        <v>9</v>
      </c>
      <c r="D262" s="103">
        <v>26139</v>
      </c>
      <c r="E262" s="103">
        <v>3076</v>
      </c>
      <c r="F262" s="103">
        <v>46</v>
      </c>
      <c r="G262" s="103">
        <v>1</v>
      </c>
      <c r="H262" s="103">
        <v>1</v>
      </c>
      <c r="I262" s="103">
        <v>3</v>
      </c>
      <c r="J262" s="103">
        <v>31</v>
      </c>
      <c r="K262" s="103">
        <v>731</v>
      </c>
      <c r="L262" s="103"/>
      <c r="M262" s="103" t="s">
        <v>303</v>
      </c>
      <c r="N262" s="103"/>
      <c r="O262" s="103"/>
      <c r="P262" s="103"/>
      <c r="Q262" s="103">
        <v>731</v>
      </c>
      <c r="R262" s="103"/>
      <c r="S262" s="103"/>
      <c r="T262" s="103"/>
      <c r="U262" s="103"/>
      <c r="V262" s="133">
        <v>0</v>
      </c>
    </row>
    <row r="263" spans="1:22" s="9" customFormat="1" ht="24" customHeight="1" x14ac:dyDescent="0.2">
      <c r="A263" s="131">
        <v>256</v>
      </c>
      <c r="B263" s="114"/>
      <c r="C263" s="103" t="s">
        <v>59</v>
      </c>
      <c r="D263" s="103"/>
      <c r="E263" s="103"/>
      <c r="F263" s="103"/>
      <c r="G263" s="103">
        <v>1</v>
      </c>
      <c r="H263" s="103">
        <v>3</v>
      </c>
      <c r="I263" s="103">
        <v>2</v>
      </c>
      <c r="J263" s="103">
        <v>93</v>
      </c>
      <c r="K263" s="103">
        <v>1493</v>
      </c>
      <c r="L263" s="103"/>
      <c r="M263" s="103" t="s">
        <v>303</v>
      </c>
      <c r="N263" s="103"/>
      <c r="O263" s="103"/>
      <c r="P263" s="103"/>
      <c r="Q263" s="103">
        <v>1493</v>
      </c>
      <c r="R263" s="103"/>
      <c r="S263" s="103"/>
      <c r="T263" s="103"/>
      <c r="U263" s="103"/>
      <c r="V263" s="133">
        <v>0.01</v>
      </c>
    </row>
    <row r="264" spans="1:22" s="9" customFormat="1" ht="24" customHeight="1" x14ac:dyDescent="0.2">
      <c r="A264" s="133">
        <v>257</v>
      </c>
      <c r="B264" s="114"/>
      <c r="C264" s="103" t="s">
        <v>59</v>
      </c>
      <c r="D264" s="103"/>
      <c r="E264" s="103"/>
      <c r="F264" s="103"/>
      <c r="G264" s="103">
        <v>1</v>
      </c>
      <c r="H264" s="103"/>
      <c r="I264" s="103">
        <v>1</v>
      </c>
      <c r="J264" s="103">
        <v>23</v>
      </c>
      <c r="K264" s="103">
        <v>123</v>
      </c>
      <c r="L264" s="103"/>
      <c r="M264" s="103" t="s">
        <v>303</v>
      </c>
      <c r="N264" s="103"/>
      <c r="O264" s="103"/>
      <c r="P264" s="103"/>
      <c r="Q264" s="103">
        <v>123</v>
      </c>
      <c r="R264" s="103"/>
      <c r="S264" s="103"/>
      <c r="T264" s="103"/>
      <c r="U264" s="103"/>
      <c r="V264" s="133">
        <v>0.01</v>
      </c>
    </row>
    <row r="265" spans="1:22" s="9" customFormat="1" ht="24" customHeight="1" x14ac:dyDescent="0.2">
      <c r="A265" s="131">
        <v>258</v>
      </c>
      <c r="B265" s="114"/>
      <c r="C265" s="103" t="s">
        <v>9</v>
      </c>
      <c r="D265" s="103">
        <v>52990</v>
      </c>
      <c r="E265" s="103">
        <v>4731</v>
      </c>
      <c r="F265" s="103">
        <v>216</v>
      </c>
      <c r="G265" s="103">
        <v>1</v>
      </c>
      <c r="H265" s="103">
        <v>1</v>
      </c>
      <c r="I265" s="103">
        <v>3</v>
      </c>
      <c r="J265" s="103">
        <v>57</v>
      </c>
      <c r="K265" s="103">
        <v>757</v>
      </c>
      <c r="L265" s="103"/>
      <c r="M265" s="103" t="s">
        <v>303</v>
      </c>
      <c r="N265" s="103"/>
      <c r="O265" s="103"/>
      <c r="P265" s="103"/>
      <c r="Q265" s="103">
        <v>757</v>
      </c>
      <c r="R265" s="103"/>
      <c r="S265" s="103"/>
      <c r="T265" s="103"/>
      <c r="U265" s="103"/>
      <c r="V265" s="133">
        <v>0</v>
      </c>
    </row>
    <row r="266" spans="1:22" s="9" customFormat="1" ht="24" customHeight="1" x14ac:dyDescent="0.2">
      <c r="A266" s="133">
        <v>259</v>
      </c>
      <c r="B266" s="103" t="s">
        <v>1760</v>
      </c>
      <c r="C266" s="103" t="s">
        <v>13</v>
      </c>
      <c r="D266" s="103"/>
      <c r="E266" s="105"/>
      <c r="F266" s="103"/>
      <c r="G266" s="103">
        <v>2</v>
      </c>
      <c r="H266" s="103"/>
      <c r="I266" s="103">
        <v>1</v>
      </c>
      <c r="J266" s="103">
        <v>90</v>
      </c>
      <c r="K266" s="103">
        <v>190</v>
      </c>
      <c r="L266" s="103">
        <v>1</v>
      </c>
      <c r="M266" s="103" t="s">
        <v>304</v>
      </c>
      <c r="N266" s="103" t="s">
        <v>15</v>
      </c>
      <c r="O266" s="103" t="s">
        <v>12</v>
      </c>
      <c r="P266" s="103">
        <v>90</v>
      </c>
      <c r="Q266" s="103"/>
      <c r="R266" s="103">
        <v>190</v>
      </c>
      <c r="S266" s="103"/>
      <c r="T266" s="103"/>
      <c r="U266" s="103">
        <v>40</v>
      </c>
      <c r="V266" s="133">
        <v>0.02</v>
      </c>
    </row>
    <row r="267" spans="1:22" s="9" customFormat="1" ht="24" customHeight="1" x14ac:dyDescent="0.2">
      <c r="A267" s="131">
        <v>260</v>
      </c>
      <c r="B267" s="114"/>
      <c r="C267" s="103" t="s">
        <v>9</v>
      </c>
      <c r="D267" s="103">
        <v>26133</v>
      </c>
      <c r="E267" s="103">
        <v>3070</v>
      </c>
      <c r="F267" s="103">
        <v>35</v>
      </c>
      <c r="G267" s="103">
        <v>1</v>
      </c>
      <c r="H267" s="103">
        <v>13</v>
      </c>
      <c r="I267" s="103">
        <v>3</v>
      </c>
      <c r="J267" s="103">
        <v>47</v>
      </c>
      <c r="K267" s="103">
        <v>5547</v>
      </c>
      <c r="L267" s="103"/>
      <c r="M267" s="103" t="s">
        <v>304</v>
      </c>
      <c r="N267" s="103"/>
      <c r="O267" s="103"/>
      <c r="P267" s="103"/>
      <c r="Q267" s="103">
        <v>5547</v>
      </c>
      <c r="R267" s="103"/>
      <c r="S267" s="103"/>
      <c r="T267" s="103"/>
      <c r="U267" s="103"/>
      <c r="V267" s="133">
        <v>0</v>
      </c>
    </row>
    <row r="268" spans="1:22" s="9" customFormat="1" ht="24" customHeight="1" x14ac:dyDescent="0.2">
      <c r="A268" s="133">
        <v>261</v>
      </c>
      <c r="B268" s="114"/>
      <c r="C268" s="103" t="s">
        <v>9</v>
      </c>
      <c r="D268" s="103">
        <v>26014</v>
      </c>
      <c r="E268" s="103">
        <v>3071</v>
      </c>
      <c r="F268" s="103">
        <v>36</v>
      </c>
      <c r="G268" s="103">
        <v>1</v>
      </c>
      <c r="H268" s="103">
        <v>2</v>
      </c>
      <c r="I268" s="103">
        <v>2</v>
      </c>
      <c r="J268" s="103">
        <v>69</v>
      </c>
      <c r="K268" s="103">
        <v>1069</v>
      </c>
      <c r="L268" s="103"/>
      <c r="M268" s="103" t="s">
        <v>304</v>
      </c>
      <c r="N268" s="103"/>
      <c r="O268" s="103"/>
      <c r="P268" s="103"/>
      <c r="Q268" s="103">
        <v>1069</v>
      </c>
      <c r="R268" s="103"/>
      <c r="S268" s="103"/>
      <c r="T268" s="103"/>
      <c r="U268" s="103"/>
      <c r="V268" s="133">
        <v>0</v>
      </c>
    </row>
    <row r="269" spans="1:22" s="9" customFormat="1" ht="24" customHeight="1" x14ac:dyDescent="0.2">
      <c r="A269" s="131">
        <v>262</v>
      </c>
      <c r="B269" s="103" t="s">
        <v>1761</v>
      </c>
      <c r="C269" s="103" t="s">
        <v>13</v>
      </c>
      <c r="D269" s="103"/>
      <c r="E269" s="103"/>
      <c r="F269" s="103"/>
      <c r="G269" s="103">
        <v>2</v>
      </c>
      <c r="H269" s="103"/>
      <c r="I269" s="103">
        <v>1</v>
      </c>
      <c r="J269" s="103"/>
      <c r="K269" s="103">
        <v>100</v>
      </c>
      <c r="L269" s="103">
        <v>1</v>
      </c>
      <c r="M269" s="103" t="s">
        <v>305</v>
      </c>
      <c r="N269" s="103" t="s">
        <v>15</v>
      </c>
      <c r="O269" s="103" t="s">
        <v>42</v>
      </c>
      <c r="P269" s="103">
        <v>54</v>
      </c>
      <c r="Q269" s="103"/>
      <c r="R269" s="103">
        <v>100</v>
      </c>
      <c r="S269" s="103"/>
      <c r="T269" s="103"/>
      <c r="U269" s="103">
        <v>15</v>
      </c>
      <c r="V269" s="133">
        <v>0.02</v>
      </c>
    </row>
    <row r="270" spans="1:22" s="9" customFormat="1" ht="24" customHeight="1" x14ac:dyDescent="0.2">
      <c r="A270" s="133">
        <v>263</v>
      </c>
      <c r="B270" s="103" t="s">
        <v>1762</v>
      </c>
      <c r="C270" s="103" t="s">
        <v>13</v>
      </c>
      <c r="D270" s="103"/>
      <c r="E270" s="103"/>
      <c r="F270" s="103"/>
      <c r="G270" s="103">
        <v>2</v>
      </c>
      <c r="H270" s="103"/>
      <c r="I270" s="103">
        <v>2</v>
      </c>
      <c r="J270" s="103"/>
      <c r="K270" s="103">
        <v>200</v>
      </c>
      <c r="L270" s="103">
        <v>1</v>
      </c>
      <c r="M270" s="103" t="s">
        <v>306</v>
      </c>
      <c r="N270" s="103" t="s">
        <v>15</v>
      </c>
      <c r="O270" s="103" t="s">
        <v>12</v>
      </c>
      <c r="P270" s="103">
        <v>90</v>
      </c>
      <c r="Q270" s="103"/>
      <c r="R270" s="103">
        <v>200</v>
      </c>
      <c r="S270" s="103"/>
      <c r="T270" s="103"/>
      <c r="U270" s="103">
        <v>20</v>
      </c>
      <c r="V270" s="133">
        <v>0.02</v>
      </c>
    </row>
    <row r="271" spans="1:22" s="9" customFormat="1" ht="24" customHeight="1" x14ac:dyDescent="0.2">
      <c r="A271" s="131">
        <v>264</v>
      </c>
      <c r="B271" s="114"/>
      <c r="C271" s="103" t="s">
        <v>9</v>
      </c>
      <c r="D271" s="103">
        <v>34755</v>
      </c>
      <c r="E271" s="103">
        <v>3921</v>
      </c>
      <c r="F271" s="103">
        <v>110</v>
      </c>
      <c r="G271" s="103">
        <v>1</v>
      </c>
      <c r="H271" s="103">
        <v>8</v>
      </c>
      <c r="I271" s="103">
        <v>1</v>
      </c>
      <c r="J271" s="103">
        <v>29</v>
      </c>
      <c r="K271" s="103">
        <v>3329</v>
      </c>
      <c r="L271" s="103"/>
      <c r="M271" s="103" t="s">
        <v>306</v>
      </c>
      <c r="N271" s="103"/>
      <c r="O271" s="103"/>
      <c r="P271" s="103"/>
      <c r="Q271" s="103">
        <v>3329</v>
      </c>
      <c r="R271" s="103"/>
      <c r="S271" s="103"/>
      <c r="T271" s="103"/>
      <c r="U271" s="103"/>
      <c r="V271" s="133">
        <v>0</v>
      </c>
    </row>
    <row r="272" spans="1:22" s="9" customFormat="1" ht="24" customHeight="1" x14ac:dyDescent="0.2">
      <c r="A272" s="133">
        <v>265</v>
      </c>
      <c r="B272" s="114"/>
      <c r="C272" s="103" t="s">
        <v>9</v>
      </c>
      <c r="D272" s="103">
        <v>16656</v>
      </c>
      <c r="E272" s="103">
        <v>2530</v>
      </c>
      <c r="F272" s="103">
        <v>37</v>
      </c>
      <c r="G272" s="103">
        <v>1</v>
      </c>
      <c r="H272" s="103">
        <v>6</v>
      </c>
      <c r="I272" s="103"/>
      <c r="J272" s="103"/>
      <c r="K272" s="103">
        <v>2400</v>
      </c>
      <c r="L272" s="103"/>
      <c r="M272" s="103" t="s">
        <v>306</v>
      </c>
      <c r="N272" s="103"/>
      <c r="O272" s="103"/>
      <c r="P272" s="103"/>
      <c r="Q272" s="103">
        <v>2400</v>
      </c>
      <c r="R272" s="103"/>
      <c r="S272" s="103"/>
      <c r="T272" s="103"/>
      <c r="U272" s="103"/>
      <c r="V272" s="133">
        <v>0</v>
      </c>
    </row>
    <row r="273" spans="1:22" s="9" customFormat="1" ht="24" customHeight="1" x14ac:dyDescent="0.2">
      <c r="A273" s="131">
        <v>266</v>
      </c>
      <c r="B273" s="103" t="s">
        <v>1763</v>
      </c>
      <c r="C273" s="103" t="s">
        <v>13</v>
      </c>
      <c r="D273" s="103"/>
      <c r="E273" s="103"/>
      <c r="F273" s="103"/>
      <c r="G273" s="103">
        <v>2</v>
      </c>
      <c r="H273" s="103">
        <v>1</v>
      </c>
      <c r="I273" s="103"/>
      <c r="J273" s="103">
        <v>65</v>
      </c>
      <c r="K273" s="103">
        <v>465</v>
      </c>
      <c r="L273" s="103">
        <v>1</v>
      </c>
      <c r="M273" s="103" t="s">
        <v>307</v>
      </c>
      <c r="N273" s="103" t="s">
        <v>15</v>
      </c>
      <c r="O273" s="103" t="s">
        <v>12</v>
      </c>
      <c r="P273" s="103">
        <v>198</v>
      </c>
      <c r="Q273" s="103"/>
      <c r="R273" s="103">
        <v>465</v>
      </c>
      <c r="S273" s="103"/>
      <c r="T273" s="103"/>
      <c r="U273" s="103">
        <v>40</v>
      </c>
      <c r="V273" s="133">
        <v>0.02</v>
      </c>
    </row>
    <row r="274" spans="1:22" s="9" customFormat="1" ht="24" customHeight="1" x14ac:dyDescent="0.2">
      <c r="A274" s="133">
        <v>267</v>
      </c>
      <c r="B274" s="114"/>
      <c r="C274" s="103" t="s">
        <v>117</v>
      </c>
      <c r="D274" s="103"/>
      <c r="E274" s="103"/>
      <c r="F274" s="103"/>
      <c r="G274" s="103">
        <v>1</v>
      </c>
      <c r="H274" s="103">
        <v>1</v>
      </c>
      <c r="I274" s="103">
        <v>1</v>
      </c>
      <c r="J274" s="103">
        <v>6</v>
      </c>
      <c r="K274" s="103">
        <v>506</v>
      </c>
      <c r="L274" s="103"/>
      <c r="M274" s="103" t="s">
        <v>307</v>
      </c>
      <c r="N274" s="103"/>
      <c r="O274" s="103"/>
      <c r="P274" s="103"/>
      <c r="Q274" s="103">
        <v>506</v>
      </c>
      <c r="R274" s="103"/>
      <c r="S274" s="103"/>
      <c r="T274" s="103"/>
      <c r="U274" s="103"/>
      <c r="V274" s="133">
        <v>0.01</v>
      </c>
    </row>
    <row r="275" spans="1:22" s="9" customFormat="1" ht="24" customHeight="1" x14ac:dyDescent="0.2">
      <c r="A275" s="131">
        <v>268</v>
      </c>
      <c r="B275" s="114"/>
      <c r="C275" s="103" t="s">
        <v>9</v>
      </c>
      <c r="D275" s="103">
        <v>52340</v>
      </c>
      <c r="E275" s="103">
        <v>4904</v>
      </c>
      <c r="F275" s="103">
        <v>110</v>
      </c>
      <c r="G275" s="103">
        <v>1</v>
      </c>
      <c r="H275" s="103">
        <v>5</v>
      </c>
      <c r="I275" s="103">
        <v>2</v>
      </c>
      <c r="J275" s="103">
        <v>46</v>
      </c>
      <c r="K275" s="103">
        <v>2246</v>
      </c>
      <c r="L275" s="103"/>
      <c r="M275" s="103" t="s">
        <v>307</v>
      </c>
      <c r="N275" s="103"/>
      <c r="O275" s="103"/>
      <c r="P275" s="103"/>
      <c r="Q275" s="103">
        <v>2246</v>
      </c>
      <c r="R275" s="103"/>
      <c r="S275" s="103"/>
      <c r="T275" s="103"/>
      <c r="U275" s="103"/>
      <c r="V275" s="133">
        <v>0</v>
      </c>
    </row>
    <row r="276" spans="1:22" s="9" customFormat="1" ht="24" customHeight="1" x14ac:dyDescent="0.2">
      <c r="A276" s="133">
        <v>269</v>
      </c>
      <c r="B276" s="114"/>
      <c r="C276" s="103" t="s">
        <v>9</v>
      </c>
      <c r="D276" s="103">
        <v>61066</v>
      </c>
      <c r="E276" s="103">
        <v>5945</v>
      </c>
      <c r="F276" s="103">
        <v>152</v>
      </c>
      <c r="G276" s="103">
        <v>1</v>
      </c>
      <c r="H276" s="103">
        <v>5</v>
      </c>
      <c r="I276" s="103">
        <v>2</v>
      </c>
      <c r="J276" s="103">
        <v>15</v>
      </c>
      <c r="K276" s="103">
        <v>2215</v>
      </c>
      <c r="L276" s="103"/>
      <c r="M276" s="103" t="s">
        <v>307</v>
      </c>
      <c r="N276" s="103"/>
      <c r="O276" s="103"/>
      <c r="P276" s="103"/>
      <c r="Q276" s="103">
        <v>2215</v>
      </c>
      <c r="R276" s="103"/>
      <c r="S276" s="103"/>
      <c r="T276" s="103"/>
      <c r="U276" s="103"/>
      <c r="V276" s="133">
        <v>0</v>
      </c>
    </row>
    <row r="277" spans="1:22" s="9" customFormat="1" ht="24" customHeight="1" x14ac:dyDescent="0.2">
      <c r="A277" s="131">
        <v>270</v>
      </c>
      <c r="B277" s="114"/>
      <c r="C277" s="103" t="s">
        <v>9</v>
      </c>
      <c r="D277" s="103">
        <v>39721</v>
      </c>
      <c r="E277" s="103">
        <v>4200</v>
      </c>
      <c r="F277" s="103">
        <v>5</v>
      </c>
      <c r="G277" s="103">
        <v>1</v>
      </c>
      <c r="H277" s="103">
        <v>16</v>
      </c>
      <c r="I277" s="103">
        <v>3</v>
      </c>
      <c r="J277" s="103">
        <v>45</v>
      </c>
      <c r="K277" s="103">
        <v>6745</v>
      </c>
      <c r="L277" s="103"/>
      <c r="M277" s="103" t="s">
        <v>307</v>
      </c>
      <c r="N277" s="103"/>
      <c r="O277" s="103"/>
      <c r="P277" s="103"/>
      <c r="Q277" s="103">
        <v>6745</v>
      </c>
      <c r="R277" s="103"/>
      <c r="S277" s="103"/>
      <c r="T277" s="103"/>
      <c r="U277" s="103"/>
      <c r="V277" s="133">
        <v>0</v>
      </c>
    </row>
    <row r="278" spans="1:22" s="9" customFormat="1" ht="24" customHeight="1" x14ac:dyDescent="0.2">
      <c r="A278" s="133">
        <v>271</v>
      </c>
      <c r="B278" s="114"/>
      <c r="C278" s="103" t="s">
        <v>9</v>
      </c>
      <c r="D278" s="103">
        <v>39720</v>
      </c>
      <c r="E278" s="103">
        <v>4199</v>
      </c>
      <c r="F278" s="103">
        <v>150</v>
      </c>
      <c r="G278" s="103">
        <v>1</v>
      </c>
      <c r="H278" s="103">
        <v>16</v>
      </c>
      <c r="I278" s="103">
        <v>1</v>
      </c>
      <c r="J278" s="103">
        <v>99</v>
      </c>
      <c r="K278" s="103">
        <v>6599</v>
      </c>
      <c r="L278" s="103"/>
      <c r="M278" s="103" t="s">
        <v>307</v>
      </c>
      <c r="N278" s="103"/>
      <c r="O278" s="103"/>
      <c r="P278" s="103"/>
      <c r="Q278" s="103">
        <v>6599</v>
      </c>
      <c r="R278" s="103"/>
      <c r="S278" s="103"/>
      <c r="T278" s="103"/>
      <c r="U278" s="103"/>
      <c r="V278" s="133">
        <v>0</v>
      </c>
    </row>
    <row r="279" spans="1:22" s="9" customFormat="1" ht="24" customHeight="1" x14ac:dyDescent="0.2">
      <c r="A279" s="131">
        <v>272</v>
      </c>
      <c r="B279" s="103" t="s">
        <v>1764</v>
      </c>
      <c r="C279" s="103" t="s">
        <v>13</v>
      </c>
      <c r="D279" s="103"/>
      <c r="E279" s="103"/>
      <c r="F279" s="103"/>
      <c r="G279" s="103">
        <v>2</v>
      </c>
      <c r="H279" s="103"/>
      <c r="I279" s="103">
        <v>3</v>
      </c>
      <c r="J279" s="103">
        <v>60</v>
      </c>
      <c r="K279" s="103">
        <v>360</v>
      </c>
      <c r="L279" s="103">
        <v>1</v>
      </c>
      <c r="M279" s="103" t="s">
        <v>308</v>
      </c>
      <c r="N279" s="103" t="s">
        <v>15</v>
      </c>
      <c r="O279" s="103" t="s">
        <v>12</v>
      </c>
      <c r="P279" s="103">
        <v>105</v>
      </c>
      <c r="Q279" s="103"/>
      <c r="R279" s="103">
        <v>360</v>
      </c>
      <c r="S279" s="103"/>
      <c r="T279" s="103"/>
      <c r="U279" s="103">
        <v>30</v>
      </c>
      <c r="V279" s="133">
        <v>0.02</v>
      </c>
    </row>
    <row r="280" spans="1:22" s="9" customFormat="1" ht="24" customHeight="1" x14ac:dyDescent="0.2">
      <c r="A280" s="133">
        <v>273</v>
      </c>
      <c r="B280" s="114"/>
      <c r="C280" s="103" t="s">
        <v>13</v>
      </c>
      <c r="D280" s="103"/>
      <c r="E280" s="103"/>
      <c r="F280" s="103"/>
      <c r="G280" s="103">
        <v>1</v>
      </c>
      <c r="H280" s="103"/>
      <c r="I280" s="103">
        <v>1</v>
      </c>
      <c r="J280" s="103">
        <v>56</v>
      </c>
      <c r="K280" s="103">
        <v>156</v>
      </c>
      <c r="L280" s="103"/>
      <c r="M280" s="103" t="s">
        <v>308</v>
      </c>
      <c r="N280" s="103"/>
      <c r="O280" s="103"/>
      <c r="P280" s="103"/>
      <c r="Q280" s="103">
        <v>156</v>
      </c>
      <c r="R280" s="103"/>
      <c r="S280" s="103"/>
      <c r="T280" s="103"/>
      <c r="U280" s="103"/>
      <c r="V280" s="133">
        <v>0.01</v>
      </c>
    </row>
    <row r="281" spans="1:22" s="9" customFormat="1" ht="24" customHeight="1" x14ac:dyDescent="0.2">
      <c r="A281" s="131">
        <v>274</v>
      </c>
      <c r="B281" s="114"/>
      <c r="C281" s="103" t="s">
        <v>9</v>
      </c>
      <c r="D281" s="103">
        <v>16284</v>
      </c>
      <c r="E281" s="103">
        <v>2433</v>
      </c>
      <c r="F281" s="103">
        <v>56</v>
      </c>
      <c r="G281" s="103">
        <v>1</v>
      </c>
      <c r="H281" s="103">
        <v>4</v>
      </c>
      <c r="I281" s="103"/>
      <c r="J281" s="103">
        <v>92</v>
      </c>
      <c r="K281" s="103">
        <v>1692</v>
      </c>
      <c r="L281" s="103"/>
      <c r="M281" s="103" t="s">
        <v>308</v>
      </c>
      <c r="N281" s="103"/>
      <c r="O281" s="103"/>
      <c r="P281" s="103"/>
      <c r="Q281" s="103">
        <v>1692</v>
      </c>
      <c r="R281" s="103"/>
      <c r="S281" s="103"/>
      <c r="T281" s="103"/>
      <c r="U281" s="103"/>
      <c r="V281" s="133">
        <v>0</v>
      </c>
    </row>
    <row r="282" spans="1:22" s="9" customFormat="1" ht="24" customHeight="1" x14ac:dyDescent="0.2">
      <c r="A282" s="133">
        <v>275</v>
      </c>
      <c r="B282" s="114"/>
      <c r="C282" s="103" t="s">
        <v>13</v>
      </c>
      <c r="D282" s="103"/>
      <c r="E282" s="103"/>
      <c r="F282" s="103"/>
      <c r="G282" s="103">
        <v>1</v>
      </c>
      <c r="H282" s="103">
        <v>1</v>
      </c>
      <c r="I282" s="103">
        <v>2</v>
      </c>
      <c r="J282" s="103">
        <v>48</v>
      </c>
      <c r="K282" s="103">
        <v>648</v>
      </c>
      <c r="L282" s="103"/>
      <c r="M282" s="103" t="s">
        <v>308</v>
      </c>
      <c r="N282" s="103"/>
      <c r="O282" s="103"/>
      <c r="P282" s="103"/>
      <c r="Q282" s="103">
        <v>648</v>
      </c>
      <c r="R282" s="103"/>
      <c r="S282" s="103"/>
      <c r="T282" s="103"/>
      <c r="U282" s="103"/>
      <c r="V282" s="133">
        <v>0.01</v>
      </c>
    </row>
    <row r="283" spans="1:22" s="9" customFormat="1" ht="24" customHeight="1" x14ac:dyDescent="0.2">
      <c r="A283" s="131">
        <v>276</v>
      </c>
      <c r="B283" s="114"/>
      <c r="C283" s="103" t="s">
        <v>9</v>
      </c>
      <c r="D283" s="103"/>
      <c r="E283" s="103">
        <v>4328</v>
      </c>
      <c r="F283" s="103">
        <v>317</v>
      </c>
      <c r="G283" s="103">
        <v>1</v>
      </c>
      <c r="H283" s="103">
        <v>11</v>
      </c>
      <c r="I283" s="103">
        <v>2</v>
      </c>
      <c r="J283" s="103">
        <v>12</v>
      </c>
      <c r="K283" s="103">
        <v>4612</v>
      </c>
      <c r="L283" s="103"/>
      <c r="M283" s="103" t="s">
        <v>308</v>
      </c>
      <c r="N283" s="103"/>
      <c r="O283" s="103"/>
      <c r="P283" s="103"/>
      <c r="Q283" s="103">
        <v>4612</v>
      </c>
      <c r="R283" s="103"/>
      <c r="S283" s="103"/>
      <c r="T283" s="103"/>
      <c r="U283" s="103"/>
      <c r="V283" s="133">
        <v>0</v>
      </c>
    </row>
    <row r="284" spans="1:22" s="9" customFormat="1" ht="24" customHeight="1" x14ac:dyDescent="0.2">
      <c r="A284" s="133">
        <v>277</v>
      </c>
      <c r="B284" s="114"/>
      <c r="C284" s="103" t="s">
        <v>9</v>
      </c>
      <c r="D284" s="103">
        <v>43701</v>
      </c>
      <c r="E284" s="103">
        <v>4311</v>
      </c>
      <c r="F284" s="103">
        <v>315</v>
      </c>
      <c r="G284" s="103">
        <v>1</v>
      </c>
      <c r="H284" s="103">
        <v>7</v>
      </c>
      <c r="I284" s="103">
        <v>3</v>
      </c>
      <c r="J284" s="103">
        <v>97</v>
      </c>
      <c r="K284" s="103">
        <v>3197</v>
      </c>
      <c r="L284" s="103"/>
      <c r="M284" s="103" t="s">
        <v>308</v>
      </c>
      <c r="N284" s="103"/>
      <c r="O284" s="103"/>
      <c r="P284" s="103"/>
      <c r="Q284" s="103">
        <v>3197</v>
      </c>
      <c r="R284" s="103"/>
      <c r="S284" s="103"/>
      <c r="T284" s="103"/>
      <c r="U284" s="103"/>
      <c r="V284" s="133">
        <v>0</v>
      </c>
    </row>
    <row r="285" spans="1:22" s="9" customFormat="1" ht="24" customHeight="1" x14ac:dyDescent="0.2">
      <c r="A285" s="131">
        <v>278</v>
      </c>
      <c r="B285" s="103" t="s">
        <v>1765</v>
      </c>
      <c r="C285" s="103" t="s">
        <v>9</v>
      </c>
      <c r="D285" s="103">
        <v>16663</v>
      </c>
      <c r="E285" s="103">
        <v>2537</v>
      </c>
      <c r="F285" s="103">
        <v>52</v>
      </c>
      <c r="G285" s="103">
        <v>2</v>
      </c>
      <c r="H285" s="103"/>
      <c r="I285" s="103">
        <v>2</v>
      </c>
      <c r="J285" s="103">
        <v>66</v>
      </c>
      <c r="K285" s="103">
        <v>266</v>
      </c>
      <c r="L285" s="103">
        <v>1</v>
      </c>
      <c r="M285" s="103" t="s">
        <v>309</v>
      </c>
      <c r="N285" s="103" t="s">
        <v>15</v>
      </c>
      <c r="O285" s="103" t="s">
        <v>12</v>
      </c>
      <c r="P285" s="103">
        <v>186</v>
      </c>
      <c r="Q285" s="103"/>
      <c r="R285" s="103">
        <v>266</v>
      </c>
      <c r="S285" s="103"/>
      <c r="T285" s="103"/>
      <c r="U285" s="103">
        <v>15</v>
      </c>
      <c r="V285" s="133">
        <v>0</v>
      </c>
    </row>
    <row r="286" spans="1:22" s="9" customFormat="1" ht="24" customHeight="1" x14ac:dyDescent="0.2">
      <c r="A286" s="133">
        <v>279</v>
      </c>
      <c r="B286" s="114"/>
      <c r="C286" s="103" t="s">
        <v>9</v>
      </c>
      <c r="D286" s="103">
        <v>16638</v>
      </c>
      <c r="E286" s="103">
        <v>2512</v>
      </c>
      <c r="F286" s="103">
        <v>11</v>
      </c>
      <c r="G286" s="103">
        <v>1</v>
      </c>
      <c r="H286" s="103">
        <v>9</v>
      </c>
      <c r="I286" s="103">
        <v>1</v>
      </c>
      <c r="J286" s="103">
        <v>92</v>
      </c>
      <c r="K286" s="103">
        <v>3792</v>
      </c>
      <c r="L286" s="103"/>
      <c r="M286" s="103" t="s">
        <v>309</v>
      </c>
      <c r="N286" s="103"/>
      <c r="O286" s="103"/>
      <c r="P286" s="103"/>
      <c r="Q286" s="103">
        <v>3792</v>
      </c>
      <c r="R286" s="103"/>
      <c r="S286" s="103"/>
      <c r="T286" s="103"/>
      <c r="U286" s="103"/>
      <c r="V286" s="133">
        <v>0</v>
      </c>
    </row>
    <row r="287" spans="1:22" s="9" customFormat="1" ht="24" customHeight="1" x14ac:dyDescent="0.2">
      <c r="A287" s="131">
        <v>280</v>
      </c>
      <c r="B287" s="114"/>
      <c r="C287" s="103" t="s">
        <v>9</v>
      </c>
      <c r="D287" s="103">
        <v>16673</v>
      </c>
      <c r="E287" s="103">
        <v>2545</v>
      </c>
      <c r="F287" s="103">
        <v>64</v>
      </c>
      <c r="G287" s="103">
        <v>1</v>
      </c>
      <c r="H287" s="103">
        <v>3</v>
      </c>
      <c r="I287" s="103"/>
      <c r="J287" s="103">
        <v>83</v>
      </c>
      <c r="K287" s="103">
        <v>1283</v>
      </c>
      <c r="L287" s="103"/>
      <c r="M287" s="103" t="s">
        <v>309</v>
      </c>
      <c r="N287" s="103"/>
      <c r="O287" s="103"/>
      <c r="P287" s="103"/>
      <c r="Q287" s="103">
        <v>1283</v>
      </c>
      <c r="R287" s="103"/>
      <c r="S287" s="103"/>
      <c r="T287" s="103"/>
      <c r="U287" s="103"/>
      <c r="V287" s="133">
        <v>0</v>
      </c>
    </row>
    <row r="288" spans="1:22" s="9" customFormat="1" ht="24" customHeight="1" x14ac:dyDescent="0.2">
      <c r="A288" s="133">
        <v>281</v>
      </c>
      <c r="B288" s="103" t="s">
        <v>1766</v>
      </c>
      <c r="C288" s="103" t="s">
        <v>13</v>
      </c>
      <c r="D288" s="103"/>
      <c r="E288" s="103"/>
      <c r="F288" s="103"/>
      <c r="G288" s="103">
        <v>2</v>
      </c>
      <c r="H288" s="103"/>
      <c r="I288" s="103">
        <v>1</v>
      </c>
      <c r="J288" s="103"/>
      <c r="K288" s="103">
        <v>100</v>
      </c>
      <c r="L288" s="103">
        <v>1</v>
      </c>
      <c r="M288" s="103" t="s">
        <v>310</v>
      </c>
      <c r="N288" s="103" t="s">
        <v>15</v>
      </c>
      <c r="O288" s="103" t="s">
        <v>42</v>
      </c>
      <c r="P288" s="103">
        <v>54</v>
      </c>
      <c r="Q288" s="103"/>
      <c r="R288" s="103">
        <v>100</v>
      </c>
      <c r="S288" s="103"/>
      <c r="T288" s="103"/>
      <c r="U288" s="103">
        <v>15</v>
      </c>
      <c r="V288" s="133">
        <v>0.02</v>
      </c>
    </row>
    <row r="289" spans="1:22" s="9" customFormat="1" ht="24" customHeight="1" x14ac:dyDescent="0.2">
      <c r="A289" s="131">
        <v>282</v>
      </c>
      <c r="B289" s="103" t="s">
        <v>1767</v>
      </c>
      <c r="C289" s="103" t="s">
        <v>13</v>
      </c>
      <c r="D289" s="103"/>
      <c r="E289" s="103"/>
      <c r="F289" s="103"/>
      <c r="G289" s="103">
        <v>2</v>
      </c>
      <c r="H289" s="103"/>
      <c r="I289" s="103">
        <v>2</v>
      </c>
      <c r="J289" s="103"/>
      <c r="K289" s="103">
        <v>200</v>
      </c>
      <c r="L289" s="103">
        <v>1</v>
      </c>
      <c r="M289" s="103" t="s">
        <v>311</v>
      </c>
      <c r="N289" s="103" t="s">
        <v>15</v>
      </c>
      <c r="O289" s="103" t="s">
        <v>22</v>
      </c>
      <c r="P289" s="103">
        <v>117</v>
      </c>
      <c r="Q289" s="103"/>
      <c r="R289" s="103">
        <v>200</v>
      </c>
      <c r="S289" s="103"/>
      <c r="T289" s="103"/>
      <c r="U289" s="103">
        <v>10</v>
      </c>
      <c r="V289" s="133">
        <v>0.02</v>
      </c>
    </row>
    <row r="290" spans="1:22" s="9" customFormat="1" ht="24" customHeight="1" x14ac:dyDescent="0.2">
      <c r="A290" s="133">
        <v>283</v>
      </c>
      <c r="B290" s="114"/>
      <c r="C290" s="103" t="s">
        <v>9</v>
      </c>
      <c r="D290" s="103">
        <v>52988</v>
      </c>
      <c r="E290" s="103">
        <v>4729</v>
      </c>
      <c r="F290" s="103">
        <v>214</v>
      </c>
      <c r="G290" s="103">
        <v>1</v>
      </c>
      <c r="H290" s="103">
        <v>3</v>
      </c>
      <c r="I290" s="103">
        <v>3</v>
      </c>
      <c r="J290" s="103">
        <v>82</v>
      </c>
      <c r="K290" s="103">
        <v>1582</v>
      </c>
      <c r="L290" s="103"/>
      <c r="M290" s="103" t="s">
        <v>311</v>
      </c>
      <c r="N290" s="103"/>
      <c r="O290" s="103"/>
      <c r="P290" s="103"/>
      <c r="Q290" s="103">
        <v>1582</v>
      </c>
      <c r="R290" s="103"/>
      <c r="S290" s="103"/>
      <c r="T290" s="103"/>
      <c r="U290" s="103"/>
      <c r="V290" s="133">
        <v>0</v>
      </c>
    </row>
    <row r="291" spans="1:22" s="9" customFormat="1" ht="24" customHeight="1" x14ac:dyDescent="0.2">
      <c r="A291" s="131">
        <v>284</v>
      </c>
      <c r="B291" s="114"/>
      <c r="C291" s="103" t="s">
        <v>9</v>
      </c>
      <c r="D291" s="103">
        <v>52993</v>
      </c>
      <c r="E291" s="103">
        <v>4726</v>
      </c>
      <c r="F291" s="103">
        <v>211</v>
      </c>
      <c r="G291" s="103">
        <v>1</v>
      </c>
      <c r="H291" s="103">
        <v>1</v>
      </c>
      <c r="I291" s="103">
        <v>3</v>
      </c>
      <c r="J291" s="103">
        <v>91</v>
      </c>
      <c r="K291" s="103">
        <v>791</v>
      </c>
      <c r="L291" s="103"/>
      <c r="M291" s="103" t="s">
        <v>311</v>
      </c>
      <c r="N291" s="103"/>
      <c r="O291" s="103"/>
      <c r="P291" s="103"/>
      <c r="Q291" s="103">
        <v>791</v>
      </c>
      <c r="R291" s="103"/>
      <c r="S291" s="103"/>
      <c r="T291" s="103"/>
      <c r="U291" s="103"/>
      <c r="V291" s="133">
        <v>0</v>
      </c>
    </row>
    <row r="292" spans="1:22" s="9" customFormat="1" ht="24" customHeight="1" x14ac:dyDescent="0.2">
      <c r="A292" s="133">
        <v>285</v>
      </c>
      <c r="B292" s="103" t="s">
        <v>1768</v>
      </c>
      <c r="C292" s="103" t="s">
        <v>9</v>
      </c>
      <c r="D292" s="103">
        <v>16654</v>
      </c>
      <c r="E292" s="103">
        <v>2528</v>
      </c>
      <c r="F292" s="103">
        <v>31</v>
      </c>
      <c r="G292" s="103">
        <v>2</v>
      </c>
      <c r="H292" s="103"/>
      <c r="I292" s="103">
        <v>1</v>
      </c>
      <c r="J292" s="103">
        <v>50</v>
      </c>
      <c r="K292" s="103">
        <v>150</v>
      </c>
      <c r="L292" s="103">
        <v>1</v>
      </c>
      <c r="M292" s="103" t="s">
        <v>312</v>
      </c>
      <c r="N292" s="103" t="s">
        <v>15</v>
      </c>
      <c r="O292" s="103" t="s">
        <v>22</v>
      </c>
      <c r="P292" s="103">
        <v>54</v>
      </c>
      <c r="Q292" s="103"/>
      <c r="R292" s="103">
        <v>150</v>
      </c>
      <c r="S292" s="103"/>
      <c r="T292" s="103"/>
      <c r="U292" s="103">
        <v>40</v>
      </c>
      <c r="V292" s="133">
        <v>0</v>
      </c>
    </row>
    <row r="293" spans="1:22" s="9" customFormat="1" ht="24" customHeight="1" x14ac:dyDescent="0.2">
      <c r="A293" s="131">
        <v>286</v>
      </c>
      <c r="B293" s="114"/>
      <c r="C293" s="103" t="s">
        <v>9</v>
      </c>
      <c r="D293" s="103">
        <v>16652</v>
      </c>
      <c r="E293" s="103">
        <v>2526</v>
      </c>
      <c r="F293" s="103">
        <v>29</v>
      </c>
      <c r="G293" s="103">
        <v>1</v>
      </c>
      <c r="H293" s="103"/>
      <c r="I293" s="103">
        <v>2</v>
      </c>
      <c r="J293" s="103">
        <v>83</v>
      </c>
      <c r="K293" s="103">
        <v>283</v>
      </c>
      <c r="L293" s="103"/>
      <c r="M293" s="103" t="s">
        <v>312</v>
      </c>
      <c r="N293" s="103"/>
      <c r="O293" s="103"/>
      <c r="P293" s="103"/>
      <c r="Q293" s="103">
        <v>283</v>
      </c>
      <c r="R293" s="103"/>
      <c r="S293" s="103"/>
      <c r="T293" s="103"/>
      <c r="U293" s="103"/>
      <c r="V293" s="133">
        <v>0</v>
      </c>
    </row>
    <row r="294" spans="1:22" s="9" customFormat="1" ht="24" customHeight="1" x14ac:dyDescent="0.2">
      <c r="A294" s="133">
        <v>287</v>
      </c>
      <c r="B294" s="114"/>
      <c r="C294" s="103" t="s">
        <v>9</v>
      </c>
      <c r="D294" s="103">
        <v>16653</v>
      </c>
      <c r="E294" s="103">
        <v>2527</v>
      </c>
      <c r="F294" s="103">
        <v>30</v>
      </c>
      <c r="G294" s="103">
        <v>1</v>
      </c>
      <c r="H294" s="103"/>
      <c r="I294" s="103">
        <v>2</v>
      </c>
      <c r="J294" s="103">
        <v>20</v>
      </c>
      <c r="K294" s="103">
        <v>220</v>
      </c>
      <c r="L294" s="103"/>
      <c r="M294" s="103" t="s">
        <v>312</v>
      </c>
      <c r="N294" s="103"/>
      <c r="O294" s="103"/>
      <c r="P294" s="103"/>
      <c r="Q294" s="103">
        <v>220</v>
      </c>
      <c r="R294" s="103"/>
      <c r="S294" s="103"/>
      <c r="T294" s="103"/>
      <c r="U294" s="103"/>
      <c r="V294" s="133">
        <v>0</v>
      </c>
    </row>
    <row r="295" spans="1:22" s="9" customFormat="1" ht="24" customHeight="1" x14ac:dyDescent="0.2">
      <c r="A295" s="131">
        <v>288</v>
      </c>
      <c r="B295" s="114"/>
      <c r="C295" s="103" t="s">
        <v>9</v>
      </c>
      <c r="D295" s="103">
        <v>16640</v>
      </c>
      <c r="E295" s="103">
        <v>2514</v>
      </c>
      <c r="F295" s="103">
        <v>13</v>
      </c>
      <c r="G295" s="103">
        <v>1</v>
      </c>
      <c r="H295" s="103">
        <v>24</v>
      </c>
      <c r="I295" s="103">
        <v>2</v>
      </c>
      <c r="J295" s="103">
        <v>13</v>
      </c>
      <c r="K295" s="103">
        <v>9813</v>
      </c>
      <c r="L295" s="103"/>
      <c r="M295" s="103" t="s">
        <v>312</v>
      </c>
      <c r="N295" s="103"/>
      <c r="O295" s="103"/>
      <c r="P295" s="103"/>
      <c r="Q295" s="103">
        <v>9813</v>
      </c>
      <c r="R295" s="103"/>
      <c r="S295" s="103"/>
      <c r="T295" s="103"/>
      <c r="U295" s="103"/>
      <c r="V295" s="133">
        <v>0</v>
      </c>
    </row>
    <row r="296" spans="1:22" s="9" customFormat="1" ht="24" customHeight="1" x14ac:dyDescent="0.2">
      <c r="A296" s="133">
        <v>289</v>
      </c>
      <c r="B296" s="103" t="s">
        <v>1769</v>
      </c>
      <c r="C296" s="103" t="s">
        <v>9</v>
      </c>
      <c r="D296" s="103">
        <v>16655</v>
      </c>
      <c r="E296" s="103"/>
      <c r="F296" s="103">
        <v>32</v>
      </c>
      <c r="G296" s="103">
        <v>2</v>
      </c>
      <c r="H296" s="103">
        <v>3</v>
      </c>
      <c r="I296" s="103"/>
      <c r="J296" s="103">
        <v>25</v>
      </c>
      <c r="K296" s="103">
        <v>1225</v>
      </c>
      <c r="L296" s="103">
        <v>1</v>
      </c>
      <c r="M296" s="103" t="s">
        <v>313</v>
      </c>
      <c r="N296" s="103" t="s">
        <v>15</v>
      </c>
      <c r="O296" s="103" t="s">
        <v>12</v>
      </c>
      <c r="P296" s="103">
        <v>162</v>
      </c>
      <c r="Q296" s="103">
        <v>1063</v>
      </c>
      <c r="R296" s="103">
        <v>162</v>
      </c>
      <c r="S296" s="103"/>
      <c r="T296" s="103"/>
      <c r="U296" s="103">
        <v>10</v>
      </c>
      <c r="V296" s="133">
        <v>0</v>
      </c>
    </row>
    <row r="297" spans="1:22" s="9" customFormat="1" ht="24" customHeight="1" x14ac:dyDescent="0.2">
      <c r="A297" s="131">
        <v>290</v>
      </c>
      <c r="B297" s="114"/>
      <c r="C297" s="103" t="s">
        <v>9</v>
      </c>
      <c r="D297" s="103">
        <v>34748</v>
      </c>
      <c r="E297" s="103">
        <v>3777</v>
      </c>
      <c r="F297" s="103">
        <v>101</v>
      </c>
      <c r="G297" s="103">
        <v>1</v>
      </c>
      <c r="H297" s="103">
        <v>5</v>
      </c>
      <c r="I297" s="103">
        <v>1</v>
      </c>
      <c r="J297" s="103">
        <v>38</v>
      </c>
      <c r="K297" s="103">
        <v>2138</v>
      </c>
      <c r="L297" s="103"/>
      <c r="M297" s="103" t="s">
        <v>313</v>
      </c>
      <c r="N297" s="103"/>
      <c r="O297" s="103"/>
      <c r="P297" s="103"/>
      <c r="Q297" s="103">
        <v>2138</v>
      </c>
      <c r="R297" s="103"/>
      <c r="S297" s="103"/>
      <c r="T297" s="103"/>
      <c r="U297" s="103"/>
      <c r="V297" s="133">
        <v>0</v>
      </c>
    </row>
    <row r="298" spans="1:22" s="9" customFormat="1" ht="24" customHeight="1" x14ac:dyDescent="0.2">
      <c r="A298" s="133">
        <v>291</v>
      </c>
      <c r="B298" s="114"/>
      <c r="C298" s="103" t="s">
        <v>9</v>
      </c>
      <c r="D298" s="103">
        <v>34749</v>
      </c>
      <c r="E298" s="103">
        <v>3778</v>
      </c>
      <c r="F298" s="103">
        <v>102</v>
      </c>
      <c r="G298" s="103">
        <v>1</v>
      </c>
      <c r="H298" s="103">
        <v>7</v>
      </c>
      <c r="I298" s="103"/>
      <c r="J298" s="103">
        <v>98</v>
      </c>
      <c r="K298" s="103">
        <v>2898</v>
      </c>
      <c r="L298" s="103"/>
      <c r="M298" s="103" t="s">
        <v>313</v>
      </c>
      <c r="N298" s="103"/>
      <c r="O298" s="103"/>
      <c r="P298" s="103"/>
      <c r="Q298" s="103">
        <v>2898</v>
      </c>
      <c r="R298" s="103"/>
      <c r="S298" s="103"/>
      <c r="T298" s="103"/>
      <c r="U298" s="103"/>
      <c r="V298" s="133">
        <v>0</v>
      </c>
    </row>
    <row r="299" spans="1:22" s="9" customFormat="1" ht="24" customHeight="1" x14ac:dyDescent="0.2">
      <c r="A299" s="131">
        <v>292</v>
      </c>
      <c r="B299" s="114"/>
      <c r="C299" s="103" t="s">
        <v>9</v>
      </c>
      <c r="D299" s="103">
        <v>34750</v>
      </c>
      <c r="E299" s="103">
        <v>3779</v>
      </c>
      <c r="F299" s="103">
        <v>103</v>
      </c>
      <c r="G299" s="103">
        <v>1</v>
      </c>
      <c r="H299" s="103">
        <v>7</v>
      </c>
      <c r="I299" s="103">
        <v>1</v>
      </c>
      <c r="J299" s="103">
        <v>29</v>
      </c>
      <c r="K299" s="103">
        <v>2929</v>
      </c>
      <c r="L299" s="103"/>
      <c r="M299" s="103" t="s">
        <v>313</v>
      </c>
      <c r="N299" s="103"/>
      <c r="O299" s="103"/>
      <c r="P299" s="103"/>
      <c r="Q299" s="103">
        <v>2929</v>
      </c>
      <c r="R299" s="103"/>
      <c r="S299" s="103"/>
      <c r="T299" s="103"/>
      <c r="U299" s="103"/>
      <c r="V299" s="133">
        <v>0</v>
      </c>
    </row>
    <row r="300" spans="1:22" s="9" customFormat="1" ht="24" customHeight="1" x14ac:dyDescent="0.2">
      <c r="A300" s="133">
        <v>293</v>
      </c>
      <c r="B300" s="114"/>
      <c r="C300" s="103" t="s">
        <v>9</v>
      </c>
      <c r="D300" s="103">
        <v>32675</v>
      </c>
      <c r="E300" s="103">
        <v>7728</v>
      </c>
      <c r="F300" s="103">
        <v>167</v>
      </c>
      <c r="G300" s="103">
        <v>1</v>
      </c>
      <c r="H300" s="103">
        <v>8</v>
      </c>
      <c r="I300" s="103">
        <v>1</v>
      </c>
      <c r="J300" s="103">
        <v>94</v>
      </c>
      <c r="K300" s="103">
        <v>3394</v>
      </c>
      <c r="L300" s="103"/>
      <c r="M300" s="103" t="s">
        <v>313</v>
      </c>
      <c r="N300" s="103"/>
      <c r="O300" s="103"/>
      <c r="P300" s="103"/>
      <c r="Q300" s="103">
        <v>3394</v>
      </c>
      <c r="R300" s="103"/>
      <c r="S300" s="103"/>
      <c r="T300" s="103"/>
      <c r="U300" s="103"/>
      <c r="V300" s="133">
        <v>0</v>
      </c>
    </row>
    <row r="301" spans="1:22" s="9" customFormat="1" ht="24" customHeight="1" x14ac:dyDescent="0.2">
      <c r="A301" s="131">
        <v>294</v>
      </c>
      <c r="B301" s="114"/>
      <c r="C301" s="103" t="s">
        <v>9</v>
      </c>
      <c r="D301" s="103">
        <v>44370</v>
      </c>
      <c r="E301" s="103">
        <v>4403</v>
      </c>
      <c r="F301" s="103">
        <v>173</v>
      </c>
      <c r="G301" s="103">
        <v>1</v>
      </c>
      <c r="H301" s="103"/>
      <c r="I301" s="103">
        <v>1</v>
      </c>
      <c r="J301" s="103">
        <v>93</v>
      </c>
      <c r="K301" s="103">
        <v>193</v>
      </c>
      <c r="L301" s="103"/>
      <c r="M301" s="103" t="s">
        <v>313</v>
      </c>
      <c r="N301" s="103"/>
      <c r="O301" s="103"/>
      <c r="P301" s="103"/>
      <c r="Q301" s="103">
        <v>193</v>
      </c>
      <c r="R301" s="103"/>
      <c r="S301" s="103"/>
      <c r="T301" s="103"/>
      <c r="U301" s="103"/>
      <c r="V301" s="133">
        <v>0</v>
      </c>
    </row>
    <row r="302" spans="1:22" s="9" customFormat="1" ht="24" customHeight="1" x14ac:dyDescent="0.2">
      <c r="A302" s="133">
        <v>295</v>
      </c>
      <c r="B302" s="114"/>
      <c r="C302" s="103" t="s">
        <v>9</v>
      </c>
      <c r="D302" s="103">
        <v>16630</v>
      </c>
      <c r="E302" s="103">
        <v>5213</v>
      </c>
      <c r="F302" s="103">
        <v>12</v>
      </c>
      <c r="G302" s="103">
        <v>1</v>
      </c>
      <c r="H302" s="103">
        <v>12</v>
      </c>
      <c r="I302" s="103">
        <v>1</v>
      </c>
      <c r="J302" s="103">
        <v>17</v>
      </c>
      <c r="K302" s="103">
        <v>4917</v>
      </c>
      <c r="L302" s="103"/>
      <c r="M302" s="103" t="s">
        <v>313</v>
      </c>
      <c r="N302" s="103"/>
      <c r="O302" s="103"/>
      <c r="P302" s="103"/>
      <c r="Q302" s="103">
        <v>4917</v>
      </c>
      <c r="R302" s="103"/>
      <c r="S302" s="103"/>
      <c r="T302" s="103"/>
      <c r="U302" s="103"/>
      <c r="V302" s="133">
        <v>0</v>
      </c>
    </row>
    <row r="303" spans="1:22" s="9" customFormat="1" ht="24" customHeight="1" x14ac:dyDescent="0.2">
      <c r="A303" s="131">
        <v>296</v>
      </c>
      <c r="B303" s="114"/>
      <c r="C303" s="103" t="s">
        <v>9</v>
      </c>
      <c r="D303" s="103">
        <v>26229</v>
      </c>
      <c r="E303" s="103">
        <v>3157</v>
      </c>
      <c r="F303" s="103">
        <v>68</v>
      </c>
      <c r="G303" s="103">
        <v>1</v>
      </c>
      <c r="H303" s="103">
        <v>13</v>
      </c>
      <c r="I303" s="103">
        <v>2</v>
      </c>
      <c r="J303" s="103">
        <v>41</v>
      </c>
      <c r="K303" s="103">
        <v>5441</v>
      </c>
      <c r="L303" s="103"/>
      <c r="M303" s="103" t="s">
        <v>313</v>
      </c>
      <c r="N303" s="103"/>
      <c r="O303" s="103"/>
      <c r="P303" s="103"/>
      <c r="Q303" s="103">
        <v>5441</v>
      </c>
      <c r="R303" s="103"/>
      <c r="S303" s="103"/>
      <c r="T303" s="103"/>
      <c r="U303" s="103"/>
      <c r="V303" s="133">
        <v>0</v>
      </c>
    </row>
    <row r="304" spans="1:22" s="9" customFormat="1" ht="24" customHeight="1" x14ac:dyDescent="0.2">
      <c r="A304" s="133">
        <v>297</v>
      </c>
      <c r="B304" s="103" t="s">
        <v>1770</v>
      </c>
      <c r="C304" s="103" t="s">
        <v>13</v>
      </c>
      <c r="D304" s="103"/>
      <c r="E304" s="103" t="s">
        <v>314</v>
      </c>
      <c r="F304" s="103"/>
      <c r="G304" s="103">
        <v>2</v>
      </c>
      <c r="H304" s="103"/>
      <c r="I304" s="103">
        <v>1</v>
      </c>
      <c r="J304" s="103"/>
      <c r="K304" s="103">
        <v>100</v>
      </c>
      <c r="L304" s="103">
        <v>1</v>
      </c>
      <c r="M304" s="103" t="s">
        <v>315</v>
      </c>
      <c r="N304" s="103" t="s">
        <v>15</v>
      </c>
      <c r="O304" s="103" t="s">
        <v>42</v>
      </c>
      <c r="P304" s="103">
        <v>87</v>
      </c>
      <c r="Q304" s="103"/>
      <c r="R304" s="103">
        <v>100</v>
      </c>
      <c r="S304" s="103"/>
      <c r="T304" s="103"/>
      <c r="U304" s="103">
        <v>5</v>
      </c>
      <c r="V304" s="133">
        <v>0.02</v>
      </c>
    </row>
    <row r="305" spans="1:22" s="9" customFormat="1" ht="24" customHeight="1" x14ac:dyDescent="0.2">
      <c r="A305" s="131">
        <v>298</v>
      </c>
      <c r="B305" s="114"/>
      <c r="C305" s="103" t="s">
        <v>9</v>
      </c>
      <c r="D305" s="103">
        <v>26140</v>
      </c>
      <c r="E305" s="103">
        <v>3077</v>
      </c>
      <c r="F305" s="103">
        <v>47</v>
      </c>
      <c r="G305" s="103">
        <v>1</v>
      </c>
      <c r="H305" s="103">
        <v>1</v>
      </c>
      <c r="I305" s="103">
        <v>1</v>
      </c>
      <c r="J305" s="103">
        <v>54</v>
      </c>
      <c r="K305" s="103">
        <v>554</v>
      </c>
      <c r="L305" s="103"/>
      <c r="M305" s="103" t="s">
        <v>315</v>
      </c>
      <c r="N305" s="103"/>
      <c r="O305" s="103"/>
      <c r="P305" s="103"/>
      <c r="Q305" s="103">
        <v>554</v>
      </c>
      <c r="R305" s="103"/>
      <c r="S305" s="103"/>
      <c r="T305" s="103"/>
      <c r="U305" s="103"/>
      <c r="V305" s="133">
        <v>0</v>
      </c>
    </row>
    <row r="306" spans="1:22" s="9" customFormat="1" ht="24" customHeight="1" x14ac:dyDescent="0.2">
      <c r="A306" s="133">
        <v>299</v>
      </c>
      <c r="B306" s="114"/>
      <c r="C306" s="103" t="s">
        <v>9</v>
      </c>
      <c r="D306" s="103">
        <v>26141</v>
      </c>
      <c r="E306" s="103">
        <v>3078</v>
      </c>
      <c r="F306" s="103">
        <v>48</v>
      </c>
      <c r="G306" s="103">
        <v>1</v>
      </c>
      <c r="H306" s="103">
        <v>1</v>
      </c>
      <c r="I306" s="103">
        <v>1</v>
      </c>
      <c r="J306" s="103">
        <v>8</v>
      </c>
      <c r="K306" s="103">
        <v>508</v>
      </c>
      <c r="L306" s="103"/>
      <c r="M306" s="103" t="s">
        <v>315</v>
      </c>
      <c r="N306" s="103"/>
      <c r="O306" s="103"/>
      <c r="P306" s="103"/>
      <c r="Q306" s="103">
        <v>508</v>
      </c>
      <c r="R306" s="103"/>
      <c r="S306" s="103"/>
      <c r="T306" s="103"/>
      <c r="U306" s="103"/>
      <c r="V306" s="133">
        <v>0</v>
      </c>
    </row>
    <row r="307" spans="1:22" s="9" customFormat="1" ht="24" customHeight="1" x14ac:dyDescent="0.2">
      <c r="A307" s="131">
        <v>300</v>
      </c>
      <c r="B307" s="103" t="s">
        <v>1771</v>
      </c>
      <c r="C307" s="103" t="s">
        <v>13</v>
      </c>
      <c r="D307" s="103"/>
      <c r="E307" s="103"/>
      <c r="F307" s="103"/>
      <c r="G307" s="103">
        <v>2</v>
      </c>
      <c r="H307" s="103"/>
      <c r="I307" s="103">
        <v>1</v>
      </c>
      <c r="J307" s="103"/>
      <c r="K307" s="103">
        <v>100</v>
      </c>
      <c r="L307" s="103">
        <v>1</v>
      </c>
      <c r="M307" s="103" t="s">
        <v>316</v>
      </c>
      <c r="N307" s="103" t="s">
        <v>15</v>
      </c>
      <c r="O307" s="103" t="s">
        <v>42</v>
      </c>
      <c r="P307" s="103">
        <v>54</v>
      </c>
      <c r="Q307" s="103"/>
      <c r="R307" s="103">
        <v>100</v>
      </c>
      <c r="S307" s="103"/>
      <c r="T307" s="103"/>
      <c r="U307" s="103">
        <v>3</v>
      </c>
      <c r="V307" s="133">
        <v>0.02</v>
      </c>
    </row>
    <row r="308" spans="1:22" s="9" customFormat="1" ht="24" customHeight="1" x14ac:dyDescent="0.2">
      <c r="A308" s="133">
        <v>301</v>
      </c>
      <c r="B308" s="103" t="s">
        <v>1772</v>
      </c>
      <c r="C308" s="103" t="s">
        <v>13</v>
      </c>
      <c r="D308" s="103"/>
      <c r="E308" s="103"/>
      <c r="F308" s="103"/>
      <c r="G308" s="103">
        <v>2</v>
      </c>
      <c r="H308" s="103"/>
      <c r="I308" s="103">
        <v>1</v>
      </c>
      <c r="J308" s="103"/>
      <c r="K308" s="103">
        <v>100</v>
      </c>
      <c r="L308" s="103">
        <v>1</v>
      </c>
      <c r="M308" s="103" t="s">
        <v>317</v>
      </c>
      <c r="N308" s="103" t="s">
        <v>15</v>
      </c>
      <c r="O308" s="103" t="s">
        <v>12</v>
      </c>
      <c r="P308" s="103">
        <v>90</v>
      </c>
      <c r="Q308" s="103"/>
      <c r="R308" s="103">
        <v>100</v>
      </c>
      <c r="S308" s="103"/>
      <c r="T308" s="103"/>
      <c r="U308" s="103">
        <v>40</v>
      </c>
      <c r="V308" s="133">
        <v>0.02</v>
      </c>
    </row>
    <row r="309" spans="1:22" s="9" customFormat="1" ht="24" customHeight="1" x14ac:dyDescent="0.2">
      <c r="A309" s="131">
        <v>302</v>
      </c>
      <c r="B309" s="114"/>
      <c r="C309" s="103" t="s">
        <v>13</v>
      </c>
      <c r="D309" s="103"/>
      <c r="E309" s="103"/>
      <c r="F309" s="103"/>
      <c r="G309" s="103">
        <v>2</v>
      </c>
      <c r="H309" s="103"/>
      <c r="I309" s="103">
        <v>1</v>
      </c>
      <c r="J309" s="103"/>
      <c r="K309" s="103">
        <v>100</v>
      </c>
      <c r="L309" s="103">
        <v>1</v>
      </c>
      <c r="M309" s="103" t="s">
        <v>317</v>
      </c>
      <c r="N309" s="103" t="s">
        <v>15</v>
      </c>
      <c r="O309" s="103" t="s">
        <v>12</v>
      </c>
      <c r="P309" s="103">
        <v>144</v>
      </c>
      <c r="Q309" s="103"/>
      <c r="R309" s="103">
        <v>100</v>
      </c>
      <c r="S309" s="103"/>
      <c r="T309" s="103"/>
      <c r="U309" s="103">
        <v>2</v>
      </c>
      <c r="V309" s="133">
        <v>0.02</v>
      </c>
    </row>
    <row r="310" spans="1:22" s="9" customFormat="1" ht="24" customHeight="1" x14ac:dyDescent="0.2">
      <c r="A310" s="133">
        <v>303</v>
      </c>
      <c r="B310" s="114"/>
      <c r="C310" s="103" t="s">
        <v>39</v>
      </c>
      <c r="D310" s="103"/>
      <c r="E310" s="103"/>
      <c r="F310" s="103"/>
      <c r="G310" s="103">
        <v>1</v>
      </c>
      <c r="H310" s="103">
        <v>36</v>
      </c>
      <c r="I310" s="103">
        <v>1</v>
      </c>
      <c r="J310" s="103">
        <v>64</v>
      </c>
      <c r="K310" s="103">
        <v>14564</v>
      </c>
      <c r="L310" s="103"/>
      <c r="M310" s="103" t="s">
        <v>317</v>
      </c>
      <c r="N310" s="103"/>
      <c r="O310" s="103"/>
      <c r="P310" s="103"/>
      <c r="Q310" s="103">
        <v>14564</v>
      </c>
      <c r="R310" s="103"/>
      <c r="S310" s="103"/>
      <c r="T310" s="103"/>
      <c r="U310" s="103"/>
      <c r="V310" s="133">
        <v>0.01</v>
      </c>
    </row>
    <row r="311" spans="1:22" s="9" customFormat="1" ht="24" customHeight="1" x14ac:dyDescent="0.2">
      <c r="A311" s="131">
        <v>304</v>
      </c>
      <c r="B311" s="103" t="s">
        <v>1773</v>
      </c>
      <c r="C311" s="103" t="s">
        <v>13</v>
      </c>
      <c r="D311" s="103"/>
      <c r="E311" s="103"/>
      <c r="F311" s="103"/>
      <c r="G311" s="103">
        <v>2</v>
      </c>
      <c r="H311" s="103"/>
      <c r="I311" s="103">
        <v>3</v>
      </c>
      <c r="J311" s="103">
        <v>96</v>
      </c>
      <c r="K311" s="103">
        <v>396</v>
      </c>
      <c r="L311" s="103">
        <v>1</v>
      </c>
      <c r="M311" s="103" t="s">
        <v>318</v>
      </c>
      <c r="N311" s="103" t="s">
        <v>15</v>
      </c>
      <c r="O311" s="103" t="s">
        <v>12</v>
      </c>
      <c r="P311" s="103">
        <v>144</v>
      </c>
      <c r="Q311" s="103"/>
      <c r="R311" s="103">
        <v>396</v>
      </c>
      <c r="S311" s="103"/>
      <c r="T311" s="103"/>
      <c r="U311" s="103">
        <v>20</v>
      </c>
      <c r="V311" s="133">
        <v>0.02</v>
      </c>
    </row>
    <row r="312" spans="1:22" s="9" customFormat="1" ht="24" customHeight="1" x14ac:dyDescent="0.2">
      <c r="A312" s="133">
        <v>305</v>
      </c>
      <c r="B312" s="114"/>
      <c r="C312" s="103" t="s">
        <v>9</v>
      </c>
      <c r="D312" s="103">
        <v>16633</v>
      </c>
      <c r="E312" s="103">
        <v>2507</v>
      </c>
      <c r="F312" s="103">
        <v>2</v>
      </c>
      <c r="G312" s="103">
        <v>1</v>
      </c>
      <c r="H312" s="103">
        <v>3</v>
      </c>
      <c r="I312" s="103">
        <v>2</v>
      </c>
      <c r="J312" s="103">
        <v>71</v>
      </c>
      <c r="K312" s="103">
        <v>1471</v>
      </c>
      <c r="L312" s="103"/>
      <c r="M312" s="103" t="s">
        <v>318</v>
      </c>
      <c r="N312" s="103"/>
      <c r="O312" s="103"/>
      <c r="P312" s="103"/>
      <c r="Q312" s="103">
        <v>1471</v>
      </c>
      <c r="R312" s="103"/>
      <c r="S312" s="103"/>
      <c r="T312" s="103"/>
      <c r="U312" s="103"/>
      <c r="V312" s="133">
        <v>0</v>
      </c>
    </row>
    <row r="313" spans="1:22" s="9" customFormat="1" ht="24" customHeight="1" x14ac:dyDescent="0.2">
      <c r="A313" s="131">
        <v>306</v>
      </c>
      <c r="B313" s="114"/>
      <c r="C313" s="103" t="s">
        <v>9</v>
      </c>
      <c r="D313" s="103">
        <v>43699</v>
      </c>
      <c r="E313" s="103">
        <v>4329</v>
      </c>
      <c r="F313" s="103">
        <v>318</v>
      </c>
      <c r="G313" s="103">
        <v>1</v>
      </c>
      <c r="H313" s="103">
        <v>3</v>
      </c>
      <c r="I313" s="103">
        <v>3</v>
      </c>
      <c r="J313" s="103">
        <v>64</v>
      </c>
      <c r="K313" s="103">
        <v>1564</v>
      </c>
      <c r="L313" s="103"/>
      <c r="M313" s="103" t="s">
        <v>318</v>
      </c>
      <c r="N313" s="103"/>
      <c r="O313" s="103"/>
      <c r="P313" s="103"/>
      <c r="Q313" s="103">
        <v>1564</v>
      </c>
      <c r="R313" s="103"/>
      <c r="S313" s="103"/>
      <c r="T313" s="103"/>
      <c r="U313" s="103"/>
      <c r="V313" s="133">
        <v>0</v>
      </c>
    </row>
    <row r="314" spans="1:22" s="9" customFormat="1" ht="24" customHeight="1" x14ac:dyDescent="0.2">
      <c r="A314" s="133">
        <v>307</v>
      </c>
      <c r="B314" s="114"/>
      <c r="C314" s="103" t="s">
        <v>9</v>
      </c>
      <c r="D314" s="103">
        <v>52341</v>
      </c>
      <c r="E314" s="103">
        <v>4905</v>
      </c>
      <c r="F314" s="103">
        <v>111</v>
      </c>
      <c r="G314" s="103">
        <v>1</v>
      </c>
      <c r="H314" s="103">
        <v>5</v>
      </c>
      <c r="I314" s="103">
        <v>3</v>
      </c>
      <c r="J314" s="103">
        <v>14</v>
      </c>
      <c r="K314" s="103">
        <v>2314</v>
      </c>
      <c r="L314" s="103"/>
      <c r="M314" s="103" t="s">
        <v>318</v>
      </c>
      <c r="N314" s="103"/>
      <c r="O314" s="103"/>
      <c r="P314" s="103"/>
      <c r="Q314" s="103">
        <v>2314</v>
      </c>
      <c r="R314" s="103"/>
      <c r="S314" s="103"/>
      <c r="T314" s="103"/>
      <c r="U314" s="103"/>
      <c r="V314" s="133">
        <v>0</v>
      </c>
    </row>
    <row r="315" spans="1:22" s="9" customFormat="1" ht="24" customHeight="1" x14ac:dyDescent="0.2">
      <c r="A315" s="131">
        <v>308</v>
      </c>
      <c r="B315" s="103" t="s">
        <v>1774</v>
      </c>
      <c r="C315" s="103" t="s">
        <v>13</v>
      </c>
      <c r="D315" s="103"/>
      <c r="E315" s="103"/>
      <c r="F315" s="103"/>
      <c r="G315" s="103">
        <v>2</v>
      </c>
      <c r="H315" s="103"/>
      <c r="I315" s="103"/>
      <c r="J315" s="103">
        <v>50</v>
      </c>
      <c r="K315" s="103">
        <v>50</v>
      </c>
      <c r="L315" s="103">
        <v>1</v>
      </c>
      <c r="M315" s="103" t="s">
        <v>319</v>
      </c>
      <c r="N315" s="103" t="s">
        <v>15</v>
      </c>
      <c r="O315" s="103" t="s">
        <v>22</v>
      </c>
      <c r="P315" s="103">
        <v>36</v>
      </c>
      <c r="Q315" s="103"/>
      <c r="R315" s="103">
        <v>50</v>
      </c>
      <c r="S315" s="103"/>
      <c r="T315" s="103"/>
      <c r="U315" s="103">
        <v>5</v>
      </c>
      <c r="V315" s="133">
        <v>0.02</v>
      </c>
    </row>
    <row r="316" spans="1:22" s="9" customFormat="1" ht="24" customHeight="1" x14ac:dyDescent="0.2">
      <c r="A316" s="133">
        <v>309</v>
      </c>
      <c r="B316" s="103" t="s">
        <v>1775</v>
      </c>
      <c r="C316" s="103" t="s">
        <v>9</v>
      </c>
      <c r="D316" s="103">
        <v>37616</v>
      </c>
      <c r="E316" s="103">
        <v>4108</v>
      </c>
      <c r="F316" s="103">
        <v>135</v>
      </c>
      <c r="G316" s="103">
        <v>2</v>
      </c>
      <c r="H316" s="103"/>
      <c r="I316" s="103">
        <v>2</v>
      </c>
      <c r="J316" s="103">
        <v>24</v>
      </c>
      <c r="K316" s="103">
        <v>224</v>
      </c>
      <c r="L316" s="103">
        <v>1</v>
      </c>
      <c r="M316" s="103" t="s">
        <v>320</v>
      </c>
      <c r="N316" s="103" t="s">
        <v>15</v>
      </c>
      <c r="O316" s="103" t="s">
        <v>12</v>
      </c>
      <c r="P316" s="103">
        <v>162</v>
      </c>
      <c r="Q316" s="103"/>
      <c r="R316" s="103">
        <v>224</v>
      </c>
      <c r="S316" s="103"/>
      <c r="T316" s="103"/>
      <c r="U316" s="103">
        <v>40</v>
      </c>
      <c r="V316" s="133">
        <v>0</v>
      </c>
    </row>
    <row r="317" spans="1:22" s="9" customFormat="1" ht="24" customHeight="1" x14ac:dyDescent="0.2">
      <c r="A317" s="131">
        <v>310</v>
      </c>
      <c r="B317" s="114"/>
      <c r="C317" s="103" t="s">
        <v>9</v>
      </c>
      <c r="D317" s="103">
        <v>16657</v>
      </c>
      <c r="E317" s="103">
        <v>2531</v>
      </c>
      <c r="F317" s="103">
        <v>38</v>
      </c>
      <c r="G317" s="103">
        <v>1</v>
      </c>
      <c r="H317" s="103">
        <v>13</v>
      </c>
      <c r="I317" s="103">
        <v>3</v>
      </c>
      <c r="J317" s="103">
        <v>4</v>
      </c>
      <c r="K317" s="103">
        <v>5504</v>
      </c>
      <c r="L317" s="103"/>
      <c r="M317" s="103" t="s">
        <v>320</v>
      </c>
      <c r="N317" s="103"/>
      <c r="O317" s="103"/>
      <c r="P317" s="103"/>
      <c r="Q317" s="103">
        <v>5504</v>
      </c>
      <c r="R317" s="103"/>
      <c r="S317" s="103"/>
      <c r="T317" s="103"/>
      <c r="U317" s="103"/>
      <c r="V317" s="133">
        <v>0</v>
      </c>
    </row>
    <row r="318" spans="1:22" s="9" customFormat="1" ht="24" customHeight="1" x14ac:dyDescent="0.2">
      <c r="A318" s="133">
        <v>311</v>
      </c>
      <c r="B318" s="103" t="s">
        <v>1776</v>
      </c>
      <c r="C318" s="103" t="s">
        <v>13</v>
      </c>
      <c r="D318" s="103"/>
      <c r="E318" s="103"/>
      <c r="F318" s="103"/>
      <c r="G318" s="103">
        <v>2</v>
      </c>
      <c r="H318" s="103">
        <v>1</v>
      </c>
      <c r="I318" s="103"/>
      <c r="J318" s="103"/>
      <c r="K318" s="103">
        <v>400</v>
      </c>
      <c r="L318" s="103">
        <v>1</v>
      </c>
      <c r="M318" s="103" t="s">
        <v>321</v>
      </c>
      <c r="N318" s="103" t="s">
        <v>15</v>
      </c>
      <c r="O318" s="103" t="s">
        <v>12</v>
      </c>
      <c r="P318" s="103">
        <v>222</v>
      </c>
      <c r="Q318" s="103"/>
      <c r="R318" s="103">
        <v>400</v>
      </c>
      <c r="S318" s="103"/>
      <c r="T318" s="103"/>
      <c r="U318" s="103">
        <v>20</v>
      </c>
      <c r="V318" s="133">
        <v>0.02</v>
      </c>
    </row>
    <row r="319" spans="1:22" s="9" customFormat="1" ht="24" customHeight="1" x14ac:dyDescent="0.2">
      <c r="A319" s="131">
        <v>312</v>
      </c>
      <c r="B319" s="114"/>
      <c r="C319" s="103" t="s">
        <v>13</v>
      </c>
      <c r="D319" s="103"/>
      <c r="E319" s="103"/>
      <c r="F319" s="103"/>
      <c r="G319" s="103">
        <v>1</v>
      </c>
      <c r="H319" s="103">
        <v>1</v>
      </c>
      <c r="I319" s="103"/>
      <c r="J319" s="103"/>
      <c r="K319" s="103">
        <v>400</v>
      </c>
      <c r="L319" s="103"/>
      <c r="M319" s="103" t="s">
        <v>321</v>
      </c>
      <c r="N319" s="103"/>
      <c r="O319" s="103"/>
      <c r="P319" s="103"/>
      <c r="Q319" s="103">
        <v>400</v>
      </c>
      <c r="R319" s="103"/>
      <c r="S319" s="103"/>
      <c r="T319" s="103"/>
      <c r="U319" s="103"/>
      <c r="V319" s="133">
        <v>0.01</v>
      </c>
    </row>
    <row r="320" spans="1:22" s="9" customFormat="1" ht="24" customHeight="1" x14ac:dyDescent="0.2">
      <c r="A320" s="133">
        <v>313</v>
      </c>
      <c r="B320" s="114"/>
      <c r="C320" s="103" t="s">
        <v>9</v>
      </c>
      <c r="D320" s="103"/>
      <c r="E320" s="103">
        <v>4195</v>
      </c>
      <c r="F320" s="103">
        <v>147</v>
      </c>
      <c r="G320" s="103">
        <v>1</v>
      </c>
      <c r="H320" s="103">
        <v>5</v>
      </c>
      <c r="I320" s="103">
        <v>1</v>
      </c>
      <c r="J320" s="103">
        <v>80</v>
      </c>
      <c r="K320" s="103">
        <v>2180</v>
      </c>
      <c r="L320" s="103"/>
      <c r="M320" s="103" t="s">
        <v>321</v>
      </c>
      <c r="N320" s="103"/>
      <c r="O320" s="103"/>
      <c r="P320" s="103"/>
      <c r="Q320" s="103">
        <v>2180</v>
      </c>
      <c r="R320" s="103"/>
      <c r="S320" s="103"/>
      <c r="T320" s="103"/>
      <c r="U320" s="103"/>
      <c r="V320" s="133">
        <v>0</v>
      </c>
    </row>
    <row r="321" spans="1:22" s="9" customFormat="1" ht="24" customHeight="1" x14ac:dyDescent="0.2">
      <c r="A321" s="131">
        <v>314</v>
      </c>
      <c r="B321" s="103" t="s">
        <v>1777</v>
      </c>
      <c r="C321" s="103" t="s">
        <v>13</v>
      </c>
      <c r="D321" s="103"/>
      <c r="E321" s="103"/>
      <c r="F321" s="103"/>
      <c r="G321" s="103">
        <v>2</v>
      </c>
      <c r="H321" s="103"/>
      <c r="I321" s="103">
        <v>2</v>
      </c>
      <c r="J321" s="103"/>
      <c r="K321" s="103">
        <v>200</v>
      </c>
      <c r="L321" s="103">
        <v>1</v>
      </c>
      <c r="M321" s="103" t="s">
        <v>322</v>
      </c>
      <c r="N321" s="103" t="s">
        <v>15</v>
      </c>
      <c r="O321" s="103" t="s">
        <v>22</v>
      </c>
      <c r="P321" s="103">
        <v>168</v>
      </c>
      <c r="Q321" s="103"/>
      <c r="R321" s="103">
        <v>200</v>
      </c>
      <c r="S321" s="103"/>
      <c r="T321" s="103"/>
      <c r="U321" s="103">
        <v>30</v>
      </c>
      <c r="V321" s="133">
        <v>0.02</v>
      </c>
    </row>
    <row r="322" spans="1:22" s="9" customFormat="1" ht="24" customHeight="1" x14ac:dyDescent="0.2">
      <c r="A322" s="133">
        <v>315</v>
      </c>
      <c r="B322" s="114"/>
      <c r="C322" s="103" t="s">
        <v>13</v>
      </c>
      <c r="D322" s="103"/>
      <c r="E322" s="103"/>
      <c r="F322" s="103"/>
      <c r="G322" s="103">
        <v>1</v>
      </c>
      <c r="H322" s="103"/>
      <c r="I322" s="103">
        <v>2</v>
      </c>
      <c r="J322" s="103"/>
      <c r="K322" s="103">
        <v>200</v>
      </c>
      <c r="L322" s="103"/>
      <c r="M322" s="103" t="s">
        <v>322</v>
      </c>
      <c r="N322" s="103"/>
      <c r="O322" s="103"/>
      <c r="P322" s="103"/>
      <c r="Q322" s="103">
        <v>200</v>
      </c>
      <c r="R322" s="103"/>
      <c r="S322" s="103"/>
      <c r="T322" s="103"/>
      <c r="U322" s="103"/>
      <c r="V322" s="133">
        <v>0.01</v>
      </c>
    </row>
    <row r="323" spans="1:22" s="9" customFormat="1" ht="24" customHeight="1" x14ac:dyDescent="0.2">
      <c r="A323" s="131">
        <v>316</v>
      </c>
      <c r="B323" s="114"/>
      <c r="C323" s="103" t="s">
        <v>13</v>
      </c>
      <c r="D323" s="103"/>
      <c r="E323" s="103"/>
      <c r="F323" s="103"/>
      <c r="G323" s="103">
        <v>1</v>
      </c>
      <c r="H323" s="103">
        <v>20</v>
      </c>
      <c r="I323" s="103">
        <v>1</v>
      </c>
      <c r="J323" s="103">
        <v>87</v>
      </c>
      <c r="K323" s="103">
        <v>8187</v>
      </c>
      <c r="L323" s="103"/>
      <c r="M323" s="103" t="s">
        <v>322</v>
      </c>
      <c r="N323" s="103"/>
      <c r="O323" s="103"/>
      <c r="P323" s="103"/>
      <c r="Q323" s="103">
        <v>8187</v>
      </c>
      <c r="R323" s="103"/>
      <c r="S323" s="103"/>
      <c r="T323" s="103"/>
      <c r="U323" s="103"/>
      <c r="V323" s="133">
        <v>0.01</v>
      </c>
    </row>
    <row r="324" spans="1:22" s="9" customFormat="1" ht="24" customHeight="1" x14ac:dyDescent="0.2">
      <c r="A324" s="133">
        <v>317</v>
      </c>
      <c r="B324" s="114"/>
      <c r="C324" s="103" t="s">
        <v>13</v>
      </c>
      <c r="D324" s="103"/>
      <c r="E324" s="103"/>
      <c r="F324" s="103"/>
      <c r="G324" s="103">
        <v>1</v>
      </c>
      <c r="H324" s="103">
        <v>1</v>
      </c>
      <c r="I324" s="103"/>
      <c r="J324" s="103"/>
      <c r="K324" s="103">
        <v>400</v>
      </c>
      <c r="L324" s="103"/>
      <c r="M324" s="103" t="s">
        <v>322</v>
      </c>
      <c r="N324" s="103"/>
      <c r="O324" s="103"/>
      <c r="P324" s="103"/>
      <c r="Q324" s="103">
        <v>400</v>
      </c>
      <c r="R324" s="103"/>
      <c r="S324" s="103"/>
      <c r="T324" s="103"/>
      <c r="U324" s="103"/>
      <c r="V324" s="133">
        <v>0.01</v>
      </c>
    </row>
    <row r="325" spans="1:22" s="9" customFormat="1" ht="24" customHeight="1" x14ac:dyDescent="0.2">
      <c r="A325" s="131">
        <v>318</v>
      </c>
      <c r="B325" s="114"/>
      <c r="C325" s="103" t="s">
        <v>9</v>
      </c>
      <c r="D325" s="103">
        <v>39722</v>
      </c>
      <c r="E325" s="103">
        <v>4201</v>
      </c>
      <c r="F325" s="103">
        <v>6</v>
      </c>
      <c r="G325" s="103">
        <v>1</v>
      </c>
      <c r="H325" s="103">
        <v>11</v>
      </c>
      <c r="I325" s="103"/>
      <c r="J325" s="103">
        <v>37</v>
      </c>
      <c r="K325" s="103">
        <v>4437</v>
      </c>
      <c r="L325" s="103"/>
      <c r="M325" s="103" t="s">
        <v>322</v>
      </c>
      <c r="N325" s="103"/>
      <c r="O325" s="103"/>
      <c r="P325" s="103"/>
      <c r="Q325" s="103">
        <v>4437</v>
      </c>
      <c r="R325" s="103"/>
      <c r="S325" s="103"/>
      <c r="T325" s="103"/>
      <c r="U325" s="103"/>
      <c r="V325" s="133">
        <v>0</v>
      </c>
    </row>
    <row r="326" spans="1:22" s="9" customFormat="1" ht="24" customHeight="1" x14ac:dyDescent="0.2">
      <c r="A326" s="133">
        <v>319</v>
      </c>
      <c r="B326" s="114"/>
      <c r="C326" s="103" t="s">
        <v>9</v>
      </c>
      <c r="D326" s="103">
        <v>39723</v>
      </c>
      <c r="E326" s="103">
        <v>4202</v>
      </c>
      <c r="F326" s="103">
        <v>7</v>
      </c>
      <c r="G326" s="103">
        <v>1</v>
      </c>
      <c r="H326" s="103">
        <v>8</v>
      </c>
      <c r="I326" s="103">
        <v>1</v>
      </c>
      <c r="J326" s="103">
        <v>50</v>
      </c>
      <c r="K326" s="103">
        <v>3350</v>
      </c>
      <c r="L326" s="103"/>
      <c r="M326" s="103" t="s">
        <v>322</v>
      </c>
      <c r="N326" s="103"/>
      <c r="O326" s="103"/>
      <c r="P326" s="103"/>
      <c r="Q326" s="103">
        <v>3350</v>
      </c>
      <c r="R326" s="103"/>
      <c r="S326" s="103"/>
      <c r="T326" s="103"/>
      <c r="U326" s="103"/>
      <c r="V326" s="133">
        <v>0</v>
      </c>
    </row>
    <row r="327" spans="1:22" s="9" customFormat="1" ht="24" customHeight="1" x14ac:dyDescent="0.2">
      <c r="A327" s="131">
        <v>320</v>
      </c>
      <c r="B327" s="103" t="s">
        <v>1778</v>
      </c>
      <c r="C327" s="103" t="s">
        <v>13</v>
      </c>
      <c r="D327" s="103"/>
      <c r="E327" s="103"/>
      <c r="F327" s="103"/>
      <c r="G327" s="103">
        <v>2</v>
      </c>
      <c r="H327" s="103"/>
      <c r="I327" s="103">
        <v>1</v>
      </c>
      <c r="J327" s="103"/>
      <c r="K327" s="103">
        <v>100</v>
      </c>
      <c r="L327" s="103">
        <v>1</v>
      </c>
      <c r="M327" s="103" t="s">
        <v>249</v>
      </c>
      <c r="N327" s="103" t="s">
        <v>15</v>
      </c>
      <c r="O327" s="103" t="s">
        <v>42</v>
      </c>
      <c r="P327" s="103">
        <v>81</v>
      </c>
      <c r="Q327" s="103"/>
      <c r="R327" s="103">
        <v>100</v>
      </c>
      <c r="S327" s="103"/>
      <c r="T327" s="103"/>
      <c r="U327" s="103">
        <v>6</v>
      </c>
      <c r="V327" s="133">
        <v>0.02</v>
      </c>
    </row>
    <row r="328" spans="1:22" s="9" customFormat="1" ht="24" customHeight="1" x14ac:dyDescent="0.2">
      <c r="A328" s="133">
        <v>321</v>
      </c>
      <c r="B328" s="103" t="s">
        <v>1779</v>
      </c>
      <c r="C328" s="103" t="s">
        <v>9</v>
      </c>
      <c r="D328" s="103">
        <v>37613</v>
      </c>
      <c r="E328" s="103">
        <v>4105</v>
      </c>
      <c r="F328" s="103">
        <v>132</v>
      </c>
      <c r="G328" s="103">
        <v>2</v>
      </c>
      <c r="H328" s="103"/>
      <c r="I328" s="103">
        <v>1</v>
      </c>
      <c r="J328" s="103">
        <v>63</v>
      </c>
      <c r="K328" s="103">
        <v>163</v>
      </c>
      <c r="L328" s="103">
        <v>1</v>
      </c>
      <c r="M328" s="103" t="s">
        <v>323</v>
      </c>
      <c r="N328" s="103" t="s">
        <v>15</v>
      </c>
      <c r="O328" s="103" t="s">
        <v>12</v>
      </c>
      <c r="P328" s="103">
        <v>80</v>
      </c>
      <c r="Q328" s="103"/>
      <c r="R328" s="103">
        <v>163</v>
      </c>
      <c r="S328" s="103"/>
      <c r="T328" s="103"/>
      <c r="U328" s="103">
        <v>20</v>
      </c>
      <c r="V328" s="133">
        <v>0</v>
      </c>
    </row>
    <row r="329" spans="1:22" s="9" customFormat="1" ht="24" customHeight="1" x14ac:dyDescent="0.2">
      <c r="A329" s="131">
        <v>322</v>
      </c>
      <c r="B329" s="114"/>
      <c r="C329" s="103" t="s">
        <v>13</v>
      </c>
      <c r="D329" s="103"/>
      <c r="E329" s="103"/>
      <c r="F329" s="103"/>
      <c r="G329" s="103">
        <v>1</v>
      </c>
      <c r="H329" s="103">
        <v>27</v>
      </c>
      <c r="I329" s="103"/>
      <c r="J329" s="103"/>
      <c r="K329" s="103">
        <v>10800</v>
      </c>
      <c r="L329" s="103"/>
      <c r="M329" s="103" t="s">
        <v>323</v>
      </c>
      <c r="N329" s="103"/>
      <c r="O329" s="103"/>
      <c r="P329" s="103"/>
      <c r="Q329" s="103">
        <v>10800</v>
      </c>
      <c r="R329" s="103"/>
      <c r="S329" s="103"/>
      <c r="T329" s="103"/>
      <c r="U329" s="103"/>
      <c r="V329" s="133">
        <v>0.01</v>
      </c>
    </row>
    <row r="330" spans="1:22" s="9" customFormat="1" ht="24" customHeight="1" x14ac:dyDescent="0.2">
      <c r="A330" s="133">
        <v>323</v>
      </c>
      <c r="B330" s="103" t="s">
        <v>1783</v>
      </c>
      <c r="C330" s="103" t="s">
        <v>9</v>
      </c>
      <c r="D330" s="103">
        <v>26131</v>
      </c>
      <c r="E330" s="103">
        <v>3068</v>
      </c>
      <c r="F330" s="103">
        <v>33</v>
      </c>
      <c r="G330" s="103">
        <v>2</v>
      </c>
      <c r="H330" s="103">
        <v>2</v>
      </c>
      <c r="I330" s="103">
        <v>1</v>
      </c>
      <c r="J330" s="103">
        <v>17</v>
      </c>
      <c r="K330" s="103">
        <v>917</v>
      </c>
      <c r="L330" s="103">
        <v>1</v>
      </c>
      <c r="M330" s="103" t="s">
        <v>324</v>
      </c>
      <c r="N330" s="103" t="s">
        <v>15</v>
      </c>
      <c r="O330" s="103" t="s">
        <v>12</v>
      </c>
      <c r="P330" s="103">
        <v>189</v>
      </c>
      <c r="Q330" s="103"/>
      <c r="R330" s="103">
        <v>917</v>
      </c>
      <c r="S330" s="103"/>
      <c r="T330" s="103"/>
      <c r="U330" s="103">
        <v>3</v>
      </c>
      <c r="V330" s="133">
        <v>0</v>
      </c>
    </row>
    <row r="331" spans="1:22" s="9" customFormat="1" ht="24" customHeight="1" x14ac:dyDescent="0.2">
      <c r="A331" s="131">
        <v>324</v>
      </c>
      <c r="B331" s="103" t="s">
        <v>1782</v>
      </c>
      <c r="C331" s="103" t="s">
        <v>9</v>
      </c>
      <c r="D331" s="103">
        <v>36865</v>
      </c>
      <c r="E331" s="103">
        <v>4036</v>
      </c>
      <c r="F331" s="103">
        <v>112</v>
      </c>
      <c r="G331" s="103">
        <v>2</v>
      </c>
      <c r="H331" s="103">
        <v>2</v>
      </c>
      <c r="I331" s="103">
        <v>1</v>
      </c>
      <c r="J331" s="103">
        <v>5</v>
      </c>
      <c r="K331" s="103">
        <v>905</v>
      </c>
      <c r="L331" s="103">
        <v>1</v>
      </c>
      <c r="M331" s="103" t="s">
        <v>325</v>
      </c>
      <c r="N331" s="103" t="s">
        <v>15</v>
      </c>
      <c r="O331" s="103" t="s">
        <v>12</v>
      </c>
      <c r="P331" s="103">
        <v>138</v>
      </c>
      <c r="Q331" s="103">
        <v>767</v>
      </c>
      <c r="R331" s="103">
        <v>138</v>
      </c>
      <c r="S331" s="103"/>
      <c r="T331" s="103"/>
      <c r="U331" s="103">
        <v>15</v>
      </c>
      <c r="V331" s="133">
        <v>0</v>
      </c>
    </row>
    <row r="332" spans="1:22" s="9" customFormat="1" ht="24" customHeight="1" x14ac:dyDescent="0.2">
      <c r="A332" s="133">
        <v>325</v>
      </c>
      <c r="B332" s="114"/>
      <c r="C332" s="103" t="s">
        <v>9</v>
      </c>
      <c r="D332" s="103">
        <v>36870</v>
      </c>
      <c r="E332" s="103">
        <v>4041</v>
      </c>
      <c r="F332" s="103">
        <v>117</v>
      </c>
      <c r="G332" s="103">
        <v>1</v>
      </c>
      <c r="H332" s="103"/>
      <c r="I332" s="103">
        <v>1</v>
      </c>
      <c r="J332" s="103">
        <v>47</v>
      </c>
      <c r="K332" s="103">
        <v>147</v>
      </c>
      <c r="L332" s="103"/>
      <c r="M332" s="103" t="s">
        <v>325</v>
      </c>
      <c r="N332" s="103"/>
      <c r="O332" s="103"/>
      <c r="P332" s="103"/>
      <c r="Q332" s="103">
        <v>147</v>
      </c>
      <c r="R332" s="103"/>
      <c r="S332" s="103"/>
      <c r="T332" s="103"/>
      <c r="U332" s="103"/>
      <c r="V332" s="133">
        <v>0</v>
      </c>
    </row>
    <row r="333" spans="1:22" s="9" customFormat="1" ht="24" customHeight="1" x14ac:dyDescent="0.2">
      <c r="A333" s="131">
        <v>326</v>
      </c>
      <c r="B333" s="114"/>
      <c r="C333" s="103" t="s">
        <v>9</v>
      </c>
      <c r="D333" s="103">
        <v>39358</v>
      </c>
      <c r="E333" s="103">
        <v>4139</v>
      </c>
      <c r="F333" s="103">
        <v>138</v>
      </c>
      <c r="G333" s="103">
        <v>1</v>
      </c>
      <c r="H333" s="103">
        <v>19</v>
      </c>
      <c r="I333" s="103">
        <v>3</v>
      </c>
      <c r="J333" s="103">
        <v>28</v>
      </c>
      <c r="K333" s="103">
        <v>7928</v>
      </c>
      <c r="L333" s="103"/>
      <c r="M333" s="103" t="s">
        <v>325</v>
      </c>
      <c r="N333" s="103"/>
      <c r="O333" s="103"/>
      <c r="P333" s="103"/>
      <c r="Q333" s="103">
        <v>7928</v>
      </c>
      <c r="R333" s="103"/>
      <c r="S333" s="103"/>
      <c r="T333" s="103"/>
      <c r="U333" s="103"/>
      <c r="V333" s="133">
        <v>0</v>
      </c>
    </row>
    <row r="334" spans="1:22" s="9" customFormat="1" ht="24" customHeight="1" x14ac:dyDescent="0.2">
      <c r="A334" s="133">
        <v>327</v>
      </c>
      <c r="B334" s="114"/>
      <c r="C334" s="103" t="s">
        <v>13</v>
      </c>
      <c r="D334" s="103"/>
      <c r="E334" s="103"/>
      <c r="F334" s="103"/>
      <c r="G334" s="103">
        <v>1</v>
      </c>
      <c r="H334" s="103">
        <v>14</v>
      </c>
      <c r="I334" s="103"/>
      <c r="J334" s="103"/>
      <c r="K334" s="103">
        <v>5600</v>
      </c>
      <c r="L334" s="103"/>
      <c r="M334" s="103" t="s">
        <v>325</v>
      </c>
      <c r="N334" s="103"/>
      <c r="O334" s="103"/>
      <c r="P334" s="103"/>
      <c r="Q334" s="103">
        <v>5600</v>
      </c>
      <c r="R334" s="103"/>
      <c r="S334" s="103"/>
      <c r="T334" s="103"/>
      <c r="U334" s="103"/>
      <c r="V334" s="133">
        <v>0.01</v>
      </c>
    </row>
    <row r="335" spans="1:22" s="9" customFormat="1" ht="24" customHeight="1" x14ac:dyDescent="0.2">
      <c r="A335" s="131">
        <v>328</v>
      </c>
      <c r="B335" s="103" t="s">
        <v>1781</v>
      </c>
      <c r="C335" s="103" t="s">
        <v>13</v>
      </c>
      <c r="D335" s="103"/>
      <c r="E335" s="103"/>
      <c r="F335" s="103"/>
      <c r="G335" s="103">
        <v>2</v>
      </c>
      <c r="H335" s="103">
        <v>2</v>
      </c>
      <c r="I335" s="103"/>
      <c r="J335" s="103"/>
      <c r="K335" s="103">
        <v>800</v>
      </c>
      <c r="L335" s="103">
        <v>1</v>
      </c>
      <c r="M335" s="103" t="s">
        <v>326</v>
      </c>
      <c r="N335" s="103" t="s">
        <v>15</v>
      </c>
      <c r="O335" s="103" t="s">
        <v>12</v>
      </c>
      <c r="P335" s="103">
        <v>222</v>
      </c>
      <c r="Q335" s="103">
        <v>578</v>
      </c>
      <c r="R335" s="103">
        <v>222</v>
      </c>
      <c r="S335" s="103"/>
      <c r="T335" s="103"/>
      <c r="U335" s="103">
        <v>20</v>
      </c>
      <c r="V335" s="133">
        <v>0.02</v>
      </c>
    </row>
    <row r="336" spans="1:22" s="9" customFormat="1" ht="24" customHeight="1" x14ac:dyDescent="0.2">
      <c r="A336" s="133">
        <v>329</v>
      </c>
      <c r="B336" s="114"/>
      <c r="C336" s="103" t="s">
        <v>9</v>
      </c>
      <c r="D336" s="103">
        <v>36868</v>
      </c>
      <c r="E336" s="103">
        <v>4039</v>
      </c>
      <c r="F336" s="103">
        <v>115</v>
      </c>
      <c r="G336" s="103">
        <v>1</v>
      </c>
      <c r="H336" s="103"/>
      <c r="I336" s="103">
        <v>1</v>
      </c>
      <c r="J336" s="103">
        <v>47</v>
      </c>
      <c r="K336" s="103">
        <v>147</v>
      </c>
      <c r="L336" s="103"/>
      <c r="M336" s="103" t="s">
        <v>326</v>
      </c>
      <c r="N336" s="103"/>
      <c r="O336" s="103"/>
      <c r="P336" s="103"/>
      <c r="Q336" s="103">
        <v>147</v>
      </c>
      <c r="R336" s="103"/>
      <c r="S336" s="103"/>
      <c r="T336" s="103"/>
      <c r="U336" s="103"/>
      <c r="V336" s="133">
        <v>0</v>
      </c>
    </row>
    <row r="337" spans="1:22" s="9" customFormat="1" ht="24" customHeight="1" x14ac:dyDescent="0.2">
      <c r="A337" s="131">
        <v>330</v>
      </c>
      <c r="B337" s="114"/>
      <c r="C337" s="103" t="s">
        <v>117</v>
      </c>
      <c r="D337" s="103"/>
      <c r="E337" s="103"/>
      <c r="F337" s="103"/>
      <c r="G337" s="103">
        <v>1</v>
      </c>
      <c r="H337" s="103">
        <v>1</v>
      </c>
      <c r="I337" s="103">
        <v>1</v>
      </c>
      <c r="J337" s="103">
        <v>74</v>
      </c>
      <c r="K337" s="103">
        <v>574</v>
      </c>
      <c r="L337" s="103"/>
      <c r="M337" s="103" t="s">
        <v>326</v>
      </c>
      <c r="N337" s="103"/>
      <c r="O337" s="103"/>
      <c r="P337" s="103"/>
      <c r="Q337" s="103">
        <v>574</v>
      </c>
      <c r="R337" s="103"/>
      <c r="S337" s="103"/>
      <c r="T337" s="103"/>
      <c r="U337" s="103"/>
      <c r="V337" s="133">
        <v>0.01</v>
      </c>
    </row>
    <row r="338" spans="1:22" s="9" customFormat="1" ht="24" customHeight="1" x14ac:dyDescent="0.2">
      <c r="A338" s="133">
        <v>331</v>
      </c>
      <c r="B338" s="114"/>
      <c r="C338" s="103" t="s">
        <v>117</v>
      </c>
      <c r="D338" s="103"/>
      <c r="E338" s="103"/>
      <c r="F338" s="103"/>
      <c r="G338" s="103">
        <v>1</v>
      </c>
      <c r="H338" s="103">
        <v>29</v>
      </c>
      <c r="I338" s="103"/>
      <c r="J338" s="103"/>
      <c r="K338" s="103">
        <v>11600</v>
      </c>
      <c r="L338" s="103"/>
      <c r="M338" s="103" t="s">
        <v>326</v>
      </c>
      <c r="N338" s="103"/>
      <c r="O338" s="103"/>
      <c r="P338" s="103"/>
      <c r="Q338" s="103">
        <v>11600</v>
      </c>
      <c r="R338" s="103"/>
      <c r="S338" s="103"/>
      <c r="T338" s="103"/>
      <c r="U338" s="103"/>
      <c r="V338" s="133">
        <v>0.01</v>
      </c>
    </row>
    <row r="339" spans="1:22" s="9" customFormat="1" ht="24" customHeight="1" x14ac:dyDescent="0.2">
      <c r="A339" s="131">
        <v>332</v>
      </c>
      <c r="B339" s="103" t="s">
        <v>1780</v>
      </c>
      <c r="C339" s="103" t="s">
        <v>13</v>
      </c>
      <c r="D339" s="103"/>
      <c r="E339" s="103"/>
      <c r="F339" s="103"/>
      <c r="G339" s="103">
        <v>2</v>
      </c>
      <c r="H339" s="103">
        <v>1</v>
      </c>
      <c r="I339" s="103"/>
      <c r="J339" s="103"/>
      <c r="K339" s="103">
        <v>400</v>
      </c>
      <c r="L339" s="103">
        <v>1</v>
      </c>
      <c r="M339" s="103" t="s">
        <v>327</v>
      </c>
      <c r="N339" s="103" t="s">
        <v>15</v>
      </c>
      <c r="O339" s="103" t="s">
        <v>12</v>
      </c>
      <c r="P339" s="103">
        <v>116</v>
      </c>
      <c r="Q339" s="103"/>
      <c r="R339" s="103">
        <v>400</v>
      </c>
      <c r="S339" s="103"/>
      <c r="T339" s="103"/>
      <c r="U339" s="103">
        <v>50</v>
      </c>
      <c r="V339" s="133">
        <v>0.02</v>
      </c>
    </row>
    <row r="340" spans="1:22" s="9" customFormat="1" ht="24" customHeight="1" x14ac:dyDescent="0.2">
      <c r="A340" s="133">
        <v>333</v>
      </c>
      <c r="B340" s="114"/>
      <c r="C340" s="103" t="s">
        <v>13</v>
      </c>
      <c r="D340" s="103"/>
      <c r="E340" s="103"/>
      <c r="F340" s="103"/>
      <c r="G340" s="103">
        <v>1</v>
      </c>
      <c r="H340" s="103">
        <v>1</v>
      </c>
      <c r="I340" s="103"/>
      <c r="J340" s="103"/>
      <c r="K340" s="103">
        <v>400</v>
      </c>
      <c r="L340" s="103"/>
      <c r="M340" s="103" t="s">
        <v>327</v>
      </c>
      <c r="N340" s="103"/>
      <c r="O340" s="103"/>
      <c r="P340" s="103"/>
      <c r="Q340" s="103">
        <v>400</v>
      </c>
      <c r="R340" s="103"/>
      <c r="S340" s="103"/>
      <c r="T340" s="103"/>
      <c r="U340" s="103"/>
      <c r="V340" s="133">
        <v>0.01</v>
      </c>
    </row>
    <row r="341" spans="1:22" s="9" customFormat="1" ht="24" customHeight="1" x14ac:dyDescent="0.2">
      <c r="A341" s="131">
        <v>334</v>
      </c>
      <c r="B341" s="114"/>
      <c r="C341" s="103" t="s">
        <v>9</v>
      </c>
      <c r="D341" s="103">
        <v>52172</v>
      </c>
      <c r="E341" s="103">
        <v>2905</v>
      </c>
      <c r="F341" s="103">
        <v>101</v>
      </c>
      <c r="G341" s="103">
        <v>1</v>
      </c>
      <c r="H341" s="103">
        <v>9</v>
      </c>
      <c r="I341" s="103"/>
      <c r="J341" s="103"/>
      <c r="K341" s="103">
        <v>3600</v>
      </c>
      <c r="L341" s="103"/>
      <c r="M341" s="103" t="s">
        <v>327</v>
      </c>
      <c r="N341" s="103"/>
      <c r="O341" s="103"/>
      <c r="P341" s="103"/>
      <c r="Q341" s="103">
        <v>3600</v>
      </c>
      <c r="R341" s="103"/>
      <c r="S341" s="103"/>
      <c r="T341" s="103"/>
      <c r="U341" s="103"/>
      <c r="V341" s="133">
        <v>0</v>
      </c>
    </row>
    <row r="342" spans="1:22" s="9" customFormat="1" ht="24" customHeight="1" x14ac:dyDescent="0.2">
      <c r="A342" s="133">
        <v>335</v>
      </c>
      <c r="B342" s="114"/>
      <c r="C342" s="103" t="s">
        <v>9</v>
      </c>
      <c r="D342" s="103">
        <v>26136</v>
      </c>
      <c r="E342" s="103">
        <v>3073</v>
      </c>
      <c r="F342" s="103">
        <v>43</v>
      </c>
      <c r="G342" s="103">
        <v>1</v>
      </c>
      <c r="H342" s="103">
        <v>5</v>
      </c>
      <c r="I342" s="103">
        <v>2</v>
      </c>
      <c r="J342" s="103">
        <v>64</v>
      </c>
      <c r="K342" s="103">
        <v>2264</v>
      </c>
      <c r="L342" s="103"/>
      <c r="M342" s="103" t="s">
        <v>327</v>
      </c>
      <c r="N342" s="103"/>
      <c r="O342" s="103"/>
      <c r="P342" s="103"/>
      <c r="Q342" s="103">
        <v>2264</v>
      </c>
      <c r="R342" s="103"/>
      <c r="S342" s="103"/>
      <c r="T342" s="103"/>
      <c r="U342" s="103"/>
      <c r="V342" s="133">
        <v>0</v>
      </c>
    </row>
    <row r="343" spans="1:22" s="9" customFormat="1" ht="24" customHeight="1" x14ac:dyDescent="0.2">
      <c r="A343" s="131">
        <v>336</v>
      </c>
      <c r="B343" s="103" t="s">
        <v>1792</v>
      </c>
      <c r="C343" s="103" t="s">
        <v>13</v>
      </c>
      <c r="D343" s="103"/>
      <c r="E343" s="103"/>
      <c r="F343" s="103"/>
      <c r="G343" s="103">
        <v>2</v>
      </c>
      <c r="H343" s="103"/>
      <c r="I343" s="103">
        <v>1</v>
      </c>
      <c r="J343" s="103"/>
      <c r="K343" s="103">
        <v>100</v>
      </c>
      <c r="L343" s="103">
        <v>1</v>
      </c>
      <c r="M343" s="103" t="s">
        <v>328</v>
      </c>
      <c r="N343" s="103" t="s">
        <v>15</v>
      </c>
      <c r="O343" s="103" t="s">
        <v>42</v>
      </c>
      <c r="P343" s="103">
        <v>180</v>
      </c>
      <c r="Q343" s="103"/>
      <c r="R343" s="103">
        <v>100</v>
      </c>
      <c r="S343" s="103"/>
      <c r="T343" s="103"/>
      <c r="U343" s="103">
        <v>20</v>
      </c>
      <c r="V343" s="133">
        <v>0.02</v>
      </c>
    </row>
    <row r="344" spans="1:22" s="9" customFormat="1" ht="24" customHeight="1" x14ac:dyDescent="0.2">
      <c r="A344" s="133">
        <v>337</v>
      </c>
      <c r="B344" s="103" t="s">
        <v>1791</v>
      </c>
      <c r="C344" s="103" t="s">
        <v>9</v>
      </c>
      <c r="D344" s="103">
        <v>16651</v>
      </c>
      <c r="E344" s="103">
        <v>2525</v>
      </c>
      <c r="F344" s="103">
        <v>28</v>
      </c>
      <c r="G344" s="103">
        <v>2</v>
      </c>
      <c r="H344" s="103">
        <v>1</v>
      </c>
      <c r="I344" s="103">
        <v>2</v>
      </c>
      <c r="J344" s="103">
        <v>12</v>
      </c>
      <c r="K344" s="103">
        <v>612</v>
      </c>
      <c r="L344" s="103">
        <v>1</v>
      </c>
      <c r="M344" s="103" t="s">
        <v>329</v>
      </c>
      <c r="N344" s="103" t="s">
        <v>15</v>
      </c>
      <c r="O344" s="103" t="s">
        <v>12</v>
      </c>
      <c r="P344" s="103">
        <v>171</v>
      </c>
      <c r="Q344" s="103"/>
      <c r="R344" s="103">
        <v>612</v>
      </c>
      <c r="S344" s="103"/>
      <c r="T344" s="103"/>
      <c r="U344" s="103">
        <v>30</v>
      </c>
      <c r="V344" s="133">
        <v>0</v>
      </c>
    </row>
    <row r="345" spans="1:22" s="9" customFormat="1" ht="24" customHeight="1" x14ac:dyDescent="0.2">
      <c r="A345" s="131">
        <v>338</v>
      </c>
      <c r="B345" s="103" t="s">
        <v>1790</v>
      </c>
      <c r="C345" s="103" t="s">
        <v>9</v>
      </c>
      <c r="D345" s="103">
        <v>37752</v>
      </c>
      <c r="E345" s="103">
        <v>4114</v>
      </c>
      <c r="F345" s="103">
        <v>136</v>
      </c>
      <c r="G345" s="103">
        <v>2</v>
      </c>
      <c r="H345" s="103">
        <v>1</v>
      </c>
      <c r="I345" s="103">
        <v>1</v>
      </c>
      <c r="J345" s="103">
        <v>28</v>
      </c>
      <c r="K345" s="103">
        <v>528</v>
      </c>
      <c r="L345" s="103">
        <v>1</v>
      </c>
      <c r="M345" s="103" t="s">
        <v>330</v>
      </c>
      <c r="N345" s="103" t="s">
        <v>15</v>
      </c>
      <c r="O345" s="103" t="s">
        <v>12</v>
      </c>
      <c r="P345" s="103">
        <v>189</v>
      </c>
      <c r="Q345" s="103"/>
      <c r="R345" s="103">
        <v>528</v>
      </c>
      <c r="S345" s="103"/>
      <c r="T345" s="103"/>
      <c r="U345" s="103">
        <v>20</v>
      </c>
      <c r="V345" s="133">
        <v>0</v>
      </c>
    </row>
    <row r="346" spans="1:22" s="9" customFormat="1" ht="24" customHeight="1" x14ac:dyDescent="0.2">
      <c r="A346" s="133">
        <v>339</v>
      </c>
      <c r="B346" s="114"/>
      <c r="C346" s="103" t="s">
        <v>13</v>
      </c>
      <c r="D346" s="103"/>
      <c r="E346" s="103"/>
      <c r="F346" s="103"/>
      <c r="G346" s="103">
        <v>1</v>
      </c>
      <c r="H346" s="103"/>
      <c r="I346" s="103">
        <v>2</v>
      </c>
      <c r="J346" s="103"/>
      <c r="K346" s="103">
        <v>200</v>
      </c>
      <c r="L346" s="103"/>
      <c r="M346" s="103" t="s">
        <v>330</v>
      </c>
      <c r="N346" s="103"/>
      <c r="O346" s="103"/>
      <c r="P346" s="103"/>
      <c r="Q346" s="103">
        <v>200</v>
      </c>
      <c r="R346" s="103"/>
      <c r="S346" s="103"/>
      <c r="T346" s="103"/>
      <c r="U346" s="103"/>
      <c r="V346" s="133">
        <v>0.02</v>
      </c>
    </row>
    <row r="347" spans="1:22" s="9" customFormat="1" ht="24" customHeight="1" x14ac:dyDescent="0.2">
      <c r="A347" s="131">
        <v>340</v>
      </c>
      <c r="B347" s="114"/>
      <c r="C347" s="103" t="s">
        <v>9</v>
      </c>
      <c r="D347" s="103">
        <v>58382</v>
      </c>
      <c r="E347" s="103">
        <v>5535</v>
      </c>
      <c r="F347" s="103">
        <v>258</v>
      </c>
      <c r="G347" s="103">
        <v>1</v>
      </c>
      <c r="H347" s="103"/>
      <c r="I347" s="103">
        <v>2</v>
      </c>
      <c r="J347" s="103">
        <v>12</v>
      </c>
      <c r="K347" s="103">
        <v>212</v>
      </c>
      <c r="L347" s="103"/>
      <c r="M347" s="103" t="s">
        <v>330</v>
      </c>
      <c r="N347" s="103"/>
      <c r="O347" s="103"/>
      <c r="P347" s="103"/>
      <c r="Q347" s="103">
        <v>212</v>
      </c>
      <c r="R347" s="103"/>
      <c r="S347" s="103"/>
      <c r="T347" s="103"/>
      <c r="U347" s="103"/>
      <c r="V347" s="133">
        <v>0</v>
      </c>
    </row>
    <row r="348" spans="1:22" s="9" customFormat="1" ht="24" customHeight="1" x14ac:dyDescent="0.2">
      <c r="A348" s="133">
        <v>341</v>
      </c>
      <c r="B348" s="114"/>
      <c r="C348" s="103" t="s">
        <v>9</v>
      </c>
      <c r="D348" s="103">
        <v>36873</v>
      </c>
      <c r="E348" s="103">
        <v>4044</v>
      </c>
      <c r="F348" s="103">
        <v>120</v>
      </c>
      <c r="G348" s="103">
        <v>1</v>
      </c>
      <c r="H348" s="103">
        <v>4</v>
      </c>
      <c r="I348" s="103">
        <v>3</v>
      </c>
      <c r="J348" s="103">
        <v>31</v>
      </c>
      <c r="K348" s="103">
        <v>1931</v>
      </c>
      <c r="L348" s="103"/>
      <c r="M348" s="103" t="s">
        <v>330</v>
      </c>
      <c r="N348" s="103"/>
      <c r="O348" s="103"/>
      <c r="P348" s="103"/>
      <c r="Q348" s="103">
        <v>1931</v>
      </c>
      <c r="R348" s="103"/>
      <c r="S348" s="103"/>
      <c r="T348" s="103"/>
      <c r="U348" s="103"/>
      <c r="V348" s="133">
        <v>0</v>
      </c>
    </row>
    <row r="349" spans="1:22" s="9" customFormat="1" ht="24" customHeight="1" x14ac:dyDescent="0.2">
      <c r="A349" s="131">
        <v>342</v>
      </c>
      <c r="B349" s="114"/>
      <c r="C349" s="103" t="s">
        <v>9</v>
      </c>
      <c r="D349" s="103">
        <v>39403</v>
      </c>
      <c r="E349" s="103">
        <v>4138</v>
      </c>
      <c r="F349" s="103">
        <v>137</v>
      </c>
      <c r="G349" s="103">
        <v>1</v>
      </c>
      <c r="H349" s="103">
        <v>19</v>
      </c>
      <c r="I349" s="103">
        <v>3</v>
      </c>
      <c r="J349" s="103">
        <v>28</v>
      </c>
      <c r="K349" s="103">
        <v>7928</v>
      </c>
      <c r="L349" s="103"/>
      <c r="M349" s="103" t="s">
        <v>330</v>
      </c>
      <c r="N349" s="103"/>
      <c r="O349" s="103"/>
      <c r="P349" s="103"/>
      <c r="Q349" s="103">
        <v>7928</v>
      </c>
      <c r="R349" s="103"/>
      <c r="S349" s="103"/>
      <c r="T349" s="103"/>
      <c r="U349" s="103"/>
      <c r="V349" s="133">
        <v>0</v>
      </c>
    </row>
    <row r="350" spans="1:22" s="9" customFormat="1" ht="24" customHeight="1" x14ac:dyDescent="0.2">
      <c r="A350" s="133">
        <v>343</v>
      </c>
      <c r="B350" s="114"/>
      <c r="C350" s="103" t="s">
        <v>13</v>
      </c>
      <c r="D350" s="103"/>
      <c r="E350" s="103"/>
      <c r="F350" s="103"/>
      <c r="G350" s="103">
        <v>1</v>
      </c>
      <c r="H350" s="103">
        <v>15</v>
      </c>
      <c r="I350" s="103"/>
      <c r="J350" s="103"/>
      <c r="K350" s="103">
        <v>6000</v>
      </c>
      <c r="L350" s="103"/>
      <c r="M350" s="103" t="s">
        <v>330</v>
      </c>
      <c r="N350" s="103"/>
      <c r="O350" s="103"/>
      <c r="P350" s="103"/>
      <c r="Q350" s="103">
        <v>6000</v>
      </c>
      <c r="R350" s="103"/>
      <c r="S350" s="103"/>
      <c r="T350" s="103"/>
      <c r="U350" s="103"/>
      <c r="V350" s="133">
        <v>0.01</v>
      </c>
    </row>
    <row r="351" spans="1:22" s="9" customFormat="1" ht="24" customHeight="1" x14ac:dyDescent="0.2">
      <c r="A351" s="131">
        <v>344</v>
      </c>
      <c r="B351" s="103" t="s">
        <v>1789</v>
      </c>
      <c r="C351" s="103" t="s">
        <v>9</v>
      </c>
      <c r="D351" s="103">
        <v>16667</v>
      </c>
      <c r="E351" s="103"/>
      <c r="F351" s="103">
        <v>56</v>
      </c>
      <c r="G351" s="103">
        <v>2</v>
      </c>
      <c r="H351" s="103">
        <v>1</v>
      </c>
      <c r="I351" s="103">
        <v>2</v>
      </c>
      <c r="J351" s="103">
        <v>77</v>
      </c>
      <c r="K351" s="103">
        <v>677</v>
      </c>
      <c r="L351" s="103">
        <v>1</v>
      </c>
      <c r="M351" s="103" t="s">
        <v>331</v>
      </c>
      <c r="N351" s="103" t="s">
        <v>15</v>
      </c>
      <c r="O351" s="103" t="s">
        <v>12</v>
      </c>
      <c r="P351" s="103">
        <v>90</v>
      </c>
      <c r="Q351" s="103"/>
      <c r="R351" s="103">
        <v>677</v>
      </c>
      <c r="S351" s="103"/>
      <c r="T351" s="103"/>
      <c r="U351" s="103">
        <v>50</v>
      </c>
      <c r="V351" s="133">
        <v>0</v>
      </c>
    </row>
    <row r="352" spans="1:22" s="9" customFormat="1" ht="24" customHeight="1" x14ac:dyDescent="0.2">
      <c r="A352" s="133">
        <v>345</v>
      </c>
      <c r="B352" s="114"/>
      <c r="C352" s="103" t="s">
        <v>332</v>
      </c>
      <c r="D352" s="103"/>
      <c r="E352" s="103"/>
      <c r="F352" s="103"/>
      <c r="G352" s="103">
        <v>2</v>
      </c>
      <c r="H352" s="103"/>
      <c r="I352" s="103"/>
      <c r="J352" s="103"/>
      <c r="K352" s="103">
        <v>0</v>
      </c>
      <c r="L352" s="103">
        <v>1</v>
      </c>
      <c r="M352" s="103" t="s">
        <v>333</v>
      </c>
      <c r="N352" s="103" t="s">
        <v>15</v>
      </c>
      <c r="O352" s="103" t="s">
        <v>22</v>
      </c>
      <c r="P352" s="103">
        <v>90</v>
      </c>
      <c r="Q352" s="103"/>
      <c r="R352" s="103">
        <v>90</v>
      </c>
      <c r="S352" s="103"/>
      <c r="T352" s="103"/>
      <c r="U352" s="103">
        <v>20</v>
      </c>
      <c r="V352" s="133">
        <v>0.02</v>
      </c>
    </row>
    <row r="353" spans="1:22" s="9" customFormat="1" ht="24" customHeight="1" x14ac:dyDescent="0.2">
      <c r="A353" s="131">
        <v>346</v>
      </c>
      <c r="B353" s="114"/>
      <c r="C353" s="103" t="s">
        <v>9</v>
      </c>
      <c r="D353" s="103">
        <v>16574</v>
      </c>
      <c r="E353" s="103"/>
      <c r="F353" s="103">
        <v>162</v>
      </c>
      <c r="G353" s="103">
        <v>1</v>
      </c>
      <c r="H353" s="103">
        <v>14</v>
      </c>
      <c r="I353" s="103">
        <v>1</v>
      </c>
      <c r="J353" s="103">
        <v>24</v>
      </c>
      <c r="K353" s="103">
        <v>5724</v>
      </c>
      <c r="L353" s="103"/>
      <c r="M353" s="103" t="s">
        <v>333</v>
      </c>
      <c r="N353" s="103"/>
      <c r="O353" s="103"/>
      <c r="P353" s="103"/>
      <c r="Q353" s="103">
        <v>5724</v>
      </c>
      <c r="R353" s="103"/>
      <c r="S353" s="103"/>
      <c r="T353" s="103"/>
      <c r="U353" s="103"/>
      <c r="V353" s="133">
        <v>0</v>
      </c>
    </row>
    <row r="354" spans="1:22" s="9" customFormat="1" ht="24" customHeight="1" x14ac:dyDescent="0.2">
      <c r="A354" s="133">
        <v>347</v>
      </c>
      <c r="B354" s="114"/>
      <c r="C354" s="103" t="s">
        <v>9</v>
      </c>
      <c r="D354" s="103">
        <v>39419</v>
      </c>
      <c r="E354" s="103">
        <v>4191</v>
      </c>
      <c r="F354" s="103">
        <v>70</v>
      </c>
      <c r="G354" s="103">
        <v>1</v>
      </c>
      <c r="H354" s="103">
        <v>6</v>
      </c>
      <c r="I354" s="103"/>
      <c r="J354" s="103"/>
      <c r="K354" s="103">
        <v>2400</v>
      </c>
      <c r="L354" s="103"/>
      <c r="M354" s="103" t="s">
        <v>333</v>
      </c>
      <c r="N354" s="103"/>
      <c r="O354" s="103"/>
      <c r="P354" s="103"/>
      <c r="Q354" s="103">
        <v>2400</v>
      </c>
      <c r="R354" s="103"/>
      <c r="S354" s="103"/>
      <c r="T354" s="103"/>
      <c r="U354" s="103"/>
      <c r="V354" s="133">
        <v>0</v>
      </c>
    </row>
    <row r="355" spans="1:22" s="9" customFormat="1" ht="24" customHeight="1" x14ac:dyDescent="0.2">
      <c r="A355" s="131">
        <v>348</v>
      </c>
      <c r="B355" s="114"/>
      <c r="C355" s="103" t="s">
        <v>9</v>
      </c>
      <c r="D355" s="103">
        <v>36871</v>
      </c>
      <c r="E355" s="103">
        <v>4042</v>
      </c>
      <c r="F355" s="103">
        <v>118</v>
      </c>
      <c r="G355" s="103">
        <v>1</v>
      </c>
      <c r="H355" s="103"/>
      <c r="I355" s="103">
        <v>1</v>
      </c>
      <c r="J355" s="103">
        <v>47</v>
      </c>
      <c r="K355" s="103">
        <v>147</v>
      </c>
      <c r="L355" s="103"/>
      <c r="M355" s="103" t="s">
        <v>333</v>
      </c>
      <c r="N355" s="103"/>
      <c r="O355" s="103"/>
      <c r="P355" s="103"/>
      <c r="Q355" s="103">
        <v>147</v>
      </c>
      <c r="R355" s="103"/>
      <c r="S355" s="103"/>
      <c r="T355" s="103"/>
      <c r="U355" s="103"/>
      <c r="V355" s="133">
        <v>0</v>
      </c>
    </row>
    <row r="356" spans="1:22" s="9" customFormat="1" ht="24" customHeight="1" x14ac:dyDescent="0.2">
      <c r="A356" s="133">
        <v>349</v>
      </c>
      <c r="B356" s="114"/>
      <c r="C356" s="103" t="s">
        <v>9</v>
      </c>
      <c r="D356" s="103">
        <v>26106</v>
      </c>
      <c r="E356" s="103"/>
      <c r="F356" s="103">
        <v>29</v>
      </c>
      <c r="G356" s="103">
        <v>1</v>
      </c>
      <c r="H356" s="103">
        <v>19</v>
      </c>
      <c r="I356" s="103"/>
      <c r="J356" s="103">
        <v>28</v>
      </c>
      <c r="K356" s="103">
        <v>7628</v>
      </c>
      <c r="L356" s="103"/>
      <c r="M356" s="103" t="s">
        <v>333</v>
      </c>
      <c r="N356" s="103"/>
      <c r="O356" s="103"/>
      <c r="P356" s="103"/>
      <c r="Q356" s="103">
        <v>7628</v>
      </c>
      <c r="R356" s="103"/>
      <c r="S356" s="103"/>
      <c r="T356" s="103"/>
      <c r="U356" s="103"/>
      <c r="V356" s="133">
        <v>0</v>
      </c>
    </row>
    <row r="357" spans="1:22" s="9" customFormat="1" ht="24" customHeight="1" x14ac:dyDescent="0.2">
      <c r="A357" s="131">
        <v>350</v>
      </c>
      <c r="B357" s="114"/>
      <c r="C357" s="103" t="s">
        <v>9</v>
      </c>
      <c r="D357" s="103">
        <v>30485</v>
      </c>
      <c r="E357" s="103">
        <v>3654</v>
      </c>
      <c r="F357" s="103">
        <v>235</v>
      </c>
      <c r="G357" s="103">
        <v>1</v>
      </c>
      <c r="H357" s="103">
        <v>4</v>
      </c>
      <c r="I357" s="103">
        <v>3</v>
      </c>
      <c r="J357" s="103">
        <v>77</v>
      </c>
      <c r="K357" s="103">
        <v>1977</v>
      </c>
      <c r="L357" s="103"/>
      <c r="M357" s="103" t="s">
        <v>333</v>
      </c>
      <c r="N357" s="103"/>
      <c r="O357" s="103"/>
      <c r="P357" s="103"/>
      <c r="Q357" s="103">
        <v>1977</v>
      </c>
      <c r="R357" s="103"/>
      <c r="S357" s="103"/>
      <c r="T357" s="103"/>
      <c r="U357" s="103"/>
      <c r="V357" s="133">
        <v>0</v>
      </c>
    </row>
    <row r="358" spans="1:22" s="9" customFormat="1" ht="24" customHeight="1" x14ac:dyDescent="0.2">
      <c r="A358" s="133">
        <v>351</v>
      </c>
      <c r="B358" s="114"/>
      <c r="C358" s="103" t="s">
        <v>9</v>
      </c>
      <c r="D358" s="103">
        <v>26135</v>
      </c>
      <c r="E358" s="103"/>
      <c r="F358" s="103">
        <v>41</v>
      </c>
      <c r="G358" s="103">
        <v>1</v>
      </c>
      <c r="H358" s="103">
        <v>22</v>
      </c>
      <c r="I358" s="103">
        <v>1</v>
      </c>
      <c r="J358" s="103">
        <v>38</v>
      </c>
      <c r="K358" s="103">
        <v>8938</v>
      </c>
      <c r="L358" s="103"/>
      <c r="M358" s="103" t="s">
        <v>333</v>
      </c>
      <c r="N358" s="103"/>
      <c r="O358" s="103"/>
      <c r="P358" s="103"/>
      <c r="Q358" s="103">
        <v>8938</v>
      </c>
      <c r="R358" s="103"/>
      <c r="S358" s="103"/>
      <c r="T358" s="103"/>
      <c r="U358" s="103"/>
      <c r="V358" s="133">
        <v>0</v>
      </c>
    </row>
    <row r="359" spans="1:22" s="9" customFormat="1" ht="24" customHeight="1" x14ac:dyDescent="0.2">
      <c r="A359" s="131">
        <v>352</v>
      </c>
      <c r="B359" s="114"/>
      <c r="C359" s="103" t="s">
        <v>9</v>
      </c>
      <c r="D359" s="103">
        <v>39240</v>
      </c>
      <c r="E359" s="103">
        <v>4182</v>
      </c>
      <c r="F359" s="103">
        <v>256</v>
      </c>
      <c r="G359" s="103">
        <v>1</v>
      </c>
      <c r="H359" s="103">
        <v>3</v>
      </c>
      <c r="I359" s="103">
        <v>3</v>
      </c>
      <c r="J359" s="103">
        <v>53</v>
      </c>
      <c r="K359" s="103">
        <v>1553</v>
      </c>
      <c r="L359" s="103"/>
      <c r="M359" s="103" t="s">
        <v>333</v>
      </c>
      <c r="N359" s="103"/>
      <c r="O359" s="103"/>
      <c r="P359" s="103"/>
      <c r="Q359" s="103">
        <v>1553</v>
      </c>
      <c r="R359" s="103"/>
      <c r="S359" s="103"/>
      <c r="T359" s="103"/>
      <c r="U359" s="103"/>
      <c r="V359" s="133">
        <v>0</v>
      </c>
    </row>
    <row r="360" spans="1:22" s="9" customFormat="1" ht="24" customHeight="1" x14ac:dyDescent="0.2">
      <c r="A360" s="133">
        <v>353</v>
      </c>
      <c r="B360" s="114"/>
      <c r="C360" s="103" t="s">
        <v>9</v>
      </c>
      <c r="D360" s="103">
        <v>32579</v>
      </c>
      <c r="E360" s="103">
        <v>3812</v>
      </c>
      <c r="F360" s="103">
        <v>106</v>
      </c>
      <c r="G360" s="103">
        <v>1</v>
      </c>
      <c r="H360" s="103">
        <v>2</v>
      </c>
      <c r="I360" s="103">
        <v>2</v>
      </c>
      <c r="J360" s="103">
        <v>84</v>
      </c>
      <c r="K360" s="103">
        <v>1084</v>
      </c>
      <c r="L360" s="103"/>
      <c r="M360" s="103" t="s">
        <v>333</v>
      </c>
      <c r="N360" s="103"/>
      <c r="O360" s="103"/>
      <c r="P360" s="103"/>
      <c r="Q360" s="103">
        <v>1084</v>
      </c>
      <c r="R360" s="103"/>
      <c r="S360" s="103"/>
      <c r="T360" s="103"/>
      <c r="U360" s="103"/>
      <c r="V360" s="133">
        <v>0</v>
      </c>
    </row>
    <row r="361" spans="1:22" s="9" customFormat="1" ht="24" customHeight="1" x14ac:dyDescent="0.2">
      <c r="A361" s="131">
        <v>354</v>
      </c>
      <c r="B361" s="103" t="s">
        <v>1788</v>
      </c>
      <c r="C361" s="103" t="s">
        <v>244</v>
      </c>
      <c r="D361" s="103"/>
      <c r="E361" s="103"/>
      <c r="F361" s="103"/>
      <c r="G361" s="103">
        <v>2</v>
      </c>
      <c r="H361" s="103"/>
      <c r="I361" s="103"/>
      <c r="J361" s="103"/>
      <c r="K361" s="103">
        <v>0</v>
      </c>
      <c r="L361" s="103">
        <v>1</v>
      </c>
      <c r="M361" s="103" t="s">
        <v>334</v>
      </c>
      <c r="N361" s="103" t="s">
        <v>15</v>
      </c>
      <c r="O361" s="103" t="s">
        <v>22</v>
      </c>
      <c r="P361" s="103">
        <v>54</v>
      </c>
      <c r="Q361" s="103"/>
      <c r="R361" s="103">
        <v>54</v>
      </c>
      <c r="S361" s="103"/>
      <c r="T361" s="103"/>
      <c r="U361" s="103">
        <v>10</v>
      </c>
      <c r="V361" s="133">
        <v>0.02</v>
      </c>
    </row>
    <row r="362" spans="1:22" s="9" customFormat="1" ht="24" customHeight="1" x14ac:dyDescent="0.2">
      <c r="A362" s="133">
        <v>355</v>
      </c>
      <c r="B362" s="114"/>
      <c r="C362" s="103" t="s">
        <v>9</v>
      </c>
      <c r="D362" s="103">
        <v>16661</v>
      </c>
      <c r="E362" s="103">
        <v>2535</v>
      </c>
      <c r="F362" s="103">
        <v>50</v>
      </c>
      <c r="G362" s="103">
        <v>1</v>
      </c>
      <c r="H362" s="103"/>
      <c r="I362" s="103">
        <v>2</v>
      </c>
      <c r="J362" s="103">
        <v>13</v>
      </c>
      <c r="K362" s="103">
        <v>213</v>
      </c>
      <c r="L362" s="103"/>
      <c r="M362" s="103" t="s">
        <v>334</v>
      </c>
      <c r="N362" s="103"/>
      <c r="O362" s="103"/>
      <c r="P362" s="103"/>
      <c r="Q362" s="103">
        <v>213</v>
      </c>
      <c r="R362" s="103"/>
      <c r="S362" s="103"/>
      <c r="T362" s="103"/>
      <c r="U362" s="103"/>
      <c r="V362" s="133">
        <v>0</v>
      </c>
    </row>
    <row r="363" spans="1:22" s="9" customFormat="1" ht="24" customHeight="1" x14ac:dyDescent="0.2">
      <c r="A363" s="131">
        <v>356</v>
      </c>
      <c r="B363" s="114"/>
      <c r="C363" s="103" t="s">
        <v>9</v>
      </c>
      <c r="D363" s="103">
        <v>16643</v>
      </c>
      <c r="E363" s="103">
        <v>6000</v>
      </c>
      <c r="F363" s="103">
        <v>285</v>
      </c>
      <c r="G363" s="103">
        <v>1</v>
      </c>
      <c r="H363" s="103">
        <v>5</v>
      </c>
      <c r="I363" s="103">
        <v>1</v>
      </c>
      <c r="J363" s="103">
        <v>40</v>
      </c>
      <c r="K363" s="103">
        <v>2140</v>
      </c>
      <c r="L363" s="103"/>
      <c r="M363" s="103" t="s">
        <v>334</v>
      </c>
      <c r="N363" s="103"/>
      <c r="O363" s="103"/>
      <c r="P363" s="103"/>
      <c r="Q363" s="103">
        <v>2140</v>
      </c>
      <c r="R363" s="103"/>
      <c r="S363" s="103"/>
      <c r="T363" s="103"/>
      <c r="U363" s="103"/>
      <c r="V363" s="133">
        <v>0</v>
      </c>
    </row>
    <row r="364" spans="1:22" s="9" customFormat="1" ht="24" customHeight="1" x14ac:dyDescent="0.2">
      <c r="A364" s="133">
        <v>357</v>
      </c>
      <c r="B364" s="114"/>
      <c r="C364" s="103" t="s">
        <v>9</v>
      </c>
      <c r="D364" s="103">
        <v>16642</v>
      </c>
      <c r="E364" s="103">
        <v>5999</v>
      </c>
      <c r="F364" s="103">
        <v>284</v>
      </c>
      <c r="G364" s="103">
        <v>1</v>
      </c>
      <c r="H364" s="103">
        <v>5</v>
      </c>
      <c r="I364" s="103">
        <v>1</v>
      </c>
      <c r="J364" s="103">
        <v>41</v>
      </c>
      <c r="K364" s="103">
        <v>2141</v>
      </c>
      <c r="L364" s="103"/>
      <c r="M364" s="103" t="s">
        <v>334</v>
      </c>
      <c r="N364" s="103"/>
      <c r="O364" s="103"/>
      <c r="P364" s="103"/>
      <c r="Q364" s="103">
        <v>2141</v>
      </c>
      <c r="R364" s="103"/>
      <c r="S364" s="103"/>
      <c r="T364" s="103"/>
      <c r="U364" s="103"/>
      <c r="V364" s="133">
        <v>0</v>
      </c>
    </row>
    <row r="365" spans="1:22" s="9" customFormat="1" ht="24" customHeight="1" x14ac:dyDescent="0.2">
      <c r="A365" s="131">
        <v>358</v>
      </c>
      <c r="B365" s="103" t="s">
        <v>1787</v>
      </c>
      <c r="C365" s="103" t="s">
        <v>13</v>
      </c>
      <c r="D365" s="103"/>
      <c r="E365" s="103"/>
      <c r="F365" s="103"/>
      <c r="G365" s="103">
        <v>2</v>
      </c>
      <c r="H365" s="103">
        <v>1</v>
      </c>
      <c r="I365" s="103"/>
      <c r="J365" s="103"/>
      <c r="K365" s="103">
        <v>400</v>
      </c>
      <c r="L365" s="103">
        <v>1</v>
      </c>
      <c r="M365" s="103" t="s">
        <v>335</v>
      </c>
      <c r="N365" s="103" t="s">
        <v>15</v>
      </c>
      <c r="O365" s="103" t="s">
        <v>12</v>
      </c>
      <c r="P365" s="103">
        <v>102</v>
      </c>
      <c r="Q365" s="103"/>
      <c r="R365" s="103">
        <v>400</v>
      </c>
      <c r="S365" s="103"/>
      <c r="T365" s="103"/>
      <c r="U365" s="103">
        <v>15</v>
      </c>
      <c r="V365" s="133">
        <v>0.02</v>
      </c>
    </row>
    <row r="366" spans="1:22" s="9" customFormat="1" ht="24" customHeight="1" x14ac:dyDescent="0.2">
      <c r="A366" s="133">
        <v>359</v>
      </c>
      <c r="B366" s="114"/>
      <c r="C366" s="103" t="s">
        <v>9</v>
      </c>
      <c r="D366" s="103">
        <v>44826</v>
      </c>
      <c r="E366" s="103">
        <v>4445</v>
      </c>
      <c r="F366" s="103">
        <v>176</v>
      </c>
      <c r="G366" s="103">
        <v>1</v>
      </c>
      <c r="H366" s="103">
        <v>7</v>
      </c>
      <c r="I366" s="103"/>
      <c r="J366" s="103">
        <v>79</v>
      </c>
      <c r="K366" s="103">
        <v>2879</v>
      </c>
      <c r="L366" s="103"/>
      <c r="M366" s="103" t="s">
        <v>335</v>
      </c>
      <c r="N366" s="103"/>
      <c r="O366" s="103"/>
      <c r="P366" s="103"/>
      <c r="Q366" s="103">
        <v>2879</v>
      </c>
      <c r="R366" s="103"/>
      <c r="S366" s="103"/>
      <c r="T366" s="103"/>
      <c r="U366" s="103"/>
      <c r="V366" s="133">
        <v>0</v>
      </c>
    </row>
    <row r="367" spans="1:22" s="9" customFormat="1" ht="24" customHeight="1" x14ac:dyDescent="0.2">
      <c r="A367" s="131">
        <v>360</v>
      </c>
      <c r="B367" s="114"/>
      <c r="C367" s="103" t="s">
        <v>9</v>
      </c>
      <c r="D367" s="103">
        <v>44832</v>
      </c>
      <c r="E367" s="103">
        <v>4451</v>
      </c>
      <c r="F367" s="103">
        <v>182</v>
      </c>
      <c r="G367" s="103">
        <v>1</v>
      </c>
      <c r="H367" s="103">
        <v>10</v>
      </c>
      <c r="I367" s="103">
        <v>3</v>
      </c>
      <c r="J367" s="103">
        <v>80</v>
      </c>
      <c r="K367" s="103">
        <v>4380</v>
      </c>
      <c r="L367" s="103"/>
      <c r="M367" s="103" t="s">
        <v>335</v>
      </c>
      <c r="N367" s="103"/>
      <c r="O367" s="103"/>
      <c r="P367" s="103"/>
      <c r="Q367" s="103">
        <v>4380</v>
      </c>
      <c r="R367" s="103"/>
      <c r="S367" s="103"/>
      <c r="T367" s="103"/>
      <c r="U367" s="103"/>
      <c r="V367" s="133">
        <v>0</v>
      </c>
    </row>
    <row r="368" spans="1:22" s="9" customFormat="1" ht="24" customHeight="1" x14ac:dyDescent="0.2">
      <c r="A368" s="133">
        <v>361</v>
      </c>
      <c r="B368" s="114"/>
      <c r="C368" s="103" t="s">
        <v>9</v>
      </c>
      <c r="D368" s="103">
        <v>44830</v>
      </c>
      <c r="E368" s="103">
        <v>4449</v>
      </c>
      <c r="F368" s="103">
        <v>180</v>
      </c>
      <c r="G368" s="103">
        <v>1</v>
      </c>
      <c r="H368" s="103">
        <v>12</v>
      </c>
      <c r="I368" s="103">
        <v>1</v>
      </c>
      <c r="J368" s="103">
        <v>39</v>
      </c>
      <c r="K368" s="103">
        <v>4939</v>
      </c>
      <c r="L368" s="103"/>
      <c r="M368" s="103" t="s">
        <v>335</v>
      </c>
      <c r="N368" s="103"/>
      <c r="O368" s="103"/>
      <c r="P368" s="103"/>
      <c r="Q368" s="103">
        <v>4939</v>
      </c>
      <c r="R368" s="103"/>
      <c r="S368" s="103"/>
      <c r="T368" s="103"/>
      <c r="U368" s="103"/>
      <c r="V368" s="133">
        <v>0</v>
      </c>
    </row>
    <row r="369" spans="1:22" s="9" customFormat="1" ht="24" customHeight="1" x14ac:dyDescent="0.2">
      <c r="A369" s="131">
        <v>362</v>
      </c>
      <c r="B369" s="114"/>
      <c r="C369" s="103" t="s">
        <v>9</v>
      </c>
      <c r="D369" s="103">
        <v>44828</v>
      </c>
      <c r="E369" s="103">
        <v>4447</v>
      </c>
      <c r="F369" s="103">
        <v>178</v>
      </c>
      <c r="G369" s="103">
        <v>1</v>
      </c>
      <c r="H369" s="103">
        <v>4</v>
      </c>
      <c r="I369" s="103">
        <v>3</v>
      </c>
      <c r="J369" s="103">
        <v>73</v>
      </c>
      <c r="K369" s="103">
        <v>1973</v>
      </c>
      <c r="L369" s="103"/>
      <c r="M369" s="103" t="s">
        <v>335</v>
      </c>
      <c r="N369" s="103"/>
      <c r="O369" s="103"/>
      <c r="P369" s="103"/>
      <c r="Q369" s="103">
        <v>1973</v>
      </c>
      <c r="R369" s="103"/>
      <c r="S369" s="103"/>
      <c r="T369" s="103"/>
      <c r="U369" s="103"/>
      <c r="V369" s="133">
        <v>0</v>
      </c>
    </row>
    <row r="370" spans="1:22" s="29" customFormat="1" ht="24" customHeight="1" x14ac:dyDescent="0.2">
      <c r="A370" s="133">
        <v>363</v>
      </c>
      <c r="B370" s="103" t="s">
        <v>1785</v>
      </c>
      <c r="C370" s="103" t="s">
        <v>9</v>
      </c>
      <c r="D370" s="103">
        <v>40100</v>
      </c>
      <c r="E370" s="103">
        <v>4236</v>
      </c>
      <c r="F370" s="103">
        <v>158</v>
      </c>
      <c r="G370" s="103">
        <v>2</v>
      </c>
      <c r="H370" s="103"/>
      <c r="I370" s="103">
        <v>2</v>
      </c>
      <c r="J370" s="103">
        <v>75</v>
      </c>
      <c r="K370" s="103">
        <f t="shared" ref="K370:K383" si="0">H370*400+I370*100+J370</f>
        <v>275</v>
      </c>
      <c r="L370" s="103"/>
      <c r="M370" s="103" t="s">
        <v>1786</v>
      </c>
      <c r="N370" s="103" t="s">
        <v>15</v>
      </c>
      <c r="O370" s="103" t="s">
        <v>12</v>
      </c>
      <c r="P370" s="103">
        <v>220</v>
      </c>
      <c r="Q370" s="103"/>
      <c r="R370" s="103">
        <v>275</v>
      </c>
      <c r="S370" s="103"/>
      <c r="T370" s="103"/>
      <c r="U370" s="103">
        <v>30</v>
      </c>
      <c r="V370" s="133">
        <v>0</v>
      </c>
    </row>
    <row r="371" spans="1:22" s="29" customFormat="1" ht="24" customHeight="1" x14ac:dyDescent="0.2">
      <c r="A371" s="131">
        <v>364</v>
      </c>
      <c r="B371" s="114"/>
      <c r="C371" s="103" t="s">
        <v>9</v>
      </c>
      <c r="D371" s="103">
        <v>44369</v>
      </c>
      <c r="E371" s="103">
        <v>4405</v>
      </c>
      <c r="F371" s="103">
        <v>175</v>
      </c>
      <c r="G371" s="103">
        <v>1</v>
      </c>
      <c r="H371" s="103"/>
      <c r="I371" s="103">
        <v>3</v>
      </c>
      <c r="J371" s="103">
        <v>17</v>
      </c>
      <c r="K371" s="103">
        <f t="shared" si="0"/>
        <v>317</v>
      </c>
      <c r="L371" s="103"/>
      <c r="M371" s="103" t="s">
        <v>1786</v>
      </c>
      <c r="N371" s="103"/>
      <c r="O371" s="103"/>
      <c r="P371" s="103"/>
      <c r="Q371" s="103">
        <v>317</v>
      </c>
      <c r="R371" s="103"/>
      <c r="S371" s="103"/>
      <c r="T371" s="103"/>
      <c r="U371" s="103"/>
      <c r="V371" s="133">
        <v>0</v>
      </c>
    </row>
    <row r="372" spans="1:22" s="29" customFormat="1" ht="24" customHeight="1" x14ac:dyDescent="0.2">
      <c r="A372" s="133">
        <v>365</v>
      </c>
      <c r="B372" s="114"/>
      <c r="C372" s="103" t="s">
        <v>9</v>
      </c>
      <c r="D372" s="103">
        <v>16584</v>
      </c>
      <c r="E372" s="103">
        <v>4611</v>
      </c>
      <c r="F372" s="103">
        <v>172</v>
      </c>
      <c r="G372" s="103">
        <v>1</v>
      </c>
      <c r="H372" s="103">
        <v>2</v>
      </c>
      <c r="I372" s="103">
        <v>1</v>
      </c>
      <c r="J372" s="103">
        <v>98</v>
      </c>
      <c r="K372" s="103">
        <f t="shared" si="0"/>
        <v>998</v>
      </c>
      <c r="L372" s="103"/>
      <c r="M372" s="103" t="s">
        <v>1786</v>
      </c>
      <c r="N372" s="103"/>
      <c r="O372" s="103"/>
      <c r="P372" s="103"/>
      <c r="Q372" s="103">
        <v>998</v>
      </c>
      <c r="R372" s="103"/>
      <c r="S372" s="103"/>
      <c r="T372" s="103"/>
      <c r="U372" s="103"/>
      <c r="V372" s="133">
        <v>0</v>
      </c>
    </row>
    <row r="373" spans="1:22" s="29" customFormat="1" ht="24" customHeight="1" x14ac:dyDescent="0.2">
      <c r="A373" s="131">
        <v>366</v>
      </c>
      <c r="B373" s="114"/>
      <c r="C373" s="103" t="s">
        <v>9</v>
      </c>
      <c r="D373" s="103">
        <v>16677</v>
      </c>
      <c r="E373" s="103">
        <v>2549</v>
      </c>
      <c r="F373" s="103">
        <v>69</v>
      </c>
      <c r="G373" s="103">
        <v>1</v>
      </c>
      <c r="H373" s="103">
        <v>15</v>
      </c>
      <c r="I373" s="103">
        <v>1</v>
      </c>
      <c r="J373" s="103">
        <v>86</v>
      </c>
      <c r="K373" s="103">
        <f t="shared" si="0"/>
        <v>6186</v>
      </c>
      <c r="L373" s="103"/>
      <c r="M373" s="103" t="s">
        <v>1786</v>
      </c>
      <c r="N373" s="103"/>
      <c r="O373" s="103"/>
      <c r="P373" s="103"/>
      <c r="Q373" s="103">
        <v>6186</v>
      </c>
      <c r="R373" s="103"/>
      <c r="S373" s="103"/>
      <c r="T373" s="103"/>
      <c r="U373" s="103"/>
      <c r="V373" s="133">
        <v>0</v>
      </c>
    </row>
    <row r="374" spans="1:22" s="29" customFormat="1" ht="24" customHeight="1" x14ac:dyDescent="0.2">
      <c r="A374" s="133">
        <v>367</v>
      </c>
      <c r="B374" s="114"/>
      <c r="C374" s="103" t="s">
        <v>9</v>
      </c>
      <c r="D374" s="103">
        <v>14841</v>
      </c>
      <c r="E374" s="103">
        <v>1986</v>
      </c>
      <c r="F374" s="103">
        <v>67</v>
      </c>
      <c r="G374" s="103">
        <v>1</v>
      </c>
      <c r="H374" s="103">
        <v>8</v>
      </c>
      <c r="I374" s="103">
        <v>2</v>
      </c>
      <c r="J374" s="103">
        <v>87</v>
      </c>
      <c r="K374" s="103">
        <f t="shared" si="0"/>
        <v>3487</v>
      </c>
      <c r="L374" s="103"/>
      <c r="M374" s="103" t="s">
        <v>1786</v>
      </c>
      <c r="N374" s="103"/>
      <c r="O374" s="103"/>
      <c r="P374" s="103"/>
      <c r="Q374" s="103">
        <v>3487</v>
      </c>
      <c r="R374" s="103"/>
      <c r="S374" s="103"/>
      <c r="T374" s="103"/>
      <c r="U374" s="103"/>
      <c r="V374" s="133">
        <v>0</v>
      </c>
    </row>
    <row r="375" spans="1:22" s="29" customFormat="1" ht="24" customHeight="1" x14ac:dyDescent="0.2">
      <c r="A375" s="131">
        <v>368</v>
      </c>
      <c r="B375" s="114" t="s">
        <v>2729</v>
      </c>
      <c r="C375" s="110" t="s">
        <v>9</v>
      </c>
      <c r="D375" s="107"/>
      <c r="E375" s="110">
        <v>1004</v>
      </c>
      <c r="F375" s="110"/>
      <c r="G375" s="107">
        <v>1</v>
      </c>
      <c r="H375" s="110">
        <v>8</v>
      </c>
      <c r="I375" s="110"/>
      <c r="J375" s="110">
        <v>14</v>
      </c>
      <c r="K375" s="107">
        <f t="shared" si="0"/>
        <v>3214</v>
      </c>
      <c r="L375" s="107"/>
      <c r="M375" s="110" t="s">
        <v>2680</v>
      </c>
      <c r="N375" s="107"/>
      <c r="O375" s="107"/>
      <c r="P375" s="107"/>
      <c r="Q375" s="107">
        <v>3214</v>
      </c>
      <c r="R375" s="107"/>
      <c r="S375" s="107"/>
      <c r="T375" s="107"/>
      <c r="U375" s="107"/>
      <c r="V375" s="133">
        <v>0</v>
      </c>
    </row>
    <row r="376" spans="1:22" s="29" customFormat="1" ht="24" customHeight="1" x14ac:dyDescent="0.2">
      <c r="A376" s="133">
        <v>369</v>
      </c>
      <c r="B376" s="114"/>
      <c r="C376" s="110" t="s">
        <v>9</v>
      </c>
      <c r="D376" s="107"/>
      <c r="E376" s="110">
        <v>2792</v>
      </c>
      <c r="F376" s="110">
        <v>55</v>
      </c>
      <c r="G376" s="107">
        <v>1</v>
      </c>
      <c r="H376" s="110">
        <v>13</v>
      </c>
      <c r="I376" s="110"/>
      <c r="J376" s="110">
        <v>30</v>
      </c>
      <c r="K376" s="107">
        <f t="shared" si="0"/>
        <v>5230</v>
      </c>
      <c r="L376" s="107"/>
      <c r="M376" s="110" t="s">
        <v>2680</v>
      </c>
      <c r="N376" s="107"/>
      <c r="O376" s="107"/>
      <c r="P376" s="107"/>
      <c r="Q376" s="107">
        <v>5230</v>
      </c>
      <c r="R376" s="107"/>
      <c r="S376" s="107"/>
      <c r="T376" s="107"/>
      <c r="U376" s="107"/>
      <c r="V376" s="133">
        <v>0</v>
      </c>
    </row>
    <row r="377" spans="1:22" s="29" customFormat="1" ht="24" customHeight="1" x14ac:dyDescent="0.2">
      <c r="A377" s="131">
        <v>370</v>
      </c>
      <c r="B377" s="114"/>
      <c r="C377" s="110" t="s">
        <v>13</v>
      </c>
      <c r="D377" s="107"/>
      <c r="E377" s="110"/>
      <c r="F377" s="110"/>
      <c r="G377" s="107">
        <v>1</v>
      </c>
      <c r="H377" s="110">
        <v>1</v>
      </c>
      <c r="I377" s="110"/>
      <c r="J377" s="110"/>
      <c r="K377" s="107">
        <f t="shared" si="0"/>
        <v>400</v>
      </c>
      <c r="L377" s="107"/>
      <c r="M377" s="110" t="s">
        <v>2680</v>
      </c>
      <c r="N377" s="107"/>
      <c r="O377" s="107"/>
      <c r="P377" s="107"/>
      <c r="Q377" s="107">
        <v>400</v>
      </c>
      <c r="R377" s="107"/>
      <c r="S377" s="107"/>
      <c r="T377" s="107"/>
      <c r="U377" s="107"/>
      <c r="V377" s="133">
        <v>0.01</v>
      </c>
    </row>
    <row r="378" spans="1:22" s="29" customFormat="1" ht="24" customHeight="1" x14ac:dyDescent="0.2">
      <c r="A378" s="133">
        <v>371</v>
      </c>
      <c r="B378" s="114"/>
      <c r="C378" s="110" t="s">
        <v>13</v>
      </c>
      <c r="D378" s="107"/>
      <c r="E378" s="110"/>
      <c r="F378" s="110"/>
      <c r="G378" s="107">
        <v>1</v>
      </c>
      <c r="H378" s="110"/>
      <c r="I378" s="110">
        <v>1</v>
      </c>
      <c r="J378" s="110"/>
      <c r="K378" s="107">
        <f t="shared" si="0"/>
        <v>100</v>
      </c>
      <c r="L378" s="107"/>
      <c r="M378" s="110" t="s">
        <v>2680</v>
      </c>
      <c r="N378" s="107"/>
      <c r="O378" s="107"/>
      <c r="P378" s="107"/>
      <c r="Q378" s="107">
        <v>100</v>
      </c>
      <c r="R378" s="107"/>
      <c r="S378" s="107"/>
      <c r="T378" s="107"/>
      <c r="U378" s="107"/>
      <c r="V378" s="133">
        <v>0.01</v>
      </c>
    </row>
    <row r="379" spans="1:22" s="29" customFormat="1" ht="24" customHeight="1" x14ac:dyDescent="0.2">
      <c r="A379" s="131">
        <v>372</v>
      </c>
      <c r="B379" s="114" t="s">
        <v>2730</v>
      </c>
      <c r="C379" s="110" t="s">
        <v>39</v>
      </c>
      <c r="D379" s="107"/>
      <c r="E379" s="110"/>
      <c r="F379" s="110"/>
      <c r="G379" s="107">
        <v>1</v>
      </c>
      <c r="H379" s="107">
        <v>1</v>
      </c>
      <c r="I379" s="107"/>
      <c r="J379" s="107"/>
      <c r="K379" s="107">
        <f t="shared" si="0"/>
        <v>400</v>
      </c>
      <c r="L379" s="107"/>
      <c r="M379" s="110" t="s">
        <v>2681</v>
      </c>
      <c r="N379" s="107" t="s">
        <v>15</v>
      </c>
      <c r="O379" s="107" t="s">
        <v>12</v>
      </c>
      <c r="P379" s="107">
        <v>220</v>
      </c>
      <c r="Q379" s="107">
        <v>200</v>
      </c>
      <c r="R379" s="107">
        <v>200</v>
      </c>
      <c r="S379" s="107"/>
      <c r="T379" s="107"/>
      <c r="U379" s="107">
        <v>31</v>
      </c>
      <c r="V379" s="133">
        <v>0.02</v>
      </c>
    </row>
    <row r="380" spans="1:22" s="29" customFormat="1" ht="24" customHeight="1" x14ac:dyDescent="0.2">
      <c r="A380" s="133">
        <v>373</v>
      </c>
      <c r="B380" s="114"/>
      <c r="C380" s="110" t="s">
        <v>9</v>
      </c>
      <c r="D380" s="107"/>
      <c r="E380" s="110"/>
      <c r="F380" s="110"/>
      <c r="G380" s="107">
        <v>1</v>
      </c>
      <c r="H380" s="107">
        <v>10</v>
      </c>
      <c r="I380" s="107">
        <v>3</v>
      </c>
      <c r="J380" s="107"/>
      <c r="K380" s="107">
        <f t="shared" si="0"/>
        <v>4300</v>
      </c>
      <c r="L380" s="107"/>
      <c r="M380" s="110" t="s">
        <v>2681</v>
      </c>
      <c r="N380" s="107"/>
      <c r="O380" s="107"/>
      <c r="P380" s="107"/>
      <c r="Q380" s="107">
        <v>4300</v>
      </c>
      <c r="R380" s="107"/>
      <c r="S380" s="107"/>
      <c r="T380" s="107"/>
      <c r="U380" s="107"/>
      <c r="V380" s="133">
        <v>0</v>
      </c>
    </row>
    <row r="381" spans="1:22" s="29" customFormat="1" ht="24" customHeight="1" x14ac:dyDescent="0.2">
      <c r="A381" s="131">
        <v>374</v>
      </c>
      <c r="B381" s="114"/>
      <c r="C381" s="110" t="s">
        <v>9</v>
      </c>
      <c r="D381" s="107"/>
      <c r="E381" s="110"/>
      <c r="F381" s="110"/>
      <c r="G381" s="107">
        <v>1</v>
      </c>
      <c r="H381" s="107">
        <v>4</v>
      </c>
      <c r="I381" s="107">
        <v>3</v>
      </c>
      <c r="J381" s="107"/>
      <c r="K381" s="107">
        <f t="shared" si="0"/>
        <v>1900</v>
      </c>
      <c r="L381" s="107"/>
      <c r="M381" s="110" t="s">
        <v>2681</v>
      </c>
      <c r="N381" s="107"/>
      <c r="O381" s="107"/>
      <c r="P381" s="107"/>
      <c r="Q381" s="107">
        <v>1900</v>
      </c>
      <c r="R381" s="107"/>
      <c r="S381" s="107"/>
      <c r="T381" s="107"/>
      <c r="U381" s="107"/>
      <c r="V381" s="133">
        <v>0</v>
      </c>
    </row>
    <row r="382" spans="1:22" s="29" customFormat="1" ht="24" customHeight="1" x14ac:dyDescent="0.2">
      <c r="A382" s="133">
        <v>375</v>
      </c>
      <c r="B382" s="114"/>
      <c r="C382" s="110" t="s">
        <v>9</v>
      </c>
      <c r="D382" s="107"/>
      <c r="E382" s="110"/>
      <c r="F382" s="110"/>
      <c r="G382" s="107">
        <v>1</v>
      </c>
      <c r="H382" s="107"/>
      <c r="I382" s="107">
        <v>1</v>
      </c>
      <c r="J382" s="107">
        <v>11</v>
      </c>
      <c r="K382" s="107">
        <f t="shared" si="0"/>
        <v>111</v>
      </c>
      <c r="L382" s="107"/>
      <c r="M382" s="110" t="s">
        <v>2681</v>
      </c>
      <c r="N382" s="107"/>
      <c r="O382" s="107"/>
      <c r="P382" s="107"/>
      <c r="Q382" s="107">
        <v>111</v>
      </c>
      <c r="R382" s="107"/>
      <c r="S382" s="107"/>
      <c r="T382" s="107"/>
      <c r="U382" s="107"/>
      <c r="V382" s="133">
        <v>0</v>
      </c>
    </row>
    <row r="383" spans="1:22" s="29" customFormat="1" ht="24" customHeight="1" x14ac:dyDescent="0.2">
      <c r="A383" s="131">
        <v>376</v>
      </c>
      <c r="B383" s="114"/>
      <c r="C383" s="110" t="s">
        <v>9</v>
      </c>
      <c r="D383" s="107"/>
      <c r="E383" s="110"/>
      <c r="F383" s="110"/>
      <c r="G383" s="107">
        <v>1</v>
      </c>
      <c r="H383" s="107">
        <v>3</v>
      </c>
      <c r="I383" s="107"/>
      <c r="J383" s="107"/>
      <c r="K383" s="107">
        <f t="shared" si="0"/>
        <v>1200</v>
      </c>
      <c r="L383" s="107"/>
      <c r="M383" s="110" t="s">
        <v>2681</v>
      </c>
      <c r="N383" s="107"/>
      <c r="O383" s="107"/>
      <c r="P383" s="107"/>
      <c r="Q383" s="107">
        <v>1200</v>
      </c>
      <c r="R383" s="107"/>
      <c r="S383" s="107"/>
      <c r="T383" s="107"/>
      <c r="U383" s="107"/>
      <c r="V383" s="133">
        <v>0</v>
      </c>
    </row>
    <row r="384" spans="1:22" s="29" customFormat="1" ht="24" customHeight="1" x14ac:dyDescent="0.2">
      <c r="A384" s="133">
        <v>377</v>
      </c>
      <c r="B384" s="114" t="s">
        <v>2732</v>
      </c>
      <c r="C384" s="114" t="s">
        <v>2731</v>
      </c>
      <c r="D384" s="107"/>
      <c r="E384" s="107"/>
      <c r="F384" s="107"/>
      <c r="G384" s="107">
        <v>2</v>
      </c>
      <c r="H384" s="107"/>
      <c r="I384" s="107"/>
      <c r="J384" s="107"/>
      <c r="K384" s="107"/>
      <c r="L384" s="107"/>
      <c r="M384" s="107" t="s">
        <v>2733</v>
      </c>
      <c r="N384" s="114" t="s">
        <v>15</v>
      </c>
      <c r="O384" s="114" t="s">
        <v>12</v>
      </c>
      <c r="P384" s="114">
        <v>220</v>
      </c>
      <c r="Q384" s="114"/>
      <c r="R384" s="107">
        <v>220</v>
      </c>
      <c r="S384" s="107"/>
      <c r="T384" s="107"/>
      <c r="U384" s="107">
        <v>21</v>
      </c>
      <c r="V384" s="133">
        <v>0.02</v>
      </c>
    </row>
    <row r="385" spans="1:22" s="29" customFormat="1" ht="24" customHeight="1" x14ac:dyDescent="0.2">
      <c r="A385" s="107"/>
      <c r="B385" s="114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33"/>
    </row>
    <row r="386" spans="1:22" s="29" customFormat="1" ht="24" customHeight="1" x14ac:dyDescent="0.2">
      <c r="A386" s="107"/>
      <c r="B386" s="114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33"/>
    </row>
    <row r="387" spans="1:22" s="29" customFormat="1" ht="24" customHeight="1" x14ac:dyDescent="0.2">
      <c r="A387" s="107"/>
      <c r="B387" s="114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33"/>
    </row>
    <row r="388" spans="1:22" s="29" customFormat="1" ht="24" customHeight="1" x14ac:dyDescent="0.2">
      <c r="A388" s="107"/>
      <c r="B388" s="114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33"/>
    </row>
    <row r="389" spans="1:22" s="29" customFormat="1" ht="24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</row>
    <row r="391" spans="1:22" ht="24" x14ac:dyDescent="0.55000000000000004">
      <c r="C391" s="10" t="s">
        <v>219</v>
      </c>
      <c r="D391" s="10" t="s">
        <v>220</v>
      </c>
      <c r="E391" s="10"/>
      <c r="F391" s="11"/>
      <c r="G391" s="10" t="s">
        <v>221</v>
      </c>
      <c r="H391" s="12"/>
      <c r="I391" s="13"/>
    </row>
    <row r="392" spans="1:22" ht="24" x14ac:dyDescent="0.55000000000000004">
      <c r="C392" s="10"/>
      <c r="D392" s="10"/>
      <c r="E392" s="10"/>
      <c r="F392" s="11"/>
      <c r="G392" s="10" t="s">
        <v>222</v>
      </c>
      <c r="H392" s="12"/>
      <c r="I392" s="13"/>
    </row>
    <row r="393" spans="1:22" ht="24" x14ac:dyDescent="0.55000000000000004">
      <c r="C393" s="10"/>
      <c r="D393" s="10"/>
      <c r="E393" s="10"/>
      <c r="F393" s="11"/>
      <c r="G393" s="10" t="s">
        <v>223</v>
      </c>
      <c r="H393" s="12"/>
      <c r="I393" s="13"/>
    </row>
    <row r="394" spans="1:22" ht="24" x14ac:dyDescent="0.55000000000000004">
      <c r="C394" s="10"/>
      <c r="D394" s="10"/>
      <c r="E394" s="10"/>
      <c r="F394" s="11"/>
      <c r="G394" s="10" t="s">
        <v>224</v>
      </c>
      <c r="H394" s="14"/>
      <c r="I394" s="15"/>
    </row>
    <row r="395" spans="1:22" ht="24" x14ac:dyDescent="0.55000000000000004">
      <c r="C395" s="11"/>
      <c r="D395" s="11"/>
      <c r="E395" s="11"/>
      <c r="F395" s="11"/>
      <c r="G395" s="11" t="s">
        <v>225</v>
      </c>
      <c r="H395" s="14"/>
      <c r="I395" s="15"/>
    </row>
  </sheetData>
  <mergeCells count="27">
    <mergeCell ref="L4:L7"/>
    <mergeCell ref="N4:N7"/>
    <mergeCell ref="O4:O7"/>
    <mergeCell ref="M4:M7"/>
    <mergeCell ref="P4:P7"/>
    <mergeCell ref="A3:K3"/>
    <mergeCell ref="H4:H7"/>
    <mergeCell ref="I4:I7"/>
    <mergeCell ref="J4:J7"/>
    <mergeCell ref="K4:K7"/>
    <mergeCell ref="B4:B7"/>
    <mergeCell ref="M3:U3"/>
    <mergeCell ref="V3:V7"/>
    <mergeCell ref="A1:V1"/>
    <mergeCell ref="A2:V2"/>
    <mergeCell ref="U4:U7"/>
    <mergeCell ref="G4:G7"/>
    <mergeCell ref="Q4:T4"/>
    <mergeCell ref="Q5:Q7"/>
    <mergeCell ref="R5:R7"/>
    <mergeCell ref="S5:S7"/>
    <mergeCell ref="T5:T7"/>
    <mergeCell ref="A4:A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2"/>
  <sheetViews>
    <sheetView workbookViewId="0">
      <pane xSplit="14" ySplit="9" topLeftCell="O211" activePane="bottomRight" state="frozenSplit"/>
      <selection pane="topRight" activeCell="N1" sqref="N1"/>
      <selection pane="bottomLeft" activeCell="A17" sqref="A17"/>
      <selection pane="bottomRight" activeCell="V262" sqref="V262"/>
    </sheetView>
  </sheetViews>
  <sheetFormatPr defaultRowHeight="14.25" x14ac:dyDescent="0.2"/>
  <cols>
    <col min="1" max="1" width="5" customWidth="1"/>
    <col min="2" max="2" width="18.125" style="25" customWidth="1"/>
    <col min="3" max="3" width="13.25" customWidth="1"/>
    <col min="4" max="4" width="8.25" style="24" customWidth="1"/>
    <col min="6" max="6" width="7.5" customWidth="1"/>
    <col min="11" max="11" width="7.875" customWidth="1"/>
    <col min="12" max="12" width="5.5" customWidth="1"/>
    <col min="13" max="13" width="12.375" style="25" customWidth="1"/>
    <col min="18" max="18" width="9" style="16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s="19" customFormat="1" ht="18.75" x14ac:dyDescent="0.2">
      <c r="A3" s="181" t="s">
        <v>2</v>
      </c>
      <c r="B3" s="181" t="s">
        <v>2704</v>
      </c>
      <c r="C3" s="181" t="s">
        <v>3</v>
      </c>
      <c r="D3" s="178" t="s">
        <v>336</v>
      </c>
      <c r="E3" s="184" t="s">
        <v>207</v>
      </c>
      <c r="F3" s="185"/>
      <c r="G3" s="185"/>
      <c r="H3" s="185"/>
      <c r="I3" s="185"/>
      <c r="J3" s="185"/>
      <c r="K3" s="185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</row>
    <row r="4" spans="1:22" s="19" customFormat="1" ht="15.75" customHeight="1" x14ac:dyDescent="0.2">
      <c r="A4" s="182"/>
      <c r="B4" s="182"/>
      <c r="C4" s="182"/>
      <c r="D4" s="179"/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482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483</v>
      </c>
      <c r="Q4" s="199" t="s">
        <v>338</v>
      </c>
      <c r="R4" s="200"/>
      <c r="S4" s="200"/>
      <c r="T4" s="201"/>
      <c r="U4" s="202" t="s">
        <v>218</v>
      </c>
      <c r="V4" s="178" t="s">
        <v>752</v>
      </c>
    </row>
    <row r="5" spans="1:22" s="19" customFormat="1" ht="18.75" customHeight="1" x14ac:dyDescent="0.2">
      <c r="A5" s="182"/>
      <c r="B5" s="182"/>
      <c r="C5" s="182"/>
      <c r="D5" s="179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203"/>
      <c r="V5" s="179"/>
    </row>
    <row r="6" spans="1:22" s="19" customFormat="1" ht="18.75" customHeight="1" x14ac:dyDescent="0.2">
      <c r="A6" s="182"/>
      <c r="B6" s="182"/>
      <c r="C6" s="182"/>
      <c r="D6" s="179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203"/>
      <c r="V6" s="179"/>
    </row>
    <row r="7" spans="1:22" s="19" customFormat="1" ht="18.75" customHeight="1" x14ac:dyDescent="0.2">
      <c r="A7" s="182"/>
      <c r="B7" s="182"/>
      <c r="C7" s="182"/>
      <c r="D7" s="179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203"/>
      <c r="V7" s="179"/>
    </row>
    <row r="8" spans="1:22" s="19" customFormat="1" ht="18.75" customHeight="1" x14ac:dyDescent="0.2">
      <c r="A8" s="182"/>
      <c r="B8" s="182"/>
      <c r="C8" s="182"/>
      <c r="D8" s="179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203"/>
      <c r="V8" s="179"/>
    </row>
    <row r="9" spans="1:22" s="19" customFormat="1" ht="18.75" customHeight="1" x14ac:dyDescent="0.2">
      <c r="A9" s="183"/>
      <c r="B9" s="183"/>
      <c r="C9" s="183"/>
      <c r="D9" s="180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204"/>
      <c r="V9" s="179"/>
    </row>
    <row r="10" spans="1:22" s="19" customFormat="1" ht="24" customHeight="1" x14ac:dyDescent="0.2">
      <c r="A10" s="17">
        <v>1</v>
      </c>
      <c r="B10" s="17" t="s">
        <v>1943</v>
      </c>
      <c r="C10" s="17" t="s">
        <v>9</v>
      </c>
      <c r="D10" s="20"/>
      <c r="E10" s="17">
        <v>1905</v>
      </c>
      <c r="F10" s="17">
        <v>14</v>
      </c>
      <c r="G10" s="17">
        <v>1</v>
      </c>
      <c r="H10" s="17">
        <v>17</v>
      </c>
      <c r="I10" s="17">
        <v>1</v>
      </c>
      <c r="J10" s="17">
        <v>7</v>
      </c>
      <c r="K10" s="18">
        <v>6907</v>
      </c>
      <c r="L10" s="18"/>
      <c r="M10" s="26" t="s">
        <v>341</v>
      </c>
      <c r="N10" s="18"/>
      <c r="O10" s="18"/>
      <c r="P10" s="18"/>
      <c r="Q10" s="18">
        <v>6907</v>
      </c>
      <c r="R10" s="18"/>
      <c r="S10" s="18"/>
      <c r="T10" s="18"/>
      <c r="U10" s="18"/>
      <c r="V10" s="18">
        <v>0</v>
      </c>
    </row>
    <row r="11" spans="1:22" s="19" customFormat="1" ht="24" customHeight="1" x14ac:dyDescent="0.2">
      <c r="A11" s="17">
        <v>2</v>
      </c>
      <c r="B11" s="112"/>
      <c r="C11" s="17" t="s">
        <v>32</v>
      </c>
      <c r="D11" s="20"/>
      <c r="E11" s="17">
        <v>3367</v>
      </c>
      <c r="F11" s="17">
        <v>247</v>
      </c>
      <c r="G11" s="17">
        <v>1</v>
      </c>
      <c r="H11" s="17">
        <v>10</v>
      </c>
      <c r="I11" s="17"/>
      <c r="J11" s="17"/>
      <c r="K11" s="18">
        <v>4000</v>
      </c>
      <c r="L11" s="17"/>
      <c r="M11" s="26" t="s">
        <v>341</v>
      </c>
      <c r="N11" s="17"/>
      <c r="O11" s="17"/>
      <c r="P11" s="17"/>
      <c r="Q11" s="17">
        <v>4000</v>
      </c>
      <c r="R11" s="17"/>
      <c r="S11" s="17"/>
      <c r="T11" s="18"/>
      <c r="U11" s="17"/>
      <c r="V11" s="17">
        <v>0.01</v>
      </c>
    </row>
    <row r="12" spans="1:22" s="19" customFormat="1" ht="24" customHeight="1" x14ac:dyDescent="0.2">
      <c r="A12" s="128">
        <v>3</v>
      </c>
      <c r="B12" s="112"/>
      <c r="C12" s="17" t="s">
        <v>13</v>
      </c>
      <c r="D12" s="20"/>
      <c r="E12" s="17"/>
      <c r="F12" s="17"/>
      <c r="G12" s="17">
        <v>1</v>
      </c>
      <c r="H12" s="17">
        <v>15</v>
      </c>
      <c r="I12" s="17"/>
      <c r="J12" s="17">
        <v>8</v>
      </c>
      <c r="K12" s="18">
        <v>6008</v>
      </c>
      <c r="L12" s="17"/>
      <c r="M12" s="26" t="s">
        <v>341</v>
      </c>
      <c r="N12" s="17"/>
      <c r="O12" s="17"/>
      <c r="P12" s="17"/>
      <c r="Q12" s="17">
        <v>6008</v>
      </c>
      <c r="R12" s="17"/>
      <c r="S12" s="17"/>
      <c r="T12" s="18"/>
      <c r="U12" s="17"/>
      <c r="V12" s="17">
        <v>0.01</v>
      </c>
    </row>
    <row r="13" spans="1:22" s="19" customFormat="1" ht="24" customHeight="1" x14ac:dyDescent="0.2">
      <c r="A13" s="128">
        <v>4</v>
      </c>
      <c r="B13" s="17" t="s">
        <v>1942</v>
      </c>
      <c r="C13" s="17" t="s">
        <v>13</v>
      </c>
      <c r="D13" s="20"/>
      <c r="E13" s="17"/>
      <c r="F13" s="17"/>
      <c r="G13" s="17">
        <v>1</v>
      </c>
      <c r="H13" s="17">
        <v>16</v>
      </c>
      <c r="I13" s="17">
        <v>2</v>
      </c>
      <c r="J13" s="17">
        <v>30</v>
      </c>
      <c r="K13" s="18">
        <v>6630</v>
      </c>
      <c r="L13" s="17"/>
      <c r="M13" s="26" t="s">
        <v>342</v>
      </c>
      <c r="N13" s="17"/>
      <c r="O13" s="17"/>
      <c r="P13" s="17"/>
      <c r="Q13" s="17">
        <v>6630</v>
      </c>
      <c r="R13" s="17"/>
      <c r="S13" s="17"/>
      <c r="T13" s="18"/>
      <c r="U13" s="17"/>
      <c r="V13" s="17">
        <v>0.01</v>
      </c>
    </row>
    <row r="14" spans="1:22" s="19" customFormat="1" ht="24" customHeight="1" x14ac:dyDescent="0.2">
      <c r="A14" s="128">
        <v>5</v>
      </c>
      <c r="B14" s="112"/>
      <c r="C14" s="17" t="s">
        <v>13</v>
      </c>
      <c r="D14" s="20"/>
      <c r="E14" s="17"/>
      <c r="F14" s="17"/>
      <c r="G14" s="17">
        <v>1</v>
      </c>
      <c r="H14" s="17">
        <v>6</v>
      </c>
      <c r="I14" s="17">
        <v>3</v>
      </c>
      <c r="J14" s="17">
        <v>8</v>
      </c>
      <c r="K14" s="18">
        <v>2708</v>
      </c>
      <c r="L14" s="17"/>
      <c r="M14" s="26" t="s">
        <v>342</v>
      </c>
      <c r="N14" s="17"/>
      <c r="O14" s="17"/>
      <c r="P14" s="17"/>
      <c r="Q14" s="17">
        <v>2708</v>
      </c>
      <c r="R14" s="17"/>
      <c r="S14" s="17"/>
      <c r="T14" s="18"/>
      <c r="U14" s="17"/>
      <c r="V14" s="17">
        <v>0.01</v>
      </c>
    </row>
    <row r="15" spans="1:22" s="19" customFormat="1" ht="24" customHeight="1" x14ac:dyDescent="0.2">
      <c r="A15" s="128">
        <v>6</v>
      </c>
      <c r="B15" s="112"/>
      <c r="C15" s="17" t="s">
        <v>13</v>
      </c>
      <c r="D15" s="20"/>
      <c r="E15" s="17"/>
      <c r="F15" s="17"/>
      <c r="G15" s="17">
        <v>1</v>
      </c>
      <c r="H15" s="17">
        <v>4</v>
      </c>
      <c r="I15" s="17"/>
      <c r="J15" s="17"/>
      <c r="K15" s="18">
        <v>1600</v>
      </c>
      <c r="L15" s="17"/>
      <c r="M15" s="26" t="s">
        <v>342</v>
      </c>
      <c r="N15" s="17"/>
      <c r="O15" s="17"/>
      <c r="P15" s="17"/>
      <c r="Q15" s="17">
        <v>1600</v>
      </c>
      <c r="R15" s="17"/>
      <c r="S15" s="17"/>
      <c r="T15" s="18"/>
      <c r="U15" s="17"/>
      <c r="V15" s="17">
        <v>0.01</v>
      </c>
    </row>
    <row r="16" spans="1:22" s="19" customFormat="1" ht="24" customHeight="1" x14ac:dyDescent="0.2">
      <c r="A16" s="128">
        <v>7</v>
      </c>
      <c r="B16" s="17" t="s">
        <v>1832</v>
      </c>
      <c r="C16" s="17" t="s">
        <v>13</v>
      </c>
      <c r="D16" s="20"/>
      <c r="E16" s="17"/>
      <c r="F16" s="17"/>
      <c r="G16" s="17">
        <v>2</v>
      </c>
      <c r="H16" s="17">
        <v>1</v>
      </c>
      <c r="I16" s="17">
        <v>2</v>
      </c>
      <c r="J16" s="17"/>
      <c r="K16" s="18">
        <v>600</v>
      </c>
      <c r="L16" s="17">
        <v>1</v>
      </c>
      <c r="M16" s="26" t="s">
        <v>343</v>
      </c>
      <c r="N16" s="17" t="s">
        <v>344</v>
      </c>
      <c r="O16" s="17" t="s">
        <v>12</v>
      </c>
      <c r="P16" s="17">
        <v>135</v>
      </c>
      <c r="Q16" s="17">
        <v>400</v>
      </c>
      <c r="R16" s="17">
        <v>200</v>
      </c>
      <c r="S16" s="17"/>
      <c r="T16" s="18"/>
      <c r="U16" s="17">
        <v>20</v>
      </c>
      <c r="V16" s="17">
        <v>0.02</v>
      </c>
    </row>
    <row r="17" spans="1:22" s="19" customFormat="1" ht="24" customHeight="1" x14ac:dyDescent="0.2">
      <c r="A17" s="128">
        <v>8</v>
      </c>
      <c r="B17" s="112"/>
      <c r="C17" s="17" t="s">
        <v>13</v>
      </c>
      <c r="D17" s="20"/>
      <c r="E17" s="17"/>
      <c r="F17" s="17"/>
      <c r="G17" s="17">
        <v>1</v>
      </c>
      <c r="H17" s="17">
        <v>15</v>
      </c>
      <c r="I17" s="17">
        <v>1</v>
      </c>
      <c r="J17" s="17">
        <v>20</v>
      </c>
      <c r="K17" s="18">
        <v>6120</v>
      </c>
      <c r="L17" s="17"/>
      <c r="M17" s="26" t="s">
        <v>343</v>
      </c>
      <c r="N17" s="17"/>
      <c r="O17" s="17"/>
      <c r="P17" s="17"/>
      <c r="Q17" s="17">
        <v>6120</v>
      </c>
      <c r="R17" s="17"/>
      <c r="S17" s="17"/>
      <c r="T17" s="18"/>
      <c r="U17" s="17"/>
      <c r="V17" s="17">
        <v>0.01</v>
      </c>
    </row>
    <row r="18" spans="1:22" s="19" customFormat="1" ht="24" customHeight="1" x14ac:dyDescent="0.2">
      <c r="A18" s="128">
        <v>9</v>
      </c>
      <c r="B18" s="17" t="s">
        <v>1941</v>
      </c>
      <c r="C18" s="17" t="s">
        <v>13</v>
      </c>
      <c r="D18" s="20"/>
      <c r="E18" s="17"/>
      <c r="F18" s="17"/>
      <c r="G18" s="17">
        <v>2</v>
      </c>
      <c r="H18" s="17">
        <v>1</v>
      </c>
      <c r="I18" s="17"/>
      <c r="J18" s="17"/>
      <c r="K18" s="18">
        <v>400</v>
      </c>
      <c r="L18" s="17">
        <v>1</v>
      </c>
      <c r="M18" s="26" t="s">
        <v>345</v>
      </c>
      <c r="N18" s="17" t="s">
        <v>344</v>
      </c>
      <c r="O18" s="17" t="s">
        <v>12</v>
      </c>
      <c r="P18" s="17">
        <v>172</v>
      </c>
      <c r="Q18" s="17">
        <v>200</v>
      </c>
      <c r="R18" s="17">
        <v>200</v>
      </c>
      <c r="S18" s="17"/>
      <c r="T18" s="18"/>
      <c r="U18" s="17">
        <v>20</v>
      </c>
      <c r="V18" s="17">
        <v>0.02</v>
      </c>
    </row>
    <row r="19" spans="1:22" s="19" customFormat="1" ht="24" customHeight="1" x14ac:dyDescent="0.2">
      <c r="A19" s="128">
        <v>10</v>
      </c>
      <c r="B19" s="17" t="s">
        <v>1940</v>
      </c>
      <c r="C19" s="17" t="s">
        <v>13</v>
      </c>
      <c r="D19" s="20"/>
      <c r="E19" s="17"/>
      <c r="F19" s="17"/>
      <c r="G19" s="17">
        <v>2</v>
      </c>
      <c r="H19" s="17"/>
      <c r="I19" s="17">
        <v>3</v>
      </c>
      <c r="J19" s="17"/>
      <c r="K19" s="18">
        <v>300</v>
      </c>
      <c r="L19" s="17">
        <v>1</v>
      </c>
      <c r="M19" s="26" t="s">
        <v>346</v>
      </c>
      <c r="N19" s="17" t="s">
        <v>344</v>
      </c>
      <c r="O19" s="17" t="s">
        <v>22</v>
      </c>
      <c r="P19" s="17">
        <v>54</v>
      </c>
      <c r="Q19" s="17">
        <v>200</v>
      </c>
      <c r="R19" s="17">
        <v>100</v>
      </c>
      <c r="S19" s="17"/>
      <c r="T19" s="18"/>
      <c r="U19" s="17">
        <v>40</v>
      </c>
      <c r="V19" s="17">
        <v>0.02</v>
      </c>
    </row>
    <row r="20" spans="1:22" s="19" customFormat="1" ht="24" customHeight="1" x14ac:dyDescent="0.2">
      <c r="A20" s="128">
        <v>11</v>
      </c>
      <c r="B20" s="112"/>
      <c r="C20" s="17" t="s">
        <v>13</v>
      </c>
      <c r="D20" s="20"/>
      <c r="E20" s="17"/>
      <c r="F20" s="17"/>
      <c r="G20" s="17">
        <v>1</v>
      </c>
      <c r="H20" s="17">
        <v>24</v>
      </c>
      <c r="I20" s="17">
        <v>2</v>
      </c>
      <c r="J20" s="17"/>
      <c r="K20" s="18">
        <v>9800</v>
      </c>
      <c r="L20" s="17"/>
      <c r="M20" s="26" t="s">
        <v>346</v>
      </c>
      <c r="N20" s="17"/>
      <c r="O20" s="17"/>
      <c r="P20" s="17"/>
      <c r="Q20" s="17">
        <v>9800</v>
      </c>
      <c r="R20" s="17"/>
      <c r="S20" s="17"/>
      <c r="T20" s="18"/>
      <c r="U20" s="17"/>
      <c r="V20" s="17">
        <v>0.01</v>
      </c>
    </row>
    <row r="21" spans="1:22" s="19" customFormat="1" ht="24" customHeight="1" x14ac:dyDescent="0.2">
      <c r="A21" s="128">
        <v>12</v>
      </c>
      <c r="B21" s="17" t="s">
        <v>1939</v>
      </c>
      <c r="C21" s="17" t="s">
        <v>13</v>
      </c>
      <c r="D21" s="20"/>
      <c r="E21" s="17"/>
      <c r="F21" s="17"/>
      <c r="G21" s="17">
        <v>2</v>
      </c>
      <c r="H21" s="17">
        <v>1</v>
      </c>
      <c r="I21" s="17"/>
      <c r="J21" s="17"/>
      <c r="K21" s="18">
        <v>400</v>
      </c>
      <c r="L21" s="17">
        <v>1</v>
      </c>
      <c r="M21" s="26" t="s">
        <v>347</v>
      </c>
      <c r="N21" s="17" t="s">
        <v>344</v>
      </c>
      <c r="O21" s="17" t="s">
        <v>253</v>
      </c>
      <c r="P21" s="17">
        <v>66</v>
      </c>
      <c r="Q21" s="17">
        <v>300</v>
      </c>
      <c r="R21" s="17">
        <v>100</v>
      </c>
      <c r="S21" s="17"/>
      <c r="T21" s="18"/>
      <c r="U21" s="17">
        <v>20</v>
      </c>
      <c r="V21" s="17">
        <v>0.02</v>
      </c>
    </row>
    <row r="22" spans="1:22" s="19" customFormat="1" ht="24" customHeight="1" x14ac:dyDescent="0.2">
      <c r="A22" s="128">
        <v>13</v>
      </c>
      <c r="B22" s="112"/>
      <c r="C22" s="17" t="s">
        <v>348</v>
      </c>
      <c r="D22" s="20"/>
      <c r="E22" s="17"/>
      <c r="F22" s="17">
        <v>10</v>
      </c>
      <c r="G22" s="17">
        <v>1</v>
      </c>
      <c r="H22" s="17">
        <v>21</v>
      </c>
      <c r="I22" s="17"/>
      <c r="J22" s="17"/>
      <c r="K22" s="18">
        <v>8400</v>
      </c>
      <c r="L22" s="17"/>
      <c r="M22" s="26" t="s">
        <v>347</v>
      </c>
      <c r="N22" s="17"/>
      <c r="O22" s="17"/>
      <c r="P22" s="17"/>
      <c r="Q22" s="17">
        <v>8400</v>
      </c>
      <c r="R22" s="17"/>
      <c r="S22" s="17"/>
      <c r="T22" s="18"/>
      <c r="U22" s="17"/>
      <c r="V22" s="17">
        <v>0.01</v>
      </c>
    </row>
    <row r="23" spans="1:22" s="19" customFormat="1" ht="24" customHeight="1" x14ac:dyDescent="0.2">
      <c r="A23" s="128">
        <v>14</v>
      </c>
      <c r="B23" s="112"/>
      <c r="C23" s="17" t="s">
        <v>348</v>
      </c>
      <c r="D23" s="20"/>
      <c r="E23" s="17"/>
      <c r="F23" s="17">
        <v>4</v>
      </c>
      <c r="G23" s="17">
        <v>1</v>
      </c>
      <c r="H23" s="17">
        <v>34</v>
      </c>
      <c r="I23" s="17"/>
      <c r="J23" s="17"/>
      <c r="K23" s="18">
        <v>13600</v>
      </c>
      <c r="L23" s="17"/>
      <c r="M23" s="26" t="s">
        <v>347</v>
      </c>
      <c r="N23" s="17"/>
      <c r="O23" s="17"/>
      <c r="P23" s="17"/>
      <c r="Q23" s="17">
        <v>13600</v>
      </c>
      <c r="R23" s="17"/>
      <c r="S23" s="17"/>
      <c r="T23" s="18"/>
      <c r="U23" s="17"/>
      <c r="V23" s="17">
        <v>0.01</v>
      </c>
    </row>
    <row r="24" spans="1:22" s="19" customFormat="1" ht="24" customHeight="1" x14ac:dyDescent="0.2">
      <c r="A24" s="128">
        <v>15</v>
      </c>
      <c r="B24" s="17" t="s">
        <v>1938</v>
      </c>
      <c r="C24" s="17" t="s">
        <v>13</v>
      </c>
      <c r="D24" s="20"/>
      <c r="E24" s="17"/>
      <c r="F24" s="17"/>
      <c r="G24" s="17">
        <v>2</v>
      </c>
      <c r="H24" s="17"/>
      <c r="I24" s="17">
        <v>1</v>
      </c>
      <c r="J24" s="17"/>
      <c r="K24" s="18">
        <v>100</v>
      </c>
      <c r="L24" s="17">
        <v>1</v>
      </c>
      <c r="M24" s="26" t="s">
        <v>349</v>
      </c>
      <c r="N24" s="17" t="s">
        <v>344</v>
      </c>
      <c r="O24" s="17" t="s">
        <v>12</v>
      </c>
      <c r="P24" s="17">
        <v>64</v>
      </c>
      <c r="Q24" s="17"/>
      <c r="R24" s="17">
        <v>100</v>
      </c>
      <c r="S24" s="17"/>
      <c r="T24" s="18"/>
      <c r="U24" s="17">
        <v>30</v>
      </c>
      <c r="V24" s="17">
        <v>0.02</v>
      </c>
    </row>
    <row r="25" spans="1:22" s="19" customFormat="1" ht="24" customHeight="1" x14ac:dyDescent="0.2">
      <c r="A25" s="128">
        <v>16</v>
      </c>
      <c r="B25" s="17" t="s">
        <v>1937</v>
      </c>
      <c r="C25" s="17" t="s">
        <v>39</v>
      </c>
      <c r="D25" s="20"/>
      <c r="E25" s="17"/>
      <c r="F25" s="17"/>
      <c r="G25" s="17">
        <v>2</v>
      </c>
      <c r="H25" s="17">
        <v>3</v>
      </c>
      <c r="I25" s="17"/>
      <c r="J25" s="17"/>
      <c r="K25" s="18">
        <v>1200</v>
      </c>
      <c r="L25" s="17">
        <v>1</v>
      </c>
      <c r="M25" s="26" t="s">
        <v>350</v>
      </c>
      <c r="N25" s="17" t="s">
        <v>344</v>
      </c>
      <c r="O25" s="17" t="s">
        <v>42</v>
      </c>
      <c r="P25" s="17">
        <v>207</v>
      </c>
      <c r="Q25" s="17">
        <v>1000</v>
      </c>
      <c r="R25" s="17">
        <v>200</v>
      </c>
      <c r="S25" s="17"/>
      <c r="T25" s="18"/>
      <c r="U25" s="17">
        <v>20</v>
      </c>
      <c r="V25" s="17">
        <v>0.02</v>
      </c>
    </row>
    <row r="26" spans="1:22" s="19" customFormat="1" ht="24" customHeight="1" x14ac:dyDescent="0.2">
      <c r="A26" s="128">
        <v>17</v>
      </c>
      <c r="B26" s="17" t="s">
        <v>1936</v>
      </c>
      <c r="C26" s="17" t="s">
        <v>39</v>
      </c>
      <c r="D26" s="20"/>
      <c r="E26" s="17"/>
      <c r="F26" s="17"/>
      <c r="G26" s="17">
        <v>2</v>
      </c>
      <c r="H26" s="17">
        <v>3</v>
      </c>
      <c r="I26" s="17"/>
      <c r="J26" s="17"/>
      <c r="K26" s="18">
        <v>1200</v>
      </c>
      <c r="L26" s="17">
        <v>1</v>
      </c>
      <c r="M26" s="26" t="s">
        <v>351</v>
      </c>
      <c r="N26" s="17" t="s">
        <v>344</v>
      </c>
      <c r="O26" s="17" t="s">
        <v>42</v>
      </c>
      <c r="P26" s="17">
        <v>177</v>
      </c>
      <c r="Q26" s="17">
        <v>1000</v>
      </c>
      <c r="R26" s="17">
        <v>200</v>
      </c>
      <c r="S26" s="17"/>
      <c r="T26" s="18"/>
      <c r="U26" s="17">
        <v>20</v>
      </c>
      <c r="V26" s="17">
        <v>0.02</v>
      </c>
    </row>
    <row r="27" spans="1:22" s="19" customFormat="1" ht="24" customHeight="1" x14ac:dyDescent="0.2">
      <c r="A27" s="128">
        <v>18</v>
      </c>
      <c r="B27" s="17" t="s">
        <v>1818</v>
      </c>
      <c r="C27" s="17" t="s">
        <v>13</v>
      </c>
      <c r="D27" s="20"/>
      <c r="E27" s="18"/>
      <c r="F27" s="18"/>
      <c r="G27" s="18">
        <v>2</v>
      </c>
      <c r="H27" s="18"/>
      <c r="I27" s="18"/>
      <c r="J27" s="18"/>
      <c r="K27" s="18">
        <v>0</v>
      </c>
      <c r="L27" s="18">
        <v>1</v>
      </c>
      <c r="M27" s="27" t="s">
        <v>352</v>
      </c>
      <c r="N27" s="18" t="s">
        <v>344</v>
      </c>
      <c r="O27" s="18" t="s">
        <v>42</v>
      </c>
      <c r="P27" s="18">
        <v>108</v>
      </c>
      <c r="Q27" s="18"/>
      <c r="R27" s="18">
        <v>108</v>
      </c>
      <c r="S27" s="18"/>
      <c r="T27" s="18"/>
      <c r="U27" s="18">
        <v>10</v>
      </c>
      <c r="V27" s="18">
        <v>0.02</v>
      </c>
    </row>
    <row r="28" spans="1:22" s="19" customFormat="1" ht="24" customHeight="1" x14ac:dyDescent="0.2">
      <c r="A28" s="128">
        <v>19</v>
      </c>
      <c r="B28" s="17" t="s">
        <v>1935</v>
      </c>
      <c r="C28" s="17" t="s">
        <v>13</v>
      </c>
      <c r="D28" s="20"/>
      <c r="E28" s="18"/>
      <c r="F28" s="18"/>
      <c r="G28" s="18">
        <v>2</v>
      </c>
      <c r="H28" s="18"/>
      <c r="I28" s="18"/>
      <c r="J28" s="18"/>
      <c r="K28" s="18">
        <v>0</v>
      </c>
      <c r="L28" s="18">
        <v>1</v>
      </c>
      <c r="M28" s="27" t="s">
        <v>353</v>
      </c>
      <c r="N28" s="18" t="s">
        <v>344</v>
      </c>
      <c r="O28" s="18" t="s">
        <v>42</v>
      </c>
      <c r="P28" s="18">
        <v>81</v>
      </c>
      <c r="Q28" s="18"/>
      <c r="R28" s="18">
        <v>81</v>
      </c>
      <c r="S28" s="18"/>
      <c r="T28" s="18"/>
      <c r="U28" s="18">
        <v>10</v>
      </c>
      <c r="V28" s="18">
        <v>0.02</v>
      </c>
    </row>
    <row r="29" spans="1:22" s="19" customFormat="1" ht="24" customHeight="1" x14ac:dyDescent="0.2">
      <c r="A29" s="128">
        <v>20</v>
      </c>
      <c r="B29" s="17" t="s">
        <v>1934</v>
      </c>
      <c r="C29" s="17" t="s">
        <v>13</v>
      </c>
      <c r="D29" s="20"/>
      <c r="E29" s="18"/>
      <c r="F29" s="18"/>
      <c r="G29" s="18">
        <v>2</v>
      </c>
      <c r="H29" s="18"/>
      <c r="I29" s="18"/>
      <c r="J29" s="18"/>
      <c r="K29" s="18">
        <v>0</v>
      </c>
      <c r="L29" s="18">
        <v>1</v>
      </c>
      <c r="M29" s="27" t="s">
        <v>354</v>
      </c>
      <c r="N29" s="18" t="s">
        <v>344</v>
      </c>
      <c r="O29" s="18" t="s">
        <v>253</v>
      </c>
      <c r="P29" s="18">
        <v>81</v>
      </c>
      <c r="Q29" s="18"/>
      <c r="R29" s="18">
        <v>81</v>
      </c>
      <c r="S29" s="18"/>
      <c r="T29" s="18"/>
      <c r="U29" s="18">
        <v>20</v>
      </c>
      <c r="V29" s="18">
        <v>0.02</v>
      </c>
    </row>
    <row r="30" spans="1:22" s="19" customFormat="1" ht="24" customHeight="1" x14ac:dyDescent="0.2">
      <c r="A30" s="128">
        <v>21</v>
      </c>
      <c r="B30" s="112"/>
      <c r="C30" s="17" t="s">
        <v>13</v>
      </c>
      <c r="D30" s="20"/>
      <c r="E30" s="18"/>
      <c r="F30" s="18"/>
      <c r="G30" s="18">
        <v>1</v>
      </c>
      <c r="H30" s="18">
        <v>5</v>
      </c>
      <c r="I30" s="18">
        <v>2</v>
      </c>
      <c r="J30" s="18"/>
      <c r="K30" s="18">
        <v>2200</v>
      </c>
      <c r="L30" s="18"/>
      <c r="M30" s="27" t="s">
        <v>354</v>
      </c>
      <c r="N30" s="18"/>
      <c r="O30" s="18"/>
      <c r="P30" s="18"/>
      <c r="Q30" s="18">
        <v>2200</v>
      </c>
      <c r="R30" s="18"/>
      <c r="S30" s="18"/>
      <c r="T30" s="18"/>
      <c r="U30" s="18"/>
      <c r="V30" s="18">
        <v>0.01</v>
      </c>
    </row>
    <row r="31" spans="1:22" s="19" customFormat="1" ht="24" customHeight="1" x14ac:dyDescent="0.2">
      <c r="A31" s="128">
        <v>22</v>
      </c>
      <c r="B31" s="17" t="s">
        <v>1933</v>
      </c>
      <c r="C31" s="21" t="s">
        <v>355</v>
      </c>
      <c r="D31" s="23"/>
      <c r="E31" s="18"/>
      <c r="F31" s="18"/>
      <c r="G31" s="18">
        <v>2</v>
      </c>
      <c r="H31" s="18">
        <v>1</v>
      </c>
      <c r="I31" s="18"/>
      <c r="J31" s="18"/>
      <c r="K31" s="18">
        <v>400</v>
      </c>
      <c r="L31" s="18">
        <v>1</v>
      </c>
      <c r="M31" s="27" t="s">
        <v>356</v>
      </c>
      <c r="N31" s="18" t="s">
        <v>344</v>
      </c>
      <c r="O31" s="18" t="s">
        <v>22</v>
      </c>
      <c r="P31" s="18">
        <v>54</v>
      </c>
      <c r="Q31" s="18"/>
      <c r="R31" s="18">
        <v>200</v>
      </c>
      <c r="S31" s="18"/>
      <c r="T31" s="18"/>
      <c r="U31" s="18">
        <v>30</v>
      </c>
      <c r="V31" s="18">
        <v>0.02</v>
      </c>
    </row>
    <row r="32" spans="1:22" s="19" customFormat="1" ht="24" customHeight="1" x14ac:dyDescent="0.2">
      <c r="A32" s="128">
        <v>23</v>
      </c>
      <c r="B32" s="112"/>
      <c r="C32" s="17" t="s">
        <v>13</v>
      </c>
      <c r="D32" s="20"/>
      <c r="E32" s="18"/>
      <c r="F32" s="18"/>
      <c r="G32" s="18">
        <v>2</v>
      </c>
      <c r="H32" s="18">
        <v>78</v>
      </c>
      <c r="I32" s="18">
        <v>3</v>
      </c>
      <c r="J32" s="18">
        <v>8</v>
      </c>
      <c r="K32" s="18">
        <v>31508</v>
      </c>
      <c r="L32" s="18"/>
      <c r="M32" s="27" t="s">
        <v>356</v>
      </c>
      <c r="N32" s="18"/>
      <c r="O32" s="18"/>
      <c r="P32" s="18"/>
      <c r="Q32" s="18">
        <v>31508</v>
      </c>
      <c r="R32" s="18"/>
      <c r="S32" s="18"/>
      <c r="T32" s="18"/>
      <c r="U32" s="18"/>
      <c r="V32" s="18">
        <v>0.01</v>
      </c>
    </row>
    <row r="33" spans="1:22" s="19" customFormat="1" ht="24" customHeight="1" x14ac:dyDescent="0.2">
      <c r="A33" s="128">
        <v>24</v>
      </c>
      <c r="B33" s="17" t="s">
        <v>1932</v>
      </c>
      <c r="C33" s="17" t="s">
        <v>13</v>
      </c>
      <c r="D33" s="20"/>
      <c r="E33" s="18"/>
      <c r="F33" s="18"/>
      <c r="G33" s="18">
        <v>1</v>
      </c>
      <c r="H33" s="18">
        <v>6</v>
      </c>
      <c r="I33" s="18">
        <v>2</v>
      </c>
      <c r="J33" s="18"/>
      <c r="K33" s="18">
        <v>2600</v>
      </c>
      <c r="L33" s="18"/>
      <c r="M33" s="27" t="s">
        <v>357</v>
      </c>
      <c r="N33" s="18"/>
      <c r="O33" s="18"/>
      <c r="P33" s="18"/>
      <c r="Q33" s="18">
        <v>2600</v>
      </c>
      <c r="R33" s="18"/>
      <c r="S33" s="18"/>
      <c r="T33" s="18"/>
      <c r="U33" s="18"/>
      <c r="V33" s="18">
        <v>0.01</v>
      </c>
    </row>
    <row r="34" spans="1:22" s="19" customFormat="1" ht="24" customHeight="1" x14ac:dyDescent="0.2">
      <c r="A34" s="128">
        <v>25</v>
      </c>
      <c r="B34" s="17" t="s">
        <v>1931</v>
      </c>
      <c r="C34" s="17" t="s">
        <v>13</v>
      </c>
      <c r="D34" s="20"/>
      <c r="E34" s="18"/>
      <c r="F34" s="18"/>
      <c r="G34" s="18">
        <v>1</v>
      </c>
      <c r="H34" s="18">
        <v>16</v>
      </c>
      <c r="I34" s="18">
        <v>3</v>
      </c>
      <c r="J34" s="18">
        <v>10</v>
      </c>
      <c r="K34" s="18">
        <v>6710</v>
      </c>
      <c r="L34" s="18"/>
      <c r="M34" s="27" t="s">
        <v>358</v>
      </c>
      <c r="N34" s="18"/>
      <c r="O34" s="18"/>
      <c r="P34" s="18"/>
      <c r="Q34" s="18">
        <v>6710</v>
      </c>
      <c r="R34" s="18"/>
      <c r="S34" s="18"/>
      <c r="T34" s="18"/>
      <c r="U34" s="18"/>
      <c r="V34" s="18">
        <v>0.01</v>
      </c>
    </row>
    <row r="35" spans="1:22" s="19" customFormat="1" ht="24" customHeight="1" x14ac:dyDescent="0.2">
      <c r="A35" s="128">
        <v>26</v>
      </c>
      <c r="B35" s="17" t="s">
        <v>1930</v>
      </c>
      <c r="C35" s="17" t="s">
        <v>355</v>
      </c>
      <c r="D35" s="20"/>
      <c r="E35" s="18"/>
      <c r="F35" s="18">
        <v>85</v>
      </c>
      <c r="G35" s="18">
        <v>2</v>
      </c>
      <c r="H35" s="18"/>
      <c r="I35" s="18">
        <v>2</v>
      </c>
      <c r="J35" s="18"/>
      <c r="K35" s="18">
        <v>200</v>
      </c>
      <c r="L35" s="18">
        <v>1</v>
      </c>
      <c r="M35" s="27" t="s">
        <v>359</v>
      </c>
      <c r="N35" s="18" t="s">
        <v>344</v>
      </c>
      <c r="O35" s="18" t="s">
        <v>42</v>
      </c>
      <c r="P35" s="18">
        <v>90</v>
      </c>
      <c r="Q35" s="18"/>
      <c r="R35" s="18">
        <v>200</v>
      </c>
      <c r="S35" s="18"/>
      <c r="T35" s="18"/>
      <c r="U35" s="18">
        <v>10</v>
      </c>
      <c r="V35" s="18">
        <v>0.02</v>
      </c>
    </row>
    <row r="36" spans="1:22" s="19" customFormat="1" ht="24" customHeight="1" x14ac:dyDescent="0.2">
      <c r="A36" s="128">
        <v>27</v>
      </c>
      <c r="B36" s="112"/>
      <c r="C36" s="17" t="s">
        <v>39</v>
      </c>
      <c r="D36" s="20"/>
      <c r="E36" s="18"/>
      <c r="F36" s="18"/>
      <c r="G36" s="18">
        <v>1</v>
      </c>
      <c r="H36" s="18">
        <v>8</v>
      </c>
      <c r="I36" s="18"/>
      <c r="J36" s="18">
        <v>35</v>
      </c>
      <c r="K36" s="18">
        <v>3235</v>
      </c>
      <c r="L36" s="18"/>
      <c r="M36" s="27" t="s">
        <v>359</v>
      </c>
      <c r="N36" s="18"/>
      <c r="O36" s="18"/>
      <c r="P36" s="18"/>
      <c r="Q36" s="18">
        <v>3235</v>
      </c>
      <c r="R36" s="18"/>
      <c r="S36" s="18"/>
      <c r="T36" s="18"/>
      <c r="U36" s="18"/>
      <c r="V36" s="18">
        <v>0.01</v>
      </c>
    </row>
    <row r="37" spans="1:22" s="19" customFormat="1" ht="24" customHeight="1" x14ac:dyDescent="0.2">
      <c r="A37" s="128">
        <v>28</v>
      </c>
      <c r="B37" s="112"/>
      <c r="C37" s="17" t="s">
        <v>13</v>
      </c>
      <c r="D37" s="20"/>
      <c r="E37" s="18"/>
      <c r="F37" s="18"/>
      <c r="G37" s="18">
        <v>1</v>
      </c>
      <c r="H37" s="18">
        <v>2</v>
      </c>
      <c r="I37" s="18"/>
      <c r="J37" s="18"/>
      <c r="K37" s="18">
        <v>800</v>
      </c>
      <c r="L37" s="18"/>
      <c r="M37" s="27" t="s">
        <v>359</v>
      </c>
      <c r="N37" s="18"/>
      <c r="O37" s="18"/>
      <c r="P37" s="18"/>
      <c r="Q37" s="18">
        <v>800</v>
      </c>
      <c r="R37" s="18"/>
      <c r="S37" s="18"/>
      <c r="T37" s="18"/>
      <c r="U37" s="18"/>
      <c r="V37" s="18">
        <v>0.01</v>
      </c>
    </row>
    <row r="38" spans="1:22" s="19" customFormat="1" ht="24" customHeight="1" x14ac:dyDescent="0.2">
      <c r="A38" s="128">
        <v>29</v>
      </c>
      <c r="B38" s="17" t="s">
        <v>1929</v>
      </c>
      <c r="C38" s="17" t="s">
        <v>360</v>
      </c>
      <c r="D38" s="20"/>
      <c r="E38" s="18"/>
      <c r="F38" s="18"/>
      <c r="G38" s="18">
        <v>2</v>
      </c>
      <c r="H38" s="18"/>
      <c r="I38" s="18"/>
      <c r="J38" s="18"/>
      <c r="K38" s="18">
        <v>0</v>
      </c>
      <c r="L38" s="18">
        <v>1</v>
      </c>
      <c r="M38" s="27" t="s">
        <v>361</v>
      </c>
      <c r="N38" s="18" t="s">
        <v>344</v>
      </c>
      <c r="O38" s="18" t="s">
        <v>12</v>
      </c>
      <c r="P38" s="18">
        <v>120</v>
      </c>
      <c r="Q38" s="18"/>
      <c r="R38" s="18">
        <v>120</v>
      </c>
      <c r="S38" s="18"/>
      <c r="T38" s="18"/>
      <c r="U38" s="18">
        <v>15</v>
      </c>
      <c r="V38" s="18">
        <v>0.02</v>
      </c>
    </row>
    <row r="39" spans="1:22" s="19" customFormat="1" ht="24" customHeight="1" x14ac:dyDescent="0.2">
      <c r="A39" s="128">
        <v>30</v>
      </c>
      <c r="B39" s="17" t="s">
        <v>362</v>
      </c>
      <c r="C39" s="17" t="s">
        <v>13</v>
      </c>
      <c r="D39" s="20"/>
      <c r="E39" s="18"/>
      <c r="F39" s="18"/>
      <c r="G39" s="18">
        <v>1</v>
      </c>
      <c r="H39" s="18">
        <v>6</v>
      </c>
      <c r="I39" s="18"/>
      <c r="J39" s="18"/>
      <c r="K39" s="18">
        <v>2400</v>
      </c>
      <c r="L39" s="18"/>
      <c r="M39" s="27" t="s">
        <v>358</v>
      </c>
      <c r="N39" s="18"/>
      <c r="O39" s="18"/>
      <c r="P39" s="18"/>
      <c r="Q39" s="18">
        <v>2400</v>
      </c>
      <c r="R39" s="18"/>
      <c r="S39" s="18"/>
      <c r="T39" s="18"/>
      <c r="U39" s="18"/>
      <c r="V39" s="18">
        <v>0.01</v>
      </c>
    </row>
    <row r="40" spans="1:22" s="19" customFormat="1" ht="24" customHeight="1" x14ac:dyDescent="0.2">
      <c r="A40" s="128">
        <v>31</v>
      </c>
      <c r="B40" s="112"/>
      <c r="C40" s="17" t="s">
        <v>13</v>
      </c>
      <c r="D40" s="20"/>
      <c r="E40" s="18"/>
      <c r="F40" s="18"/>
      <c r="G40" s="18">
        <v>1</v>
      </c>
      <c r="H40" s="18">
        <v>5</v>
      </c>
      <c r="I40" s="18">
        <v>2</v>
      </c>
      <c r="J40" s="18"/>
      <c r="K40" s="18">
        <v>2200</v>
      </c>
      <c r="L40" s="18"/>
      <c r="M40" s="27" t="s">
        <v>358</v>
      </c>
      <c r="N40" s="18"/>
      <c r="O40" s="18"/>
      <c r="P40" s="18"/>
      <c r="Q40" s="18">
        <v>2200</v>
      </c>
      <c r="R40" s="18"/>
      <c r="S40" s="18"/>
      <c r="T40" s="18"/>
      <c r="U40" s="18"/>
      <c r="V40" s="18">
        <v>0.01</v>
      </c>
    </row>
    <row r="41" spans="1:22" s="19" customFormat="1" ht="24" customHeight="1" x14ac:dyDescent="0.2">
      <c r="A41" s="128">
        <v>32</v>
      </c>
      <c r="B41" s="17" t="s">
        <v>1928</v>
      </c>
      <c r="C41" s="17" t="s">
        <v>13</v>
      </c>
      <c r="D41" s="20"/>
      <c r="E41" s="18"/>
      <c r="F41" s="18"/>
      <c r="G41" s="18">
        <v>2</v>
      </c>
      <c r="H41" s="18"/>
      <c r="I41" s="18">
        <v>1</v>
      </c>
      <c r="J41" s="18"/>
      <c r="K41" s="18">
        <v>100</v>
      </c>
      <c r="L41" s="18">
        <v>1</v>
      </c>
      <c r="M41" s="27" t="s">
        <v>363</v>
      </c>
      <c r="N41" s="18" t="s">
        <v>344</v>
      </c>
      <c r="O41" s="18" t="s">
        <v>42</v>
      </c>
      <c r="P41" s="18">
        <v>54</v>
      </c>
      <c r="Q41" s="18"/>
      <c r="R41" s="18">
        <v>100</v>
      </c>
      <c r="S41" s="18"/>
      <c r="T41" s="18"/>
      <c r="U41" s="18">
        <v>15</v>
      </c>
      <c r="V41" s="18">
        <v>0.02</v>
      </c>
    </row>
    <row r="42" spans="1:22" s="19" customFormat="1" ht="24" customHeight="1" x14ac:dyDescent="0.2">
      <c r="A42" s="128">
        <v>33</v>
      </c>
      <c r="B42" s="17" t="s">
        <v>1927</v>
      </c>
      <c r="C42" s="17" t="s">
        <v>13</v>
      </c>
      <c r="D42" s="20"/>
      <c r="E42" s="18"/>
      <c r="F42" s="18"/>
      <c r="G42" s="18">
        <v>2</v>
      </c>
      <c r="H42" s="18"/>
      <c r="I42" s="18"/>
      <c r="J42" s="18"/>
      <c r="K42" s="18">
        <v>0</v>
      </c>
      <c r="L42" s="18">
        <v>1</v>
      </c>
      <c r="M42" s="27" t="s">
        <v>364</v>
      </c>
      <c r="N42" s="18" t="s">
        <v>344</v>
      </c>
      <c r="O42" s="18" t="s">
        <v>22</v>
      </c>
      <c r="P42" s="18">
        <v>78</v>
      </c>
      <c r="Q42" s="18"/>
      <c r="R42" s="18">
        <v>78</v>
      </c>
      <c r="S42" s="18"/>
      <c r="T42" s="18"/>
      <c r="U42" s="18">
        <v>40</v>
      </c>
      <c r="V42" s="18">
        <v>0.02</v>
      </c>
    </row>
    <row r="43" spans="1:22" s="19" customFormat="1" ht="24" customHeight="1" x14ac:dyDescent="0.2">
      <c r="A43" s="128">
        <v>34</v>
      </c>
      <c r="B43" s="17" t="s">
        <v>1926</v>
      </c>
      <c r="C43" s="17" t="s">
        <v>32</v>
      </c>
      <c r="D43" s="20"/>
      <c r="E43" s="18">
        <v>777</v>
      </c>
      <c r="F43" s="18">
        <v>86</v>
      </c>
      <c r="G43" s="18">
        <v>1</v>
      </c>
      <c r="H43" s="18">
        <v>9</v>
      </c>
      <c r="I43" s="18">
        <v>1</v>
      </c>
      <c r="J43" s="18">
        <v>50</v>
      </c>
      <c r="K43" s="18">
        <v>3750</v>
      </c>
      <c r="L43" s="18"/>
      <c r="M43" s="27" t="s">
        <v>365</v>
      </c>
      <c r="N43" s="18"/>
      <c r="O43" s="18"/>
      <c r="P43" s="18"/>
      <c r="Q43" s="18">
        <v>3750</v>
      </c>
      <c r="R43" s="18"/>
      <c r="S43" s="18"/>
      <c r="T43" s="18"/>
      <c r="U43" s="18"/>
      <c r="V43" s="18">
        <v>0.01</v>
      </c>
    </row>
    <row r="44" spans="1:22" s="19" customFormat="1" ht="24" customHeight="1" x14ac:dyDescent="0.2">
      <c r="A44" s="128">
        <v>35</v>
      </c>
      <c r="B44" s="112"/>
      <c r="C44" s="17" t="s">
        <v>13</v>
      </c>
      <c r="D44" s="20"/>
      <c r="E44" s="18"/>
      <c r="F44" s="18"/>
      <c r="G44" s="18">
        <v>1</v>
      </c>
      <c r="H44" s="18">
        <v>10</v>
      </c>
      <c r="I44" s="18">
        <v>2</v>
      </c>
      <c r="J44" s="18">
        <v>2</v>
      </c>
      <c r="K44" s="18">
        <v>4202</v>
      </c>
      <c r="L44" s="18"/>
      <c r="M44" s="27" t="s">
        <v>365</v>
      </c>
      <c r="N44" s="18"/>
      <c r="O44" s="18"/>
      <c r="P44" s="18"/>
      <c r="Q44" s="18">
        <v>4202</v>
      </c>
      <c r="R44" s="18"/>
      <c r="S44" s="18"/>
      <c r="T44" s="18"/>
      <c r="U44" s="18"/>
      <c r="V44" s="18">
        <v>0.01</v>
      </c>
    </row>
    <row r="45" spans="1:22" s="19" customFormat="1" ht="24" customHeight="1" x14ac:dyDescent="0.2">
      <c r="A45" s="128">
        <v>36</v>
      </c>
      <c r="B45" s="112"/>
      <c r="C45" s="17" t="s">
        <v>13</v>
      </c>
      <c r="D45" s="20"/>
      <c r="E45" s="18"/>
      <c r="F45" s="18"/>
      <c r="G45" s="18">
        <v>1</v>
      </c>
      <c r="H45" s="18">
        <v>12</v>
      </c>
      <c r="I45" s="18"/>
      <c r="J45" s="18"/>
      <c r="K45" s="18">
        <v>4800</v>
      </c>
      <c r="L45" s="18"/>
      <c r="M45" s="27" t="s">
        <v>365</v>
      </c>
      <c r="N45" s="18"/>
      <c r="O45" s="18"/>
      <c r="P45" s="18"/>
      <c r="Q45" s="18">
        <v>4800</v>
      </c>
      <c r="R45" s="18"/>
      <c r="S45" s="18"/>
      <c r="T45" s="18"/>
      <c r="U45" s="18"/>
      <c r="V45" s="18">
        <v>0.01</v>
      </c>
    </row>
    <row r="46" spans="1:22" s="19" customFormat="1" ht="24" customHeight="1" x14ac:dyDescent="0.2">
      <c r="A46" s="128">
        <v>37</v>
      </c>
      <c r="B46" s="112"/>
      <c r="C46" s="17" t="s">
        <v>13</v>
      </c>
      <c r="D46" s="20"/>
      <c r="E46" s="18"/>
      <c r="F46" s="18"/>
      <c r="G46" s="18">
        <v>1</v>
      </c>
      <c r="H46" s="18">
        <v>7</v>
      </c>
      <c r="I46" s="18"/>
      <c r="J46" s="18"/>
      <c r="K46" s="18">
        <v>2800</v>
      </c>
      <c r="L46" s="18"/>
      <c r="M46" s="27" t="s">
        <v>365</v>
      </c>
      <c r="N46" s="18"/>
      <c r="O46" s="18"/>
      <c r="P46" s="18"/>
      <c r="Q46" s="18">
        <v>2800</v>
      </c>
      <c r="R46" s="18"/>
      <c r="S46" s="18"/>
      <c r="T46" s="18"/>
      <c r="U46" s="18"/>
      <c r="V46" s="18">
        <v>0.01</v>
      </c>
    </row>
    <row r="47" spans="1:22" s="19" customFormat="1" ht="24" customHeight="1" x14ac:dyDescent="0.2">
      <c r="A47" s="128">
        <v>38</v>
      </c>
      <c r="B47" s="112"/>
      <c r="C47" s="17" t="s">
        <v>13</v>
      </c>
      <c r="D47" s="20"/>
      <c r="E47" s="18"/>
      <c r="F47" s="18"/>
      <c r="G47" s="18">
        <v>1</v>
      </c>
      <c r="H47" s="18">
        <v>8</v>
      </c>
      <c r="I47" s="18"/>
      <c r="J47" s="18"/>
      <c r="K47" s="18">
        <v>3200</v>
      </c>
      <c r="L47" s="18"/>
      <c r="M47" s="27" t="s">
        <v>365</v>
      </c>
      <c r="N47" s="18"/>
      <c r="O47" s="18"/>
      <c r="P47" s="18"/>
      <c r="Q47" s="18">
        <v>3200</v>
      </c>
      <c r="R47" s="18"/>
      <c r="S47" s="18"/>
      <c r="T47" s="18"/>
      <c r="U47" s="18"/>
      <c r="V47" s="18">
        <v>0.01</v>
      </c>
    </row>
    <row r="48" spans="1:22" s="19" customFormat="1" ht="24" customHeight="1" x14ac:dyDescent="0.2">
      <c r="A48" s="128">
        <v>39</v>
      </c>
      <c r="B48" s="17" t="s">
        <v>1925</v>
      </c>
      <c r="C48" s="17" t="s">
        <v>13</v>
      </c>
      <c r="D48" s="20"/>
      <c r="E48" s="18"/>
      <c r="F48" s="18"/>
      <c r="G48" s="18">
        <v>1</v>
      </c>
      <c r="H48" s="18">
        <v>9</v>
      </c>
      <c r="I48" s="18"/>
      <c r="J48" s="18">
        <v>2</v>
      </c>
      <c r="K48" s="18">
        <v>3602</v>
      </c>
      <c r="L48" s="18"/>
      <c r="M48" s="27" t="s">
        <v>365</v>
      </c>
      <c r="N48" s="18"/>
      <c r="O48" s="18"/>
      <c r="P48" s="18"/>
      <c r="Q48" s="18">
        <v>3602</v>
      </c>
      <c r="R48" s="18"/>
      <c r="S48" s="18"/>
      <c r="T48" s="18"/>
      <c r="U48" s="18"/>
      <c r="V48" s="18">
        <v>0.01</v>
      </c>
    </row>
    <row r="49" spans="1:22" s="19" customFormat="1" ht="24" customHeight="1" x14ac:dyDescent="0.2">
      <c r="A49" s="128">
        <v>40</v>
      </c>
      <c r="B49" s="17" t="s">
        <v>1924</v>
      </c>
      <c r="C49" s="17" t="s">
        <v>13</v>
      </c>
      <c r="D49" s="20"/>
      <c r="E49" s="18"/>
      <c r="F49" s="18"/>
      <c r="G49" s="18">
        <v>2</v>
      </c>
      <c r="H49" s="18">
        <v>2</v>
      </c>
      <c r="I49" s="18"/>
      <c r="J49" s="18"/>
      <c r="K49" s="18">
        <v>800</v>
      </c>
      <c r="L49" s="18">
        <v>1</v>
      </c>
      <c r="M49" s="27" t="s">
        <v>366</v>
      </c>
      <c r="N49" s="18" t="s">
        <v>344</v>
      </c>
      <c r="O49" s="18" t="s">
        <v>42</v>
      </c>
      <c r="P49" s="18">
        <v>54</v>
      </c>
      <c r="Q49" s="18">
        <v>700</v>
      </c>
      <c r="R49" s="18">
        <v>100</v>
      </c>
      <c r="S49" s="18"/>
      <c r="T49" s="18"/>
      <c r="U49" s="18">
        <v>10</v>
      </c>
      <c r="V49" s="18">
        <v>0.02</v>
      </c>
    </row>
    <row r="50" spans="1:22" s="19" customFormat="1" ht="24" customHeight="1" x14ac:dyDescent="0.2">
      <c r="A50" s="128">
        <v>41</v>
      </c>
      <c r="B50" s="112"/>
      <c r="C50" s="17" t="s">
        <v>9</v>
      </c>
      <c r="D50" s="20"/>
      <c r="E50" s="18"/>
      <c r="F50" s="18"/>
      <c r="G50" s="18">
        <v>1</v>
      </c>
      <c r="H50" s="18">
        <v>6</v>
      </c>
      <c r="I50" s="18">
        <v>1</v>
      </c>
      <c r="J50" s="18">
        <v>96</v>
      </c>
      <c r="K50" s="18">
        <v>2596</v>
      </c>
      <c r="L50" s="18"/>
      <c r="M50" s="27" t="s">
        <v>366</v>
      </c>
      <c r="N50" s="18"/>
      <c r="O50" s="18"/>
      <c r="P50" s="18"/>
      <c r="Q50" s="18">
        <v>2596</v>
      </c>
      <c r="R50" s="18"/>
      <c r="S50" s="18"/>
      <c r="T50" s="18"/>
      <c r="U50" s="18"/>
      <c r="V50" s="18">
        <v>0</v>
      </c>
    </row>
    <row r="51" spans="1:22" s="19" customFormat="1" ht="24" customHeight="1" x14ac:dyDescent="0.2">
      <c r="A51" s="128">
        <v>42</v>
      </c>
      <c r="B51" s="17" t="s">
        <v>1923</v>
      </c>
      <c r="C51" s="17" t="s">
        <v>13</v>
      </c>
      <c r="D51" s="20"/>
      <c r="E51" s="18"/>
      <c r="F51" s="18"/>
      <c r="G51" s="18">
        <v>2</v>
      </c>
      <c r="H51" s="18"/>
      <c r="I51" s="18">
        <v>3</v>
      </c>
      <c r="J51" s="18"/>
      <c r="K51" s="18">
        <v>300</v>
      </c>
      <c r="L51" s="18">
        <v>1</v>
      </c>
      <c r="M51" s="27" t="s">
        <v>367</v>
      </c>
      <c r="N51" s="18" t="s">
        <v>344</v>
      </c>
      <c r="O51" s="18" t="s">
        <v>42</v>
      </c>
      <c r="P51" s="18">
        <v>81</v>
      </c>
      <c r="Q51" s="18">
        <v>200</v>
      </c>
      <c r="R51" s="18">
        <v>100</v>
      </c>
      <c r="S51" s="18"/>
      <c r="T51" s="18"/>
      <c r="U51" s="18">
        <v>20</v>
      </c>
      <c r="V51" s="18">
        <v>0.02</v>
      </c>
    </row>
    <row r="52" spans="1:22" s="19" customFormat="1" ht="24" customHeight="1" x14ac:dyDescent="0.2">
      <c r="A52" s="128">
        <v>43</v>
      </c>
      <c r="B52" s="17" t="s">
        <v>1922</v>
      </c>
      <c r="C52" s="17" t="s">
        <v>13</v>
      </c>
      <c r="D52" s="20"/>
      <c r="E52" s="18"/>
      <c r="F52" s="18"/>
      <c r="G52" s="18">
        <v>2</v>
      </c>
      <c r="H52" s="18">
        <v>3</v>
      </c>
      <c r="I52" s="18"/>
      <c r="J52" s="18"/>
      <c r="K52" s="18">
        <v>1200</v>
      </c>
      <c r="L52" s="18">
        <v>1</v>
      </c>
      <c r="M52" s="27" t="s">
        <v>368</v>
      </c>
      <c r="N52" s="18" t="s">
        <v>344</v>
      </c>
      <c r="O52" s="18" t="s">
        <v>22</v>
      </c>
      <c r="P52" s="18">
        <v>49</v>
      </c>
      <c r="Q52" s="18">
        <v>1100</v>
      </c>
      <c r="R52" s="18">
        <v>100</v>
      </c>
      <c r="S52" s="18"/>
      <c r="T52" s="18"/>
      <c r="U52" s="18">
        <v>30</v>
      </c>
      <c r="V52" s="18">
        <v>0.02</v>
      </c>
    </row>
    <row r="53" spans="1:22" s="19" customFormat="1" ht="24" customHeight="1" x14ac:dyDescent="0.2">
      <c r="A53" s="128">
        <v>44</v>
      </c>
      <c r="B53" s="112"/>
      <c r="C53" s="17" t="s">
        <v>13</v>
      </c>
      <c r="D53" s="20"/>
      <c r="E53" s="18"/>
      <c r="F53" s="18"/>
      <c r="G53" s="18">
        <v>1</v>
      </c>
      <c r="H53" s="18">
        <v>15</v>
      </c>
      <c r="I53" s="18"/>
      <c r="J53" s="18"/>
      <c r="K53" s="18">
        <v>6000</v>
      </c>
      <c r="L53" s="18"/>
      <c r="M53" s="27" t="s">
        <v>368</v>
      </c>
      <c r="N53" s="18"/>
      <c r="O53" s="18"/>
      <c r="P53" s="18"/>
      <c r="Q53" s="18">
        <v>6000</v>
      </c>
      <c r="R53" s="18"/>
      <c r="S53" s="18"/>
      <c r="T53" s="18"/>
      <c r="U53" s="18"/>
      <c r="V53" s="18">
        <v>0.01</v>
      </c>
    </row>
    <row r="54" spans="1:22" s="19" customFormat="1" ht="24" customHeight="1" x14ac:dyDescent="0.2">
      <c r="A54" s="128">
        <v>45</v>
      </c>
      <c r="B54" s="17" t="s">
        <v>1921</v>
      </c>
      <c r="C54" s="17" t="s">
        <v>13</v>
      </c>
      <c r="D54" s="20"/>
      <c r="E54" s="18"/>
      <c r="F54" s="18"/>
      <c r="G54" s="18">
        <v>2</v>
      </c>
      <c r="H54" s="18"/>
      <c r="I54" s="18">
        <v>2</v>
      </c>
      <c r="J54" s="18"/>
      <c r="K54" s="18">
        <v>200</v>
      </c>
      <c r="L54" s="18">
        <v>1</v>
      </c>
      <c r="M54" s="27" t="s">
        <v>369</v>
      </c>
      <c r="N54" s="18" t="s">
        <v>344</v>
      </c>
      <c r="O54" s="18" t="s">
        <v>42</v>
      </c>
      <c r="P54" s="18">
        <v>66</v>
      </c>
      <c r="Q54" s="18"/>
      <c r="R54" s="18">
        <v>200</v>
      </c>
      <c r="S54" s="18"/>
      <c r="T54" s="18"/>
      <c r="U54" s="18">
        <v>10</v>
      </c>
      <c r="V54" s="18">
        <v>0.02</v>
      </c>
    </row>
    <row r="55" spans="1:22" s="19" customFormat="1" ht="24" customHeight="1" x14ac:dyDescent="0.2">
      <c r="A55" s="128">
        <v>46</v>
      </c>
      <c r="B55" s="17" t="s">
        <v>1920</v>
      </c>
      <c r="C55" s="17" t="s">
        <v>13</v>
      </c>
      <c r="D55" s="20"/>
      <c r="E55" s="18"/>
      <c r="F55" s="18"/>
      <c r="G55" s="18">
        <v>2</v>
      </c>
      <c r="H55" s="18"/>
      <c r="I55" s="18"/>
      <c r="J55" s="18"/>
      <c r="K55" s="18">
        <v>0</v>
      </c>
      <c r="L55" s="18">
        <v>1</v>
      </c>
      <c r="M55" s="27" t="s">
        <v>370</v>
      </c>
      <c r="N55" s="18" t="s">
        <v>344</v>
      </c>
      <c r="O55" s="18" t="s">
        <v>42</v>
      </c>
      <c r="P55" s="18">
        <v>128</v>
      </c>
      <c r="Q55" s="18"/>
      <c r="R55" s="18">
        <v>128</v>
      </c>
      <c r="S55" s="18"/>
      <c r="T55" s="18"/>
      <c r="U55" s="18">
        <v>10</v>
      </c>
      <c r="V55" s="18">
        <v>0.02</v>
      </c>
    </row>
    <row r="56" spans="1:22" s="19" customFormat="1" ht="24" customHeight="1" x14ac:dyDescent="0.2">
      <c r="A56" s="128">
        <v>47</v>
      </c>
      <c r="B56" s="17" t="s">
        <v>1856</v>
      </c>
      <c r="C56" s="17" t="s">
        <v>13</v>
      </c>
      <c r="D56" s="20"/>
      <c r="E56" s="18"/>
      <c r="F56" s="18"/>
      <c r="G56" s="18">
        <v>2</v>
      </c>
      <c r="H56" s="18"/>
      <c r="I56" s="18">
        <v>1</v>
      </c>
      <c r="J56" s="18"/>
      <c r="K56" s="18">
        <v>100</v>
      </c>
      <c r="L56" s="18">
        <v>1</v>
      </c>
      <c r="M56" s="27" t="s">
        <v>371</v>
      </c>
      <c r="N56" s="18" t="s">
        <v>344</v>
      </c>
      <c r="O56" s="18" t="s">
        <v>42</v>
      </c>
      <c r="P56" s="18">
        <v>54</v>
      </c>
      <c r="Q56" s="18"/>
      <c r="R56" s="18">
        <v>100</v>
      </c>
      <c r="S56" s="18"/>
      <c r="T56" s="18"/>
      <c r="U56" s="18">
        <v>10</v>
      </c>
      <c r="V56" s="18">
        <v>0.02</v>
      </c>
    </row>
    <row r="57" spans="1:22" s="19" customFormat="1" ht="24" customHeight="1" x14ac:dyDescent="0.2">
      <c r="A57" s="128">
        <v>48</v>
      </c>
      <c r="B57" s="17" t="s">
        <v>1855</v>
      </c>
      <c r="C57" s="17" t="s">
        <v>355</v>
      </c>
      <c r="D57" s="20"/>
      <c r="E57" s="18"/>
      <c r="F57" s="18"/>
      <c r="G57" s="18">
        <v>2</v>
      </c>
      <c r="H57" s="18"/>
      <c r="I57" s="18">
        <v>3</v>
      </c>
      <c r="J57" s="18"/>
      <c r="K57" s="18">
        <v>300</v>
      </c>
      <c r="L57" s="18">
        <v>1</v>
      </c>
      <c r="M57" s="27" t="s">
        <v>372</v>
      </c>
      <c r="N57" s="18" t="s">
        <v>344</v>
      </c>
      <c r="O57" s="18" t="s">
        <v>373</v>
      </c>
      <c r="P57" s="18">
        <v>60</v>
      </c>
      <c r="Q57" s="18">
        <v>200</v>
      </c>
      <c r="R57" s="18">
        <v>100</v>
      </c>
      <c r="S57" s="18"/>
      <c r="T57" s="18"/>
      <c r="U57" s="18">
        <v>30</v>
      </c>
      <c r="V57" s="18">
        <v>0.02</v>
      </c>
    </row>
    <row r="58" spans="1:22" s="19" customFormat="1" ht="24" customHeight="1" x14ac:dyDescent="0.2">
      <c r="A58" s="128">
        <v>49</v>
      </c>
      <c r="B58" s="17" t="s">
        <v>1919</v>
      </c>
      <c r="C58" s="17" t="s">
        <v>13</v>
      </c>
      <c r="D58" s="20"/>
      <c r="E58" s="18"/>
      <c r="F58" s="18"/>
      <c r="G58" s="18">
        <v>2</v>
      </c>
      <c r="H58" s="18">
        <v>1</v>
      </c>
      <c r="I58" s="18"/>
      <c r="J58" s="18"/>
      <c r="K58" s="18">
        <v>400</v>
      </c>
      <c r="L58" s="18">
        <v>1</v>
      </c>
      <c r="M58" s="27" t="s">
        <v>374</v>
      </c>
      <c r="N58" s="18" t="s">
        <v>344</v>
      </c>
      <c r="O58" s="18" t="s">
        <v>22</v>
      </c>
      <c r="P58" s="18">
        <v>54</v>
      </c>
      <c r="Q58" s="18">
        <v>300</v>
      </c>
      <c r="R58" s="18">
        <v>100</v>
      </c>
      <c r="S58" s="18"/>
      <c r="T58" s="18"/>
      <c r="U58" s="18">
        <v>40</v>
      </c>
      <c r="V58" s="18">
        <v>0.02</v>
      </c>
    </row>
    <row r="59" spans="1:22" s="19" customFormat="1" ht="24" customHeight="1" x14ac:dyDescent="0.2">
      <c r="A59" s="128">
        <v>50</v>
      </c>
      <c r="B59" s="112"/>
      <c r="C59" s="17" t="s">
        <v>13</v>
      </c>
      <c r="D59" s="20"/>
      <c r="E59" s="18"/>
      <c r="F59" s="18"/>
      <c r="G59" s="18">
        <v>2</v>
      </c>
      <c r="H59" s="18">
        <v>16</v>
      </c>
      <c r="I59" s="18"/>
      <c r="J59" s="18"/>
      <c r="K59" s="18">
        <v>6400</v>
      </c>
      <c r="L59" s="18"/>
      <c r="M59" s="27" t="s">
        <v>374</v>
      </c>
      <c r="N59" s="18"/>
      <c r="O59" s="18"/>
      <c r="P59" s="18"/>
      <c r="Q59" s="18">
        <v>6400</v>
      </c>
      <c r="R59" s="18"/>
      <c r="S59" s="18"/>
      <c r="T59" s="18"/>
      <c r="U59" s="18"/>
      <c r="V59" s="18">
        <v>0.01</v>
      </c>
    </row>
    <row r="60" spans="1:22" s="19" customFormat="1" ht="24" customHeight="1" x14ac:dyDescent="0.2">
      <c r="A60" s="128">
        <v>51</v>
      </c>
      <c r="B60" s="17" t="s">
        <v>1918</v>
      </c>
      <c r="C60" s="17" t="s">
        <v>13</v>
      </c>
      <c r="D60" s="20"/>
      <c r="E60" s="18"/>
      <c r="F60" s="18"/>
      <c r="G60" s="18">
        <v>2</v>
      </c>
      <c r="H60" s="18"/>
      <c r="I60" s="18">
        <v>2</v>
      </c>
      <c r="J60" s="18"/>
      <c r="K60" s="18">
        <v>200</v>
      </c>
      <c r="L60" s="18">
        <v>1</v>
      </c>
      <c r="M60" s="27" t="s">
        <v>375</v>
      </c>
      <c r="N60" s="18" t="s">
        <v>344</v>
      </c>
      <c r="O60" s="18" t="s">
        <v>42</v>
      </c>
      <c r="P60" s="18">
        <v>69</v>
      </c>
      <c r="Q60" s="18"/>
      <c r="R60" s="18">
        <v>200</v>
      </c>
      <c r="S60" s="18"/>
      <c r="T60" s="18"/>
      <c r="U60" s="18">
        <v>10</v>
      </c>
      <c r="V60" s="18">
        <v>0.02</v>
      </c>
    </row>
    <row r="61" spans="1:22" s="19" customFormat="1" ht="24" customHeight="1" x14ac:dyDescent="0.2">
      <c r="A61" s="128">
        <v>52</v>
      </c>
      <c r="B61" s="17" t="s">
        <v>1917</v>
      </c>
      <c r="C61" s="17" t="s">
        <v>13</v>
      </c>
      <c r="D61" s="20"/>
      <c r="E61" s="18"/>
      <c r="F61" s="18"/>
      <c r="G61" s="18">
        <v>2</v>
      </c>
      <c r="H61" s="18">
        <v>1</v>
      </c>
      <c r="I61" s="18"/>
      <c r="J61" s="18"/>
      <c r="K61" s="18">
        <v>400</v>
      </c>
      <c r="L61" s="18">
        <v>1</v>
      </c>
      <c r="M61" s="27" t="s">
        <v>376</v>
      </c>
      <c r="N61" s="18" t="s">
        <v>344</v>
      </c>
      <c r="O61" s="18" t="s">
        <v>42</v>
      </c>
      <c r="P61" s="18">
        <v>84</v>
      </c>
      <c r="Q61" s="18">
        <v>300</v>
      </c>
      <c r="R61" s="18">
        <v>100</v>
      </c>
      <c r="S61" s="18"/>
      <c r="T61" s="18"/>
      <c r="U61" s="18">
        <v>5</v>
      </c>
      <c r="V61" s="18">
        <v>0.02</v>
      </c>
    </row>
    <row r="62" spans="1:22" s="19" customFormat="1" ht="24" customHeight="1" x14ac:dyDescent="0.2">
      <c r="A62" s="128">
        <v>53</v>
      </c>
      <c r="B62" s="112"/>
      <c r="C62" s="17" t="s">
        <v>9</v>
      </c>
      <c r="D62" s="20"/>
      <c r="E62" s="18">
        <v>463</v>
      </c>
      <c r="F62" s="18">
        <v>81</v>
      </c>
      <c r="G62" s="18">
        <v>1</v>
      </c>
      <c r="H62" s="18">
        <v>26</v>
      </c>
      <c r="I62" s="18"/>
      <c r="J62" s="18">
        <v>46</v>
      </c>
      <c r="K62" s="18">
        <v>10446</v>
      </c>
      <c r="L62" s="18"/>
      <c r="M62" s="27" t="s">
        <v>376</v>
      </c>
      <c r="N62" s="18"/>
      <c r="O62" s="18"/>
      <c r="P62" s="18"/>
      <c r="Q62" s="18">
        <v>10446</v>
      </c>
      <c r="R62" s="18"/>
      <c r="S62" s="18"/>
      <c r="T62" s="18"/>
      <c r="U62" s="18"/>
      <c r="V62" s="18">
        <v>0.01</v>
      </c>
    </row>
    <row r="63" spans="1:22" s="19" customFormat="1" ht="24" customHeight="1" x14ac:dyDescent="0.2">
      <c r="A63" s="128">
        <v>54</v>
      </c>
      <c r="B63" s="17" t="s">
        <v>1916</v>
      </c>
      <c r="C63" s="17" t="s">
        <v>13</v>
      </c>
      <c r="D63" s="20"/>
      <c r="E63" s="18"/>
      <c r="F63" s="18"/>
      <c r="G63" s="18">
        <v>2</v>
      </c>
      <c r="H63" s="18">
        <v>1</v>
      </c>
      <c r="I63" s="18"/>
      <c r="J63" s="18"/>
      <c r="K63" s="18">
        <v>400</v>
      </c>
      <c r="L63" s="18">
        <v>1</v>
      </c>
      <c r="M63" s="27" t="s">
        <v>377</v>
      </c>
      <c r="N63" s="18" t="s">
        <v>344</v>
      </c>
      <c r="O63" s="18" t="s">
        <v>22</v>
      </c>
      <c r="P63" s="18">
        <v>159</v>
      </c>
      <c r="Q63" s="18"/>
      <c r="R63" s="18">
        <v>400</v>
      </c>
      <c r="S63" s="18"/>
      <c r="T63" s="18"/>
      <c r="U63" s="18">
        <v>40</v>
      </c>
      <c r="V63" s="18">
        <v>0.02</v>
      </c>
    </row>
    <row r="64" spans="1:22" s="19" customFormat="1" ht="24" customHeight="1" x14ac:dyDescent="0.2">
      <c r="A64" s="128">
        <v>55</v>
      </c>
      <c r="B64" s="17" t="s">
        <v>1915</v>
      </c>
      <c r="C64" s="17" t="s">
        <v>13</v>
      </c>
      <c r="D64" s="20"/>
      <c r="E64" s="18"/>
      <c r="F64" s="18"/>
      <c r="G64" s="18">
        <v>2</v>
      </c>
      <c r="H64" s="18"/>
      <c r="I64" s="18">
        <v>2</v>
      </c>
      <c r="J64" s="18"/>
      <c r="K64" s="18">
        <v>200</v>
      </c>
      <c r="L64" s="18">
        <v>1</v>
      </c>
      <c r="M64" s="27" t="s">
        <v>378</v>
      </c>
      <c r="N64" s="18" t="s">
        <v>344</v>
      </c>
      <c r="O64" s="18" t="s">
        <v>42</v>
      </c>
      <c r="P64" s="18">
        <v>100</v>
      </c>
      <c r="Q64" s="18"/>
      <c r="R64" s="18">
        <v>200</v>
      </c>
      <c r="S64" s="18"/>
      <c r="T64" s="18"/>
      <c r="U64" s="18">
        <v>10</v>
      </c>
      <c r="V64" s="18">
        <v>0.02</v>
      </c>
    </row>
    <row r="65" spans="1:22" s="19" customFormat="1" ht="24" customHeight="1" x14ac:dyDescent="0.2">
      <c r="A65" s="128">
        <v>56</v>
      </c>
      <c r="B65" s="17" t="s">
        <v>1914</v>
      </c>
      <c r="C65" s="17" t="s">
        <v>13</v>
      </c>
      <c r="D65" s="20"/>
      <c r="E65" s="18"/>
      <c r="F65" s="18"/>
      <c r="G65" s="18">
        <v>2</v>
      </c>
      <c r="H65" s="18">
        <v>2</v>
      </c>
      <c r="I65" s="18"/>
      <c r="J65" s="18"/>
      <c r="K65" s="18">
        <v>800</v>
      </c>
      <c r="L65" s="18">
        <v>1</v>
      </c>
      <c r="M65" s="27" t="s">
        <v>379</v>
      </c>
      <c r="N65" s="18" t="s">
        <v>344</v>
      </c>
      <c r="O65" s="18" t="s">
        <v>42</v>
      </c>
      <c r="P65" s="18">
        <v>54</v>
      </c>
      <c r="Q65" s="18">
        <v>500</v>
      </c>
      <c r="R65" s="18">
        <v>300</v>
      </c>
      <c r="S65" s="18"/>
      <c r="T65" s="18"/>
      <c r="U65" s="18">
        <v>10</v>
      </c>
      <c r="V65" s="18">
        <v>0.02</v>
      </c>
    </row>
    <row r="66" spans="1:22" s="19" customFormat="1" ht="24" customHeight="1" x14ac:dyDescent="0.2">
      <c r="A66" s="128">
        <v>57</v>
      </c>
      <c r="B66" s="112"/>
      <c r="C66" s="17"/>
      <c r="D66" s="20"/>
      <c r="E66" s="18"/>
      <c r="F66" s="18"/>
      <c r="G66" s="18">
        <v>2</v>
      </c>
      <c r="H66" s="18"/>
      <c r="I66" s="18"/>
      <c r="J66" s="18"/>
      <c r="K66" s="18">
        <v>0</v>
      </c>
      <c r="L66" s="18">
        <v>1</v>
      </c>
      <c r="M66" s="27" t="s">
        <v>380</v>
      </c>
      <c r="N66" s="18" t="s">
        <v>344</v>
      </c>
      <c r="O66" s="18" t="s">
        <v>12</v>
      </c>
      <c r="P66" s="18">
        <v>193</v>
      </c>
      <c r="Q66" s="18"/>
      <c r="R66" s="18">
        <v>193</v>
      </c>
      <c r="S66" s="18"/>
      <c r="T66" s="18"/>
      <c r="U66" s="18">
        <v>5</v>
      </c>
      <c r="V66" s="18">
        <v>0.02</v>
      </c>
    </row>
    <row r="67" spans="1:22" s="19" customFormat="1" ht="24" customHeight="1" x14ac:dyDescent="0.2">
      <c r="A67" s="128">
        <v>58</v>
      </c>
      <c r="B67" s="17" t="s">
        <v>1912</v>
      </c>
      <c r="C67" s="17" t="s">
        <v>13</v>
      </c>
      <c r="D67" s="20"/>
      <c r="E67" s="18"/>
      <c r="F67" s="18"/>
      <c r="G67" s="18">
        <v>2</v>
      </c>
      <c r="H67" s="18"/>
      <c r="I67" s="18">
        <v>2</v>
      </c>
      <c r="J67" s="18"/>
      <c r="K67" s="18">
        <v>200</v>
      </c>
      <c r="L67" s="18">
        <v>1</v>
      </c>
      <c r="M67" s="27" t="s">
        <v>381</v>
      </c>
      <c r="N67" s="18" t="s">
        <v>344</v>
      </c>
      <c r="O67" s="18" t="s">
        <v>47</v>
      </c>
      <c r="P67" s="18">
        <v>115</v>
      </c>
      <c r="Q67" s="18"/>
      <c r="R67" s="18">
        <v>200</v>
      </c>
      <c r="S67" s="18"/>
      <c r="T67" s="18"/>
      <c r="U67" s="18">
        <v>20</v>
      </c>
      <c r="V67" s="18">
        <v>0.02</v>
      </c>
    </row>
    <row r="68" spans="1:22" s="19" customFormat="1" ht="24" customHeight="1" x14ac:dyDescent="0.2">
      <c r="A68" s="128">
        <v>59</v>
      </c>
      <c r="B68" s="17" t="s">
        <v>1911</v>
      </c>
      <c r="C68" s="17" t="s">
        <v>13</v>
      </c>
      <c r="D68" s="20"/>
      <c r="E68" s="18"/>
      <c r="F68" s="18"/>
      <c r="G68" s="18">
        <v>2</v>
      </c>
      <c r="H68" s="18"/>
      <c r="I68" s="18">
        <v>1</v>
      </c>
      <c r="J68" s="18"/>
      <c r="K68" s="18">
        <v>100</v>
      </c>
      <c r="L68" s="18">
        <v>1</v>
      </c>
      <c r="M68" s="27" t="s">
        <v>382</v>
      </c>
      <c r="N68" s="18" t="s">
        <v>344</v>
      </c>
      <c r="O68" s="18" t="s">
        <v>12</v>
      </c>
      <c r="P68" s="18">
        <v>145</v>
      </c>
      <c r="Q68" s="18"/>
      <c r="R68" s="18">
        <v>100</v>
      </c>
      <c r="S68" s="18"/>
      <c r="T68" s="18"/>
      <c r="U68" s="18">
        <v>20</v>
      </c>
      <c r="V68" s="18">
        <v>0.02</v>
      </c>
    </row>
    <row r="69" spans="1:22" s="19" customFormat="1" ht="24" customHeight="1" x14ac:dyDescent="0.2">
      <c r="A69" s="128">
        <v>60</v>
      </c>
      <c r="B69" s="17" t="s">
        <v>1910</v>
      </c>
      <c r="C69" s="17" t="s">
        <v>13</v>
      </c>
      <c r="D69" s="20"/>
      <c r="E69" s="18"/>
      <c r="F69" s="18"/>
      <c r="G69" s="18">
        <v>2</v>
      </c>
      <c r="H69" s="18"/>
      <c r="I69" s="18">
        <v>1</v>
      </c>
      <c r="J69" s="18"/>
      <c r="K69" s="18">
        <v>100</v>
      </c>
      <c r="L69" s="18">
        <v>1</v>
      </c>
      <c r="M69" s="27" t="s">
        <v>1913</v>
      </c>
      <c r="N69" s="18" t="s">
        <v>15</v>
      </c>
      <c r="O69" s="18" t="s">
        <v>42</v>
      </c>
      <c r="P69" s="18">
        <v>96</v>
      </c>
      <c r="Q69" s="18"/>
      <c r="R69" s="18">
        <v>100</v>
      </c>
      <c r="S69" s="18"/>
      <c r="T69" s="18"/>
      <c r="U69" s="18">
        <v>45</v>
      </c>
      <c r="V69" s="18">
        <v>0.02</v>
      </c>
    </row>
    <row r="70" spans="1:22" s="19" customFormat="1" ht="24" customHeight="1" x14ac:dyDescent="0.2">
      <c r="A70" s="128">
        <v>61</v>
      </c>
      <c r="B70" s="112"/>
      <c r="C70" s="17" t="s">
        <v>13</v>
      </c>
      <c r="D70" s="20"/>
      <c r="E70" s="18"/>
      <c r="F70" s="18"/>
      <c r="G70" s="18">
        <v>1</v>
      </c>
      <c r="H70" s="18">
        <v>9</v>
      </c>
      <c r="I70" s="18">
        <v>2</v>
      </c>
      <c r="J70" s="18"/>
      <c r="K70" s="18">
        <v>3800</v>
      </c>
      <c r="L70" s="18"/>
      <c r="M70" s="27" t="s">
        <v>1913</v>
      </c>
      <c r="N70" s="18"/>
      <c r="O70" s="18"/>
      <c r="P70" s="18"/>
      <c r="Q70" s="18">
        <v>3800</v>
      </c>
      <c r="R70" s="18"/>
      <c r="S70" s="18"/>
      <c r="T70" s="18"/>
      <c r="U70" s="18"/>
      <c r="V70" s="18">
        <v>0.01</v>
      </c>
    </row>
    <row r="71" spans="1:22" s="19" customFormat="1" ht="24" customHeight="1" x14ac:dyDescent="0.2">
      <c r="A71" s="128">
        <v>62</v>
      </c>
      <c r="B71" s="17" t="s">
        <v>1909</v>
      </c>
      <c r="C71" s="17" t="s">
        <v>13</v>
      </c>
      <c r="D71" s="20"/>
      <c r="E71" s="18"/>
      <c r="F71" s="18"/>
      <c r="G71" s="18">
        <v>2</v>
      </c>
      <c r="H71" s="18"/>
      <c r="I71" s="18">
        <v>2</v>
      </c>
      <c r="J71" s="18"/>
      <c r="K71" s="18">
        <v>200</v>
      </c>
      <c r="L71" s="18">
        <v>1</v>
      </c>
      <c r="M71" s="27" t="s">
        <v>383</v>
      </c>
      <c r="N71" s="18" t="s">
        <v>15</v>
      </c>
      <c r="O71" s="18" t="s">
        <v>12</v>
      </c>
      <c r="P71" s="18">
        <v>133</v>
      </c>
      <c r="Q71" s="18"/>
      <c r="R71" s="18">
        <v>200</v>
      </c>
      <c r="S71" s="18"/>
      <c r="T71" s="18"/>
      <c r="U71" s="18">
        <v>20</v>
      </c>
      <c r="V71" s="18">
        <v>0.02</v>
      </c>
    </row>
    <row r="72" spans="1:22" s="19" customFormat="1" ht="24" customHeight="1" x14ac:dyDescent="0.2">
      <c r="A72" s="128">
        <v>63</v>
      </c>
      <c r="B72" s="17" t="s">
        <v>1908</v>
      </c>
      <c r="C72" s="17" t="s">
        <v>13</v>
      </c>
      <c r="D72" s="20"/>
      <c r="E72" s="18"/>
      <c r="F72" s="18"/>
      <c r="G72" s="18">
        <v>2</v>
      </c>
      <c r="H72" s="18">
        <v>1</v>
      </c>
      <c r="I72" s="18"/>
      <c r="J72" s="18"/>
      <c r="K72" s="18">
        <v>400</v>
      </c>
      <c r="L72" s="18">
        <v>1</v>
      </c>
      <c r="M72" s="27" t="s">
        <v>384</v>
      </c>
      <c r="N72" s="18" t="s">
        <v>15</v>
      </c>
      <c r="O72" s="18" t="s">
        <v>12</v>
      </c>
      <c r="P72" s="18">
        <v>123</v>
      </c>
      <c r="Q72" s="18"/>
      <c r="R72" s="18">
        <v>400</v>
      </c>
      <c r="S72" s="18"/>
      <c r="T72" s="18"/>
      <c r="U72" s="18">
        <v>15</v>
      </c>
      <c r="V72" s="18">
        <v>0.02</v>
      </c>
    </row>
    <row r="73" spans="1:22" s="19" customFormat="1" ht="24" customHeight="1" x14ac:dyDescent="0.2">
      <c r="A73" s="128">
        <v>64</v>
      </c>
      <c r="B73" s="112"/>
      <c r="C73" s="17"/>
      <c r="D73" s="20"/>
      <c r="E73" s="18"/>
      <c r="F73" s="18"/>
      <c r="G73" s="18">
        <v>2</v>
      </c>
      <c r="H73" s="18"/>
      <c r="I73" s="18"/>
      <c r="J73" s="18"/>
      <c r="K73" s="18">
        <v>0</v>
      </c>
      <c r="L73" s="18">
        <v>1</v>
      </c>
      <c r="M73" s="27" t="s">
        <v>385</v>
      </c>
      <c r="N73" s="18" t="s">
        <v>15</v>
      </c>
      <c r="O73" s="18" t="s">
        <v>12</v>
      </c>
      <c r="P73" s="18">
        <v>66</v>
      </c>
      <c r="Q73" s="18"/>
      <c r="R73" s="18">
        <v>66</v>
      </c>
      <c r="S73" s="18"/>
      <c r="T73" s="18"/>
      <c r="U73" s="18">
        <v>10</v>
      </c>
      <c r="V73" s="18">
        <v>0.02</v>
      </c>
    </row>
    <row r="74" spans="1:22" s="19" customFormat="1" ht="24" customHeight="1" x14ac:dyDescent="0.2">
      <c r="A74" s="128">
        <v>65</v>
      </c>
      <c r="B74" s="17" t="s">
        <v>1907</v>
      </c>
      <c r="C74" s="17" t="s">
        <v>13</v>
      </c>
      <c r="D74" s="20"/>
      <c r="E74" s="18"/>
      <c r="F74" s="18"/>
      <c r="G74" s="18">
        <v>2</v>
      </c>
      <c r="H74" s="18">
        <v>1</v>
      </c>
      <c r="I74" s="18"/>
      <c r="J74" s="18"/>
      <c r="K74" s="18">
        <v>400</v>
      </c>
      <c r="L74" s="18">
        <v>1</v>
      </c>
      <c r="M74" s="27" t="s">
        <v>386</v>
      </c>
      <c r="N74" s="18" t="s">
        <v>15</v>
      </c>
      <c r="O74" s="18" t="s">
        <v>42</v>
      </c>
      <c r="P74" s="18">
        <v>84</v>
      </c>
      <c r="Q74" s="18"/>
      <c r="R74" s="18">
        <v>400</v>
      </c>
      <c r="S74" s="18"/>
      <c r="T74" s="18"/>
      <c r="U74" s="18">
        <v>20</v>
      </c>
      <c r="V74" s="18">
        <v>0.02</v>
      </c>
    </row>
    <row r="75" spans="1:22" s="19" customFormat="1" ht="24" customHeight="1" x14ac:dyDescent="0.2">
      <c r="A75" s="128">
        <v>66</v>
      </c>
      <c r="B75" s="112"/>
      <c r="C75" s="17"/>
      <c r="D75" s="20"/>
      <c r="E75" s="18"/>
      <c r="F75" s="18"/>
      <c r="G75" s="18">
        <v>2</v>
      </c>
      <c r="H75" s="18"/>
      <c r="I75" s="18"/>
      <c r="J75" s="18"/>
      <c r="K75" s="18">
        <v>0</v>
      </c>
      <c r="L75" s="18">
        <v>1</v>
      </c>
      <c r="M75" s="27" t="s">
        <v>387</v>
      </c>
      <c r="N75" s="18" t="s">
        <v>15</v>
      </c>
      <c r="O75" s="18" t="s">
        <v>12</v>
      </c>
      <c r="P75" s="18">
        <v>90</v>
      </c>
      <c r="Q75" s="18"/>
      <c r="R75" s="18">
        <v>90</v>
      </c>
      <c r="S75" s="18"/>
      <c r="T75" s="18"/>
      <c r="U75" s="18">
        <v>10</v>
      </c>
      <c r="V75" s="18">
        <v>0.02</v>
      </c>
    </row>
    <row r="76" spans="1:22" s="19" customFormat="1" ht="24" customHeight="1" x14ac:dyDescent="0.2">
      <c r="A76" s="128">
        <v>67</v>
      </c>
      <c r="B76" s="17" t="s">
        <v>1906</v>
      </c>
      <c r="C76" s="17" t="s">
        <v>13</v>
      </c>
      <c r="D76" s="20"/>
      <c r="E76" s="18"/>
      <c r="F76" s="18"/>
      <c r="G76" s="18">
        <v>2</v>
      </c>
      <c r="H76" s="18">
        <v>2</v>
      </c>
      <c r="I76" s="18"/>
      <c r="J76" s="18"/>
      <c r="K76" s="18">
        <v>800</v>
      </c>
      <c r="L76" s="18">
        <v>1</v>
      </c>
      <c r="M76" s="27" t="s">
        <v>388</v>
      </c>
      <c r="N76" s="18" t="s">
        <v>15</v>
      </c>
      <c r="O76" s="18" t="s">
        <v>42</v>
      </c>
      <c r="P76" s="18">
        <v>87</v>
      </c>
      <c r="Q76" s="18">
        <v>700</v>
      </c>
      <c r="R76" s="18">
        <v>100</v>
      </c>
      <c r="S76" s="18"/>
      <c r="T76" s="18"/>
      <c r="U76" s="18">
        <v>10</v>
      </c>
      <c r="V76" s="18">
        <v>0.02</v>
      </c>
    </row>
    <row r="77" spans="1:22" s="19" customFormat="1" ht="24" customHeight="1" x14ac:dyDescent="0.2">
      <c r="A77" s="128">
        <v>68</v>
      </c>
      <c r="B77" s="112"/>
      <c r="C77" s="17" t="s">
        <v>13</v>
      </c>
      <c r="D77" s="20"/>
      <c r="E77" s="18"/>
      <c r="F77" s="18"/>
      <c r="G77" s="18">
        <v>1</v>
      </c>
      <c r="H77" s="18">
        <v>15</v>
      </c>
      <c r="I77" s="18"/>
      <c r="J77" s="18"/>
      <c r="K77" s="18">
        <v>6000</v>
      </c>
      <c r="L77" s="18"/>
      <c r="M77" s="27" t="s">
        <v>388</v>
      </c>
      <c r="N77" s="18"/>
      <c r="O77" s="18"/>
      <c r="P77" s="18"/>
      <c r="Q77" s="18">
        <v>6000</v>
      </c>
      <c r="R77" s="18"/>
      <c r="S77" s="18"/>
      <c r="T77" s="18"/>
      <c r="U77" s="18"/>
      <c r="V77" s="18">
        <v>0.01</v>
      </c>
    </row>
    <row r="78" spans="1:22" s="19" customFormat="1" ht="24" customHeight="1" x14ac:dyDescent="0.2">
      <c r="A78" s="128">
        <v>69</v>
      </c>
      <c r="B78" s="17" t="s">
        <v>1905</v>
      </c>
      <c r="C78" s="17" t="s">
        <v>13</v>
      </c>
      <c r="D78" s="20"/>
      <c r="E78" s="18"/>
      <c r="F78" s="18"/>
      <c r="G78" s="18">
        <v>2</v>
      </c>
      <c r="H78" s="18"/>
      <c r="I78" s="18">
        <v>1</v>
      </c>
      <c r="J78" s="18"/>
      <c r="K78" s="18">
        <v>100</v>
      </c>
      <c r="L78" s="18">
        <v>1</v>
      </c>
      <c r="M78" s="27" t="s">
        <v>389</v>
      </c>
      <c r="N78" s="18" t="s">
        <v>15</v>
      </c>
      <c r="O78" s="18" t="s">
        <v>12</v>
      </c>
      <c r="P78" s="18">
        <v>141</v>
      </c>
      <c r="Q78" s="18"/>
      <c r="R78" s="18">
        <v>100</v>
      </c>
      <c r="S78" s="18"/>
      <c r="T78" s="18"/>
      <c r="U78" s="18">
        <v>26</v>
      </c>
      <c r="V78" s="18">
        <v>0.02</v>
      </c>
    </row>
    <row r="79" spans="1:22" s="19" customFormat="1" ht="24" customHeight="1" x14ac:dyDescent="0.2">
      <c r="A79" s="128">
        <v>70</v>
      </c>
      <c r="B79" s="112"/>
      <c r="C79" s="17" t="s">
        <v>13</v>
      </c>
      <c r="D79" s="20"/>
      <c r="E79" s="18"/>
      <c r="F79" s="18"/>
      <c r="G79" s="18">
        <v>1</v>
      </c>
      <c r="H79" s="18">
        <v>10</v>
      </c>
      <c r="I79" s="18"/>
      <c r="J79" s="18"/>
      <c r="K79" s="18">
        <v>4000</v>
      </c>
      <c r="L79" s="18"/>
      <c r="M79" s="27" t="s">
        <v>389</v>
      </c>
      <c r="N79" s="18"/>
      <c r="O79" s="18"/>
      <c r="P79" s="18"/>
      <c r="Q79" s="18">
        <v>4000</v>
      </c>
      <c r="R79" s="18"/>
      <c r="S79" s="18"/>
      <c r="T79" s="18"/>
      <c r="U79" s="18"/>
      <c r="V79" s="18">
        <v>0.01</v>
      </c>
    </row>
    <row r="80" spans="1:22" s="19" customFormat="1" ht="24" customHeight="1" x14ac:dyDescent="0.2">
      <c r="A80" s="128">
        <v>71</v>
      </c>
      <c r="B80" s="17" t="s">
        <v>1904</v>
      </c>
      <c r="C80" s="17" t="s">
        <v>13</v>
      </c>
      <c r="D80" s="20"/>
      <c r="E80" s="18"/>
      <c r="F80" s="18"/>
      <c r="G80" s="18">
        <v>1</v>
      </c>
      <c r="H80" s="18">
        <v>22</v>
      </c>
      <c r="I80" s="18"/>
      <c r="J80" s="18"/>
      <c r="K80" s="18">
        <v>8800</v>
      </c>
      <c r="L80" s="18"/>
      <c r="M80" s="27" t="s">
        <v>389</v>
      </c>
      <c r="N80" s="18"/>
      <c r="O80" s="18"/>
      <c r="P80" s="18"/>
      <c r="Q80" s="18">
        <v>8800</v>
      </c>
      <c r="R80" s="111"/>
      <c r="S80" s="18"/>
      <c r="T80" s="18"/>
      <c r="U80" s="18"/>
      <c r="V80" s="18">
        <v>0.01</v>
      </c>
    </row>
    <row r="81" spans="1:22" s="19" customFormat="1" ht="24" customHeight="1" x14ac:dyDescent="0.2">
      <c r="A81" s="128">
        <v>72</v>
      </c>
      <c r="B81" s="112"/>
      <c r="C81" s="17" t="s">
        <v>13</v>
      </c>
      <c r="D81" s="20"/>
      <c r="E81" s="18"/>
      <c r="F81" s="18"/>
      <c r="G81" s="18">
        <v>1</v>
      </c>
      <c r="H81" s="18">
        <v>10</v>
      </c>
      <c r="I81" s="18"/>
      <c r="J81" s="18"/>
      <c r="K81" s="18">
        <v>4000</v>
      </c>
      <c r="L81" s="18"/>
      <c r="M81" s="27" t="s">
        <v>389</v>
      </c>
      <c r="N81" s="18"/>
      <c r="O81" s="18"/>
      <c r="P81" s="18"/>
      <c r="Q81" s="18">
        <v>4000</v>
      </c>
      <c r="R81" s="111"/>
      <c r="S81" s="18"/>
      <c r="T81" s="18"/>
      <c r="U81" s="18"/>
      <c r="V81" s="18">
        <v>0.01</v>
      </c>
    </row>
    <row r="82" spans="1:22" s="19" customFormat="1" ht="24" customHeight="1" x14ac:dyDescent="0.2">
      <c r="A82" s="128">
        <v>73</v>
      </c>
      <c r="B82" s="112"/>
      <c r="C82" s="17" t="s">
        <v>13</v>
      </c>
      <c r="D82" s="20"/>
      <c r="E82" s="18"/>
      <c r="F82" s="18"/>
      <c r="G82" s="18">
        <v>1</v>
      </c>
      <c r="H82" s="18">
        <v>2</v>
      </c>
      <c r="I82" s="18"/>
      <c r="J82" s="18"/>
      <c r="K82" s="18">
        <v>800</v>
      </c>
      <c r="L82" s="18"/>
      <c r="M82" s="27" t="s">
        <v>389</v>
      </c>
      <c r="N82" s="18"/>
      <c r="O82" s="18"/>
      <c r="P82" s="18"/>
      <c r="Q82" s="18">
        <v>800</v>
      </c>
      <c r="R82" s="111"/>
      <c r="S82" s="18"/>
      <c r="T82" s="18"/>
      <c r="U82" s="18"/>
      <c r="V82" s="18">
        <v>0.01</v>
      </c>
    </row>
    <row r="83" spans="1:22" s="19" customFormat="1" ht="24" customHeight="1" x14ac:dyDescent="0.2">
      <c r="A83" s="128">
        <v>74</v>
      </c>
      <c r="B83" s="17" t="s">
        <v>1903</v>
      </c>
      <c r="C83" s="17" t="s">
        <v>355</v>
      </c>
      <c r="D83" s="20"/>
      <c r="E83" s="18"/>
      <c r="F83" s="18"/>
      <c r="G83" s="18">
        <v>2</v>
      </c>
      <c r="H83" s="18">
        <v>1</v>
      </c>
      <c r="I83" s="18">
        <v>2</v>
      </c>
      <c r="J83" s="18"/>
      <c r="K83" s="18">
        <v>600</v>
      </c>
      <c r="L83" s="18">
        <v>1</v>
      </c>
      <c r="M83" s="27" t="s">
        <v>390</v>
      </c>
      <c r="N83" s="18" t="s">
        <v>15</v>
      </c>
      <c r="O83" s="18" t="s">
        <v>42</v>
      </c>
      <c r="P83" s="18">
        <v>126</v>
      </c>
      <c r="Q83" s="18">
        <v>400</v>
      </c>
      <c r="R83" s="18">
        <v>200</v>
      </c>
      <c r="T83" s="18"/>
      <c r="U83" s="18">
        <v>30</v>
      </c>
      <c r="V83" s="18">
        <v>0.02</v>
      </c>
    </row>
    <row r="84" spans="1:22" s="19" customFormat="1" ht="24" customHeight="1" x14ac:dyDescent="0.2">
      <c r="A84" s="128">
        <v>75</v>
      </c>
      <c r="B84" s="17" t="s">
        <v>1902</v>
      </c>
      <c r="C84" s="17" t="s">
        <v>391</v>
      </c>
      <c r="D84" s="20"/>
      <c r="E84" s="18"/>
      <c r="F84" s="18"/>
      <c r="G84" s="18">
        <v>2</v>
      </c>
      <c r="H84" s="18"/>
      <c r="I84" s="18"/>
      <c r="J84" s="18"/>
      <c r="K84" s="18">
        <v>0</v>
      </c>
      <c r="L84" s="18">
        <v>1</v>
      </c>
      <c r="M84" s="27" t="s">
        <v>392</v>
      </c>
      <c r="N84" s="18" t="s">
        <v>15</v>
      </c>
      <c r="O84" s="18" t="s">
        <v>12</v>
      </c>
      <c r="P84" s="18">
        <v>180</v>
      </c>
      <c r="Q84" s="18"/>
      <c r="R84" s="18">
        <v>180</v>
      </c>
      <c r="S84" s="111"/>
      <c r="T84" s="18"/>
      <c r="U84" s="18">
        <v>30</v>
      </c>
      <c r="V84" s="18">
        <v>0.02</v>
      </c>
    </row>
    <row r="85" spans="1:22" s="19" customFormat="1" ht="24" customHeight="1" x14ac:dyDescent="0.2">
      <c r="A85" s="128">
        <v>76</v>
      </c>
      <c r="B85" s="17" t="s">
        <v>1901</v>
      </c>
      <c r="C85" s="17" t="s">
        <v>355</v>
      </c>
      <c r="D85" s="20"/>
      <c r="E85" s="18"/>
      <c r="F85" s="18"/>
      <c r="G85" s="18">
        <v>2</v>
      </c>
      <c r="H85" s="18">
        <v>1</v>
      </c>
      <c r="I85" s="18"/>
      <c r="J85" s="18"/>
      <c r="K85" s="18">
        <v>400</v>
      </c>
      <c r="L85" s="18">
        <v>1</v>
      </c>
      <c r="M85" s="27" t="s">
        <v>393</v>
      </c>
      <c r="N85" s="18" t="s">
        <v>15</v>
      </c>
      <c r="O85" s="18" t="s">
        <v>12</v>
      </c>
      <c r="P85" s="18">
        <v>108</v>
      </c>
      <c r="Q85" s="18"/>
      <c r="R85" s="18">
        <v>400</v>
      </c>
      <c r="S85" s="111"/>
      <c r="T85" s="18"/>
      <c r="U85" s="18">
        <v>30</v>
      </c>
      <c r="V85" s="18">
        <v>0.02</v>
      </c>
    </row>
    <row r="86" spans="1:22" s="19" customFormat="1" ht="24" customHeight="1" x14ac:dyDescent="0.2">
      <c r="A86" s="128">
        <v>77</v>
      </c>
      <c r="B86" s="17" t="s">
        <v>1900</v>
      </c>
      <c r="C86" s="17" t="s">
        <v>13</v>
      </c>
      <c r="D86" s="20"/>
      <c r="E86" s="18"/>
      <c r="F86" s="18"/>
      <c r="G86" s="18">
        <v>2</v>
      </c>
      <c r="H86" s="18">
        <v>1</v>
      </c>
      <c r="I86" s="18"/>
      <c r="J86" s="18"/>
      <c r="K86" s="18">
        <v>400</v>
      </c>
      <c r="L86" s="18">
        <v>1</v>
      </c>
      <c r="M86" s="27" t="s">
        <v>394</v>
      </c>
      <c r="N86" s="18" t="s">
        <v>15</v>
      </c>
      <c r="O86" s="18" t="s">
        <v>42</v>
      </c>
      <c r="P86" s="18">
        <v>237</v>
      </c>
      <c r="Q86" s="18"/>
      <c r="R86" s="18">
        <v>400</v>
      </c>
      <c r="S86" s="111"/>
      <c r="T86" s="18"/>
      <c r="U86" s="18">
        <v>30</v>
      </c>
      <c r="V86" s="18">
        <v>0.02</v>
      </c>
    </row>
    <row r="87" spans="1:22" s="19" customFormat="1" ht="24" customHeight="1" x14ac:dyDescent="0.2">
      <c r="A87" s="128">
        <v>78</v>
      </c>
      <c r="B87" s="17" t="s">
        <v>1899</v>
      </c>
      <c r="C87" s="17" t="s">
        <v>13</v>
      </c>
      <c r="D87" s="20"/>
      <c r="E87" s="18"/>
      <c r="F87" s="18"/>
      <c r="G87" s="18">
        <v>2</v>
      </c>
      <c r="H87" s="18">
        <v>1</v>
      </c>
      <c r="I87" s="18"/>
      <c r="J87" s="18"/>
      <c r="K87" s="18">
        <v>400</v>
      </c>
      <c r="L87" s="18">
        <v>1</v>
      </c>
      <c r="M87" s="27" t="s">
        <v>395</v>
      </c>
      <c r="N87" s="18" t="s">
        <v>15</v>
      </c>
      <c r="O87" s="18" t="s">
        <v>12</v>
      </c>
      <c r="P87" s="18">
        <v>170</v>
      </c>
      <c r="Q87" s="107"/>
      <c r="R87" s="18">
        <v>400</v>
      </c>
      <c r="S87" s="111"/>
      <c r="T87" s="18"/>
      <c r="U87" s="18">
        <v>30</v>
      </c>
      <c r="V87" s="18">
        <v>0.02</v>
      </c>
    </row>
    <row r="88" spans="1:22" s="19" customFormat="1" ht="24" customHeight="1" x14ac:dyDescent="0.2">
      <c r="A88" s="128">
        <v>79</v>
      </c>
      <c r="B88" s="112"/>
      <c r="C88" s="17" t="s">
        <v>13</v>
      </c>
      <c r="D88" s="20"/>
      <c r="E88" s="18"/>
      <c r="F88" s="18"/>
      <c r="G88" s="18">
        <v>1</v>
      </c>
      <c r="H88" s="18">
        <v>18</v>
      </c>
      <c r="I88" s="18"/>
      <c r="J88" s="18"/>
      <c r="K88" s="18">
        <v>7200</v>
      </c>
      <c r="L88" s="18"/>
      <c r="M88" s="27" t="s">
        <v>395</v>
      </c>
      <c r="N88" s="18"/>
      <c r="O88" s="18"/>
      <c r="P88" s="18"/>
      <c r="Q88" s="107">
        <v>7200</v>
      </c>
      <c r="R88" s="18"/>
      <c r="S88" s="18"/>
      <c r="T88" s="18"/>
      <c r="U88" s="18"/>
      <c r="V88" s="18">
        <v>0.01</v>
      </c>
    </row>
    <row r="89" spans="1:22" s="19" customFormat="1" ht="24" customHeight="1" x14ac:dyDescent="0.2">
      <c r="A89" s="128">
        <v>80</v>
      </c>
      <c r="B89" s="17" t="s">
        <v>1898</v>
      </c>
      <c r="C89" s="17" t="s">
        <v>13</v>
      </c>
      <c r="D89" s="20"/>
      <c r="E89" s="18"/>
      <c r="F89" s="18"/>
      <c r="G89" s="18">
        <v>2</v>
      </c>
      <c r="H89" s="18"/>
      <c r="I89" s="18">
        <v>2</v>
      </c>
      <c r="J89" s="18"/>
      <c r="K89" s="18">
        <v>200</v>
      </c>
      <c r="L89" s="18">
        <v>1</v>
      </c>
      <c r="M89" s="27" t="s">
        <v>396</v>
      </c>
      <c r="N89" s="18" t="s">
        <v>15</v>
      </c>
      <c r="O89" s="18" t="s">
        <v>12</v>
      </c>
      <c r="P89" s="18">
        <v>114</v>
      </c>
      <c r="Q89" s="107"/>
      <c r="R89" s="18">
        <v>200</v>
      </c>
      <c r="S89" s="18"/>
      <c r="T89" s="18"/>
      <c r="U89" s="18">
        <v>20</v>
      </c>
      <c r="V89" s="18">
        <v>0.02</v>
      </c>
    </row>
    <row r="90" spans="1:22" s="19" customFormat="1" ht="24" customHeight="1" x14ac:dyDescent="0.2">
      <c r="A90" s="128">
        <v>81</v>
      </c>
      <c r="B90" s="112"/>
      <c r="C90" s="17" t="s">
        <v>32</v>
      </c>
      <c r="D90" s="20"/>
      <c r="E90" s="18">
        <v>3151</v>
      </c>
      <c r="F90" s="18">
        <v>60</v>
      </c>
      <c r="G90" s="18">
        <v>1</v>
      </c>
      <c r="H90" s="18">
        <v>37</v>
      </c>
      <c r="I90" s="18">
        <v>1</v>
      </c>
      <c r="J90" s="18">
        <v>50</v>
      </c>
      <c r="K90" s="18">
        <v>14950</v>
      </c>
      <c r="L90" s="18"/>
      <c r="M90" s="27" t="s">
        <v>396</v>
      </c>
      <c r="N90" s="18"/>
      <c r="O90" s="18"/>
      <c r="P90" s="18"/>
      <c r="Q90" s="107">
        <v>14950</v>
      </c>
      <c r="R90" s="18"/>
      <c r="S90" s="18"/>
      <c r="T90" s="18"/>
      <c r="U90" s="18"/>
      <c r="V90" s="18">
        <v>0.01</v>
      </c>
    </row>
    <row r="91" spans="1:22" s="19" customFormat="1" ht="24" customHeight="1" x14ac:dyDescent="0.2">
      <c r="A91" s="128">
        <v>82</v>
      </c>
      <c r="B91" s="112"/>
      <c r="C91" s="17" t="s">
        <v>32</v>
      </c>
      <c r="D91" s="20"/>
      <c r="E91" s="18"/>
      <c r="F91" s="18">
        <v>50</v>
      </c>
      <c r="G91" s="18">
        <v>1</v>
      </c>
      <c r="H91" s="18">
        <v>7</v>
      </c>
      <c r="I91" s="18"/>
      <c r="J91" s="18"/>
      <c r="K91" s="18">
        <v>2800</v>
      </c>
      <c r="L91" s="18"/>
      <c r="M91" s="27" t="s">
        <v>396</v>
      </c>
      <c r="N91" s="18"/>
      <c r="O91" s="18"/>
      <c r="P91" s="18"/>
      <c r="Q91" s="107">
        <v>2800</v>
      </c>
      <c r="R91" s="18"/>
      <c r="S91" s="18"/>
      <c r="T91" s="18"/>
      <c r="U91" s="18"/>
      <c r="V91" s="18">
        <v>0.01</v>
      </c>
    </row>
    <row r="92" spans="1:22" s="19" customFormat="1" ht="24" customHeight="1" x14ac:dyDescent="0.2">
      <c r="A92" s="128">
        <v>83</v>
      </c>
      <c r="B92" s="17" t="s">
        <v>1897</v>
      </c>
      <c r="C92" s="17" t="s">
        <v>13</v>
      </c>
      <c r="D92" s="20"/>
      <c r="E92" s="18"/>
      <c r="F92" s="18"/>
      <c r="G92" s="18">
        <v>2</v>
      </c>
      <c r="H92" s="18"/>
      <c r="I92" s="18">
        <v>3</v>
      </c>
      <c r="J92" s="18"/>
      <c r="K92" s="18">
        <v>300</v>
      </c>
      <c r="L92" s="18">
        <v>1</v>
      </c>
      <c r="M92" s="27" t="s">
        <v>397</v>
      </c>
      <c r="N92" s="18" t="s">
        <v>15</v>
      </c>
      <c r="O92" s="18" t="s">
        <v>12</v>
      </c>
      <c r="P92" s="18">
        <v>293</v>
      </c>
      <c r="Q92" s="107"/>
      <c r="R92" s="18">
        <v>300</v>
      </c>
      <c r="S92" s="18"/>
      <c r="T92" s="18"/>
      <c r="U92" s="18">
        <v>30</v>
      </c>
      <c r="V92" s="18">
        <v>0.02</v>
      </c>
    </row>
    <row r="93" spans="1:22" s="19" customFormat="1" ht="24" customHeight="1" x14ac:dyDescent="0.2">
      <c r="A93" s="128">
        <v>84</v>
      </c>
      <c r="B93" s="112"/>
      <c r="C93" s="17" t="s">
        <v>13</v>
      </c>
      <c r="D93" s="20"/>
      <c r="E93" s="18"/>
      <c r="F93" s="18"/>
      <c r="G93" s="18">
        <v>1</v>
      </c>
      <c r="H93" s="18">
        <v>10</v>
      </c>
      <c r="I93" s="18"/>
      <c r="J93" s="18"/>
      <c r="K93" s="18">
        <v>4000</v>
      </c>
      <c r="L93" s="18"/>
      <c r="M93" s="27" t="s">
        <v>397</v>
      </c>
      <c r="N93" s="18"/>
      <c r="O93" s="18"/>
      <c r="P93" s="18"/>
      <c r="Q93" s="107">
        <v>4000</v>
      </c>
      <c r="R93" s="18"/>
      <c r="S93" s="18"/>
      <c r="T93" s="18"/>
      <c r="U93" s="18"/>
      <c r="V93" s="18">
        <v>0.01</v>
      </c>
    </row>
    <row r="94" spans="1:22" s="19" customFormat="1" ht="24" customHeight="1" x14ac:dyDescent="0.2">
      <c r="A94" s="128">
        <v>85</v>
      </c>
      <c r="B94" s="112"/>
      <c r="C94" s="17" t="s">
        <v>13</v>
      </c>
      <c r="D94" s="20"/>
      <c r="E94" s="18"/>
      <c r="F94" s="18"/>
      <c r="G94" s="18">
        <v>1</v>
      </c>
      <c r="H94" s="18">
        <v>12</v>
      </c>
      <c r="I94" s="18">
        <v>1</v>
      </c>
      <c r="J94" s="18"/>
      <c r="K94" s="18">
        <v>4900</v>
      </c>
      <c r="L94" s="18"/>
      <c r="M94" s="27" t="s">
        <v>397</v>
      </c>
      <c r="N94" s="18"/>
      <c r="O94" s="18"/>
      <c r="P94" s="18"/>
      <c r="Q94" s="107">
        <v>4900</v>
      </c>
      <c r="R94" s="18"/>
      <c r="S94" s="18"/>
      <c r="T94" s="18"/>
      <c r="U94" s="18"/>
      <c r="V94" s="18">
        <v>0.01</v>
      </c>
    </row>
    <row r="95" spans="1:22" s="19" customFormat="1" ht="24" customHeight="1" x14ac:dyDescent="0.2">
      <c r="A95" s="128">
        <v>86</v>
      </c>
      <c r="B95" s="112"/>
      <c r="C95" s="17" t="s">
        <v>13</v>
      </c>
      <c r="D95" s="20"/>
      <c r="E95" s="18"/>
      <c r="F95" s="18"/>
      <c r="G95" s="18">
        <v>1</v>
      </c>
      <c r="H95" s="18"/>
      <c r="I95" s="18">
        <v>3</v>
      </c>
      <c r="J95" s="18"/>
      <c r="K95" s="18">
        <v>300</v>
      </c>
      <c r="L95" s="18"/>
      <c r="M95" s="27" t="s">
        <v>397</v>
      </c>
      <c r="N95" s="18"/>
      <c r="O95" s="18"/>
      <c r="P95" s="18"/>
      <c r="Q95" s="107">
        <v>300</v>
      </c>
      <c r="R95" s="18"/>
      <c r="S95" s="18"/>
      <c r="T95" s="18"/>
      <c r="U95" s="18"/>
      <c r="V95" s="18">
        <v>0.01</v>
      </c>
    </row>
    <row r="96" spans="1:22" s="19" customFormat="1" ht="24" customHeight="1" x14ac:dyDescent="0.2">
      <c r="A96" s="128">
        <v>87</v>
      </c>
      <c r="B96" s="112"/>
      <c r="C96" s="17" t="s">
        <v>32</v>
      </c>
      <c r="D96" s="20"/>
      <c r="E96" s="18">
        <v>773</v>
      </c>
      <c r="F96" s="18">
        <v>82</v>
      </c>
      <c r="G96" s="18">
        <v>1</v>
      </c>
      <c r="H96" s="18">
        <v>38</v>
      </c>
      <c r="I96" s="18">
        <v>3</v>
      </c>
      <c r="J96" s="18">
        <v>40</v>
      </c>
      <c r="K96" s="18">
        <v>15540</v>
      </c>
      <c r="L96" s="18"/>
      <c r="M96" s="27" t="s">
        <v>397</v>
      </c>
      <c r="N96" s="18"/>
      <c r="O96" s="18"/>
      <c r="P96" s="18"/>
      <c r="Q96" s="107">
        <v>15540</v>
      </c>
      <c r="R96" s="18"/>
      <c r="S96" s="18"/>
      <c r="T96" s="18"/>
      <c r="U96" s="18"/>
      <c r="V96" s="18">
        <v>0.01</v>
      </c>
    </row>
    <row r="97" spans="1:22" s="19" customFormat="1" ht="24" customHeight="1" x14ac:dyDescent="0.2">
      <c r="A97" s="128">
        <v>88</v>
      </c>
      <c r="B97" s="17" t="s">
        <v>1896</v>
      </c>
      <c r="C97" s="17" t="s">
        <v>13</v>
      </c>
      <c r="D97" s="20"/>
      <c r="E97" s="18"/>
      <c r="F97" s="18"/>
      <c r="G97" s="18">
        <v>2</v>
      </c>
      <c r="H97" s="18">
        <v>1</v>
      </c>
      <c r="I97" s="18"/>
      <c r="J97" s="18"/>
      <c r="K97" s="18">
        <v>400</v>
      </c>
      <c r="L97" s="18">
        <v>1</v>
      </c>
      <c r="M97" s="27" t="s">
        <v>398</v>
      </c>
      <c r="N97" s="18" t="s">
        <v>15</v>
      </c>
      <c r="O97" s="18" t="s">
        <v>42</v>
      </c>
      <c r="P97" s="18">
        <v>81</v>
      </c>
      <c r="Q97" s="107"/>
      <c r="R97" s="18">
        <v>400</v>
      </c>
      <c r="S97" s="18"/>
      <c r="T97" s="18"/>
      <c r="U97" s="18">
        <v>20</v>
      </c>
      <c r="V97" s="18">
        <v>0.02</v>
      </c>
    </row>
    <row r="98" spans="1:22" s="19" customFormat="1" ht="24" customHeight="1" x14ac:dyDescent="0.2">
      <c r="A98" s="128">
        <v>89</v>
      </c>
      <c r="B98" s="112"/>
      <c r="C98" s="17" t="s">
        <v>9</v>
      </c>
      <c r="D98" s="20"/>
      <c r="E98" s="18">
        <v>1516</v>
      </c>
      <c r="F98" s="18">
        <v>23</v>
      </c>
      <c r="G98" s="18">
        <v>1</v>
      </c>
      <c r="H98" s="18">
        <v>41</v>
      </c>
      <c r="I98" s="18">
        <v>1</v>
      </c>
      <c r="J98" s="18">
        <v>85</v>
      </c>
      <c r="K98" s="18">
        <v>16585</v>
      </c>
      <c r="L98" s="18"/>
      <c r="M98" s="27" t="s">
        <v>398</v>
      </c>
      <c r="N98" s="18"/>
      <c r="O98" s="18"/>
      <c r="P98" s="18"/>
      <c r="Q98" s="107">
        <v>16585</v>
      </c>
      <c r="R98" s="18"/>
      <c r="S98" s="18"/>
      <c r="T98" s="18"/>
      <c r="U98" s="18"/>
      <c r="V98" s="18">
        <v>0.01</v>
      </c>
    </row>
    <row r="99" spans="1:22" s="19" customFormat="1" ht="24" customHeight="1" x14ac:dyDescent="0.2">
      <c r="A99" s="128">
        <v>90</v>
      </c>
      <c r="B99" s="17" t="s">
        <v>1895</v>
      </c>
      <c r="C99" s="17" t="s">
        <v>13</v>
      </c>
      <c r="D99" s="20"/>
      <c r="E99" s="18"/>
      <c r="F99" s="18"/>
      <c r="G99" s="18">
        <v>2</v>
      </c>
      <c r="H99" s="18"/>
      <c r="I99" s="18"/>
      <c r="J99" s="18">
        <v>90</v>
      </c>
      <c r="K99" s="18">
        <v>90</v>
      </c>
      <c r="L99" s="18">
        <v>1</v>
      </c>
      <c r="M99" s="27" t="s">
        <v>399</v>
      </c>
      <c r="N99" s="18" t="s">
        <v>15</v>
      </c>
      <c r="O99" s="18" t="s">
        <v>42</v>
      </c>
      <c r="P99" s="18">
        <v>54</v>
      </c>
      <c r="Q99" s="107"/>
      <c r="R99" s="18">
        <v>90</v>
      </c>
      <c r="S99" s="18"/>
      <c r="T99" s="18"/>
      <c r="U99" s="18">
        <v>30</v>
      </c>
      <c r="V99" s="18">
        <v>0.02</v>
      </c>
    </row>
    <row r="100" spans="1:22" s="19" customFormat="1" ht="24" customHeight="1" x14ac:dyDescent="0.2">
      <c r="A100" s="128">
        <v>91</v>
      </c>
      <c r="B100" s="112"/>
      <c r="C100" s="17" t="s">
        <v>13</v>
      </c>
      <c r="D100" s="20"/>
      <c r="E100" s="18"/>
      <c r="F100" s="18"/>
      <c r="G100" s="18">
        <v>1</v>
      </c>
      <c r="H100" s="18">
        <v>7</v>
      </c>
      <c r="I100" s="18">
        <v>1</v>
      </c>
      <c r="J100" s="18">
        <v>10</v>
      </c>
      <c r="K100" s="18">
        <v>2910</v>
      </c>
      <c r="L100" s="18"/>
      <c r="M100" s="27" t="s">
        <v>399</v>
      </c>
      <c r="N100" s="18"/>
      <c r="O100" s="18"/>
      <c r="P100" s="18"/>
      <c r="Q100" s="107">
        <v>2910</v>
      </c>
      <c r="R100" s="18"/>
      <c r="S100" s="18"/>
      <c r="T100" s="18"/>
      <c r="U100" s="18"/>
      <c r="V100" s="18">
        <v>0.01</v>
      </c>
    </row>
    <row r="101" spans="1:22" s="19" customFormat="1" ht="24" customHeight="1" x14ac:dyDescent="0.2">
      <c r="A101" s="128">
        <v>92</v>
      </c>
      <c r="B101" s="17" t="s">
        <v>1894</v>
      </c>
      <c r="C101" s="17" t="s">
        <v>13</v>
      </c>
      <c r="D101" s="20"/>
      <c r="E101" s="18"/>
      <c r="F101" s="18"/>
      <c r="G101" s="18">
        <v>2</v>
      </c>
      <c r="H101" s="18">
        <v>1</v>
      </c>
      <c r="I101" s="18"/>
      <c r="J101" s="18"/>
      <c r="K101" s="18">
        <v>400</v>
      </c>
      <c r="L101" s="18">
        <v>1</v>
      </c>
      <c r="M101" s="27" t="s">
        <v>400</v>
      </c>
      <c r="N101" s="18" t="s">
        <v>15</v>
      </c>
      <c r="O101" s="18" t="s">
        <v>12</v>
      </c>
      <c r="P101" s="18">
        <v>228</v>
      </c>
      <c r="Q101" s="107"/>
      <c r="R101" s="18">
        <v>400</v>
      </c>
      <c r="S101" s="18"/>
      <c r="T101" s="18"/>
      <c r="U101" s="18">
        <v>30</v>
      </c>
      <c r="V101" s="18">
        <v>0.02</v>
      </c>
    </row>
    <row r="102" spans="1:22" s="19" customFormat="1" ht="24" customHeight="1" x14ac:dyDescent="0.2">
      <c r="A102" s="128">
        <v>93</v>
      </c>
      <c r="B102" s="112"/>
      <c r="C102" s="17" t="s">
        <v>13</v>
      </c>
      <c r="D102" s="20"/>
      <c r="E102" s="18"/>
      <c r="F102" s="18"/>
      <c r="G102" s="18">
        <v>1</v>
      </c>
      <c r="H102" s="18">
        <v>16</v>
      </c>
      <c r="I102" s="18">
        <v>1</v>
      </c>
      <c r="J102" s="18"/>
      <c r="K102" s="18">
        <v>6500</v>
      </c>
      <c r="L102" s="18"/>
      <c r="M102" s="27" t="s">
        <v>400</v>
      </c>
      <c r="N102" s="18"/>
      <c r="O102" s="18"/>
      <c r="P102" s="18"/>
      <c r="Q102" s="107">
        <v>6500</v>
      </c>
      <c r="R102" s="18"/>
      <c r="S102" s="18"/>
      <c r="T102" s="18"/>
      <c r="U102" s="18"/>
      <c r="V102" s="18">
        <v>0.01</v>
      </c>
    </row>
    <row r="103" spans="1:22" s="19" customFormat="1" ht="24" customHeight="1" x14ac:dyDescent="0.2">
      <c r="A103" s="128">
        <v>94</v>
      </c>
      <c r="B103" s="112"/>
      <c r="C103" s="17" t="s">
        <v>32</v>
      </c>
      <c r="D103" s="20"/>
      <c r="E103" s="18">
        <v>775</v>
      </c>
      <c r="F103" s="18">
        <v>84</v>
      </c>
      <c r="G103" s="18">
        <v>1</v>
      </c>
      <c r="H103" s="18">
        <v>7</v>
      </c>
      <c r="I103" s="18">
        <v>2</v>
      </c>
      <c r="J103" s="18">
        <v>40</v>
      </c>
      <c r="K103" s="18">
        <v>3040</v>
      </c>
      <c r="L103" s="18"/>
      <c r="M103" s="27" t="s">
        <v>400</v>
      </c>
      <c r="N103" s="18"/>
      <c r="O103" s="18"/>
      <c r="P103" s="18"/>
      <c r="Q103" s="107">
        <v>3040</v>
      </c>
      <c r="R103" s="18"/>
      <c r="S103" s="18"/>
      <c r="T103" s="18"/>
      <c r="U103" s="18"/>
      <c r="V103" s="18">
        <v>0.01</v>
      </c>
    </row>
    <row r="104" spans="1:22" s="19" customFormat="1" ht="24" customHeight="1" x14ac:dyDescent="0.2">
      <c r="A104" s="128">
        <v>95</v>
      </c>
      <c r="B104" s="17" t="s">
        <v>1893</v>
      </c>
      <c r="C104" s="17" t="s">
        <v>13</v>
      </c>
      <c r="D104" s="20"/>
      <c r="E104" s="18"/>
      <c r="F104" s="18"/>
      <c r="G104" s="18">
        <v>2</v>
      </c>
      <c r="H104" s="18">
        <v>1</v>
      </c>
      <c r="I104" s="18"/>
      <c r="J104" s="18"/>
      <c r="K104" s="18">
        <v>400</v>
      </c>
      <c r="L104" s="18">
        <v>1</v>
      </c>
      <c r="M104" s="27" t="s">
        <v>401</v>
      </c>
      <c r="N104" s="18" t="s">
        <v>15</v>
      </c>
      <c r="O104" s="18" t="s">
        <v>42</v>
      </c>
      <c r="P104" s="18">
        <v>54</v>
      </c>
      <c r="Q104" s="107">
        <v>300</v>
      </c>
      <c r="R104" s="18">
        <v>100</v>
      </c>
      <c r="S104" s="18"/>
      <c r="T104" s="18"/>
      <c r="U104" s="18">
        <v>10</v>
      </c>
      <c r="V104" s="18">
        <v>0.02</v>
      </c>
    </row>
    <row r="105" spans="1:22" s="19" customFormat="1" ht="24" customHeight="1" x14ac:dyDescent="0.2">
      <c r="A105" s="128">
        <v>96</v>
      </c>
      <c r="B105" s="112"/>
      <c r="C105" s="17" t="s">
        <v>13</v>
      </c>
      <c r="D105" s="20"/>
      <c r="E105" s="18"/>
      <c r="F105" s="18"/>
      <c r="G105" s="18">
        <v>1</v>
      </c>
      <c r="H105" s="18">
        <v>7</v>
      </c>
      <c r="I105" s="18">
        <v>3</v>
      </c>
      <c r="J105" s="18"/>
      <c r="K105" s="18">
        <v>3100</v>
      </c>
      <c r="L105" s="18"/>
      <c r="M105" s="27" t="s">
        <v>401</v>
      </c>
      <c r="N105" s="18"/>
      <c r="O105" s="18"/>
      <c r="P105" s="18"/>
      <c r="Q105" s="107">
        <v>3100</v>
      </c>
      <c r="R105" s="18"/>
      <c r="S105" s="18"/>
      <c r="T105" s="18"/>
      <c r="U105" s="18"/>
      <c r="V105" s="18">
        <v>0.01</v>
      </c>
    </row>
    <row r="106" spans="1:22" s="19" customFormat="1" ht="24" customHeight="1" x14ac:dyDescent="0.2">
      <c r="A106" s="128">
        <v>97</v>
      </c>
      <c r="B106" s="17" t="s">
        <v>1892</v>
      </c>
      <c r="C106" s="17" t="s">
        <v>13</v>
      </c>
      <c r="D106" s="20"/>
      <c r="E106" s="18"/>
      <c r="F106" s="18"/>
      <c r="G106" s="18">
        <v>2</v>
      </c>
      <c r="H106" s="18">
        <v>1</v>
      </c>
      <c r="I106" s="18"/>
      <c r="J106" s="18"/>
      <c r="K106" s="18">
        <v>400</v>
      </c>
      <c r="L106" s="18">
        <v>1</v>
      </c>
      <c r="M106" s="27" t="s">
        <v>402</v>
      </c>
      <c r="N106" s="18" t="s">
        <v>15</v>
      </c>
      <c r="O106" s="18" t="s">
        <v>42</v>
      </c>
      <c r="P106" s="18">
        <v>81</v>
      </c>
      <c r="Q106" s="107">
        <v>300</v>
      </c>
      <c r="R106" s="18">
        <v>100</v>
      </c>
      <c r="S106" s="18"/>
      <c r="T106" s="18"/>
      <c r="U106" s="18">
        <v>15</v>
      </c>
      <c r="V106" s="18">
        <v>0.02</v>
      </c>
    </row>
    <row r="107" spans="1:22" s="19" customFormat="1" ht="24" customHeight="1" x14ac:dyDescent="0.2">
      <c r="A107" s="128">
        <v>98</v>
      </c>
      <c r="B107" s="112"/>
      <c r="C107" s="17" t="s">
        <v>13</v>
      </c>
      <c r="D107" s="20"/>
      <c r="E107" s="18"/>
      <c r="F107" s="18"/>
      <c r="G107" s="18">
        <v>1</v>
      </c>
      <c r="H107" s="18">
        <v>7</v>
      </c>
      <c r="I107" s="18">
        <v>3</v>
      </c>
      <c r="J107" s="18"/>
      <c r="K107" s="18">
        <v>3100</v>
      </c>
      <c r="L107" s="18"/>
      <c r="M107" s="27" t="s">
        <v>402</v>
      </c>
      <c r="N107" s="18"/>
      <c r="O107" s="18"/>
      <c r="P107" s="18"/>
      <c r="Q107" s="107">
        <v>3100</v>
      </c>
      <c r="R107" s="18"/>
      <c r="S107" s="18"/>
      <c r="T107" s="18"/>
      <c r="U107" s="18"/>
      <c r="V107" s="18">
        <v>0.01</v>
      </c>
    </row>
    <row r="108" spans="1:22" s="19" customFormat="1" ht="24" customHeight="1" x14ac:dyDescent="0.2">
      <c r="A108" s="128">
        <v>99</v>
      </c>
      <c r="B108" s="112"/>
      <c r="C108" s="17" t="s">
        <v>13</v>
      </c>
      <c r="D108" s="20"/>
      <c r="E108" s="18"/>
      <c r="F108" s="18"/>
      <c r="G108" s="18">
        <v>1</v>
      </c>
      <c r="H108" s="18">
        <v>2</v>
      </c>
      <c r="I108" s="18"/>
      <c r="J108" s="18"/>
      <c r="K108" s="18">
        <v>800</v>
      </c>
      <c r="L108" s="18"/>
      <c r="M108" s="27" t="s">
        <v>402</v>
      </c>
      <c r="N108" s="18"/>
      <c r="O108" s="18"/>
      <c r="P108" s="18"/>
      <c r="Q108" s="107">
        <v>800</v>
      </c>
      <c r="R108" s="18"/>
      <c r="S108" s="18"/>
      <c r="T108" s="18"/>
      <c r="U108" s="18"/>
      <c r="V108" s="18">
        <v>0.01</v>
      </c>
    </row>
    <row r="109" spans="1:22" s="19" customFormat="1" ht="24" customHeight="1" x14ac:dyDescent="0.2">
      <c r="A109" s="128">
        <v>100</v>
      </c>
      <c r="B109" s="17" t="s">
        <v>1891</v>
      </c>
      <c r="C109" s="17" t="s">
        <v>403</v>
      </c>
      <c r="D109" s="20"/>
      <c r="E109" s="18"/>
      <c r="F109" s="18"/>
      <c r="G109" s="18">
        <v>2</v>
      </c>
      <c r="H109" s="18"/>
      <c r="I109" s="18"/>
      <c r="J109" s="18"/>
      <c r="K109" s="18">
        <v>0</v>
      </c>
      <c r="L109" s="18">
        <v>1</v>
      </c>
      <c r="M109" s="27" t="s">
        <v>404</v>
      </c>
      <c r="N109" s="18" t="s">
        <v>15</v>
      </c>
      <c r="O109" s="18" t="s">
        <v>12</v>
      </c>
      <c r="P109" s="18">
        <v>96</v>
      </c>
      <c r="Q109" s="107"/>
      <c r="R109" s="18">
        <v>96</v>
      </c>
      <c r="S109" s="18"/>
      <c r="T109" s="18"/>
      <c r="U109" s="18">
        <v>30</v>
      </c>
      <c r="V109" s="18">
        <v>0.02</v>
      </c>
    </row>
    <row r="110" spans="1:22" s="19" customFormat="1" ht="24" customHeight="1" x14ac:dyDescent="0.2">
      <c r="A110" s="128">
        <v>101</v>
      </c>
      <c r="B110" s="112"/>
      <c r="C110" s="17" t="s">
        <v>13</v>
      </c>
      <c r="D110" s="20"/>
      <c r="E110" s="18"/>
      <c r="F110" s="18"/>
      <c r="G110" s="18">
        <v>1</v>
      </c>
      <c r="H110" s="18">
        <v>12</v>
      </c>
      <c r="I110" s="18">
        <v>3</v>
      </c>
      <c r="J110" s="18">
        <v>1</v>
      </c>
      <c r="K110" s="18">
        <v>5101</v>
      </c>
      <c r="L110" s="18"/>
      <c r="M110" s="27" t="s">
        <v>404</v>
      </c>
      <c r="N110" s="18"/>
      <c r="O110" s="18"/>
      <c r="P110" s="18"/>
      <c r="Q110" s="107">
        <v>5101</v>
      </c>
      <c r="R110" s="18"/>
      <c r="S110" s="18"/>
      <c r="T110" s="18"/>
      <c r="U110" s="18"/>
      <c r="V110" s="18">
        <v>0.01</v>
      </c>
    </row>
    <row r="111" spans="1:22" s="19" customFormat="1" ht="24" customHeight="1" x14ac:dyDescent="0.2">
      <c r="A111" s="128">
        <v>102</v>
      </c>
      <c r="B111" s="17" t="s">
        <v>1890</v>
      </c>
      <c r="C111" s="17" t="s">
        <v>355</v>
      </c>
      <c r="D111" s="20"/>
      <c r="E111" s="18"/>
      <c r="F111" s="18"/>
      <c r="G111" s="18">
        <v>2</v>
      </c>
      <c r="H111" s="18">
        <v>1</v>
      </c>
      <c r="I111" s="18"/>
      <c r="J111" s="18"/>
      <c r="K111" s="18">
        <v>400</v>
      </c>
      <c r="L111" s="18">
        <v>1</v>
      </c>
      <c r="M111" s="27" t="s">
        <v>405</v>
      </c>
      <c r="N111" s="18" t="s">
        <v>15</v>
      </c>
      <c r="O111" s="18" t="s">
        <v>12</v>
      </c>
      <c r="P111" s="18">
        <v>189</v>
      </c>
      <c r="Q111" s="107">
        <v>200</v>
      </c>
      <c r="R111" s="18">
        <v>200</v>
      </c>
      <c r="S111" s="18"/>
      <c r="T111" s="18"/>
      <c r="U111" s="18">
        <v>30</v>
      </c>
      <c r="V111" s="18">
        <v>0.02</v>
      </c>
    </row>
    <row r="112" spans="1:22" s="19" customFormat="1" ht="24" customHeight="1" x14ac:dyDescent="0.2">
      <c r="A112" s="128">
        <v>103</v>
      </c>
      <c r="B112" s="112"/>
      <c r="C112" s="17" t="s">
        <v>355</v>
      </c>
      <c r="D112" s="20"/>
      <c r="E112" s="18"/>
      <c r="F112" s="18"/>
      <c r="G112" s="18">
        <v>1</v>
      </c>
      <c r="H112" s="18">
        <v>8</v>
      </c>
      <c r="I112" s="18"/>
      <c r="J112" s="18"/>
      <c r="K112" s="18">
        <v>3200</v>
      </c>
      <c r="L112" s="18"/>
      <c r="M112" s="27" t="s">
        <v>405</v>
      </c>
      <c r="N112" s="18"/>
      <c r="O112" s="18"/>
      <c r="P112" s="18"/>
      <c r="Q112" s="107">
        <v>3200</v>
      </c>
      <c r="R112" s="18"/>
      <c r="S112" s="18"/>
      <c r="T112" s="18"/>
      <c r="U112" s="18"/>
      <c r="V112" s="18">
        <v>0.01</v>
      </c>
    </row>
    <row r="113" spans="1:22" s="19" customFormat="1" ht="24" customHeight="1" x14ac:dyDescent="0.2">
      <c r="A113" s="128">
        <v>104</v>
      </c>
      <c r="B113" s="112"/>
      <c r="C113" s="17" t="s">
        <v>355</v>
      </c>
      <c r="D113" s="20"/>
      <c r="E113" s="18"/>
      <c r="F113" s="18"/>
      <c r="G113" s="18">
        <v>1</v>
      </c>
      <c r="H113" s="18">
        <v>3</v>
      </c>
      <c r="I113" s="18"/>
      <c r="J113" s="18"/>
      <c r="K113" s="18">
        <v>1200</v>
      </c>
      <c r="L113" s="18"/>
      <c r="M113" s="27" t="s">
        <v>405</v>
      </c>
      <c r="N113" s="18"/>
      <c r="O113" s="18"/>
      <c r="P113" s="18"/>
      <c r="Q113" s="107">
        <v>1200</v>
      </c>
      <c r="R113" s="18"/>
      <c r="S113" s="18"/>
      <c r="T113" s="18"/>
      <c r="U113" s="18"/>
      <c r="V113" s="18">
        <v>0.01</v>
      </c>
    </row>
    <row r="114" spans="1:22" s="19" customFormat="1" ht="24" customHeight="1" x14ac:dyDescent="0.2">
      <c r="A114" s="128">
        <v>105</v>
      </c>
      <c r="B114" s="112"/>
      <c r="C114" s="17" t="s">
        <v>39</v>
      </c>
      <c r="D114" s="20"/>
      <c r="E114" s="18"/>
      <c r="F114" s="18"/>
      <c r="G114" s="18">
        <v>1</v>
      </c>
      <c r="H114" s="18">
        <v>11</v>
      </c>
      <c r="I114" s="18"/>
      <c r="J114" s="18"/>
      <c r="K114" s="18">
        <v>4400</v>
      </c>
      <c r="L114" s="18"/>
      <c r="M114" s="27" t="s">
        <v>405</v>
      </c>
      <c r="N114" s="18"/>
      <c r="O114" s="18"/>
      <c r="P114" s="18"/>
      <c r="Q114" s="107">
        <v>4400</v>
      </c>
      <c r="R114" s="18"/>
      <c r="S114" s="18"/>
      <c r="T114" s="18"/>
      <c r="U114" s="18"/>
      <c r="V114" s="18">
        <v>0.01</v>
      </c>
    </row>
    <row r="115" spans="1:22" s="19" customFormat="1" ht="24" customHeight="1" x14ac:dyDescent="0.2">
      <c r="A115" s="128">
        <v>106</v>
      </c>
      <c r="B115" s="17" t="s">
        <v>1889</v>
      </c>
      <c r="C115" s="17" t="s">
        <v>13</v>
      </c>
      <c r="D115" s="20"/>
      <c r="E115" s="18"/>
      <c r="F115" s="18"/>
      <c r="G115" s="18">
        <v>2</v>
      </c>
      <c r="H115" s="18"/>
      <c r="I115" s="18">
        <v>1</v>
      </c>
      <c r="J115" s="18"/>
      <c r="K115" s="18">
        <v>100</v>
      </c>
      <c r="L115" s="18">
        <v>1</v>
      </c>
      <c r="M115" s="27" t="s">
        <v>406</v>
      </c>
      <c r="N115" s="18" t="s">
        <v>15</v>
      </c>
      <c r="O115" s="18" t="s">
        <v>12</v>
      </c>
      <c r="P115" s="18">
        <v>135</v>
      </c>
      <c r="Q115" s="107"/>
      <c r="R115" s="18">
        <v>100</v>
      </c>
      <c r="S115" s="18"/>
      <c r="T115" s="18"/>
      <c r="U115" s="18">
        <v>30</v>
      </c>
      <c r="V115" s="18">
        <v>0.02</v>
      </c>
    </row>
    <row r="116" spans="1:22" s="19" customFormat="1" ht="24" customHeight="1" x14ac:dyDescent="0.2">
      <c r="A116" s="128">
        <v>107</v>
      </c>
      <c r="B116" s="112"/>
      <c r="C116" s="17" t="s">
        <v>13</v>
      </c>
      <c r="D116" s="20"/>
      <c r="E116" s="18"/>
      <c r="F116" s="18"/>
      <c r="G116" s="18">
        <v>1</v>
      </c>
      <c r="H116" s="18">
        <v>19</v>
      </c>
      <c r="I116" s="18"/>
      <c r="J116" s="18"/>
      <c r="K116" s="18">
        <v>7600</v>
      </c>
      <c r="L116" s="18"/>
      <c r="M116" s="27" t="s">
        <v>406</v>
      </c>
      <c r="N116" s="18"/>
      <c r="O116" s="18"/>
      <c r="P116" s="18"/>
      <c r="Q116" s="107">
        <v>7600</v>
      </c>
      <c r="R116" s="18"/>
      <c r="S116" s="18"/>
      <c r="T116" s="18"/>
      <c r="U116" s="18"/>
      <c r="V116" s="18">
        <v>0.01</v>
      </c>
    </row>
    <row r="117" spans="1:22" s="19" customFormat="1" ht="24" customHeight="1" x14ac:dyDescent="0.2">
      <c r="A117" s="128">
        <v>108</v>
      </c>
      <c r="B117" s="17" t="s">
        <v>1887</v>
      </c>
      <c r="C117" s="17" t="s">
        <v>13</v>
      </c>
      <c r="D117" s="20"/>
      <c r="E117" s="18" t="s">
        <v>314</v>
      </c>
      <c r="F117" s="18"/>
      <c r="G117" s="18">
        <v>1</v>
      </c>
      <c r="H117" s="18">
        <v>2</v>
      </c>
      <c r="I117" s="18"/>
      <c r="J117" s="18"/>
      <c r="K117" s="18">
        <v>800</v>
      </c>
      <c r="L117" s="18">
        <v>1</v>
      </c>
      <c r="M117" s="27" t="s">
        <v>407</v>
      </c>
      <c r="N117" s="18" t="s">
        <v>15</v>
      </c>
      <c r="O117" s="18" t="s">
        <v>12</v>
      </c>
      <c r="P117" s="18">
        <v>187</v>
      </c>
      <c r="Q117" s="107">
        <v>600</v>
      </c>
      <c r="R117" s="18">
        <v>200</v>
      </c>
      <c r="S117" s="18"/>
      <c r="T117" s="18"/>
      <c r="U117" s="18">
        <v>30</v>
      </c>
      <c r="V117" s="18">
        <v>0.02</v>
      </c>
    </row>
    <row r="118" spans="1:22" s="19" customFormat="1" ht="24" customHeight="1" x14ac:dyDescent="0.2">
      <c r="A118" s="128">
        <v>109</v>
      </c>
      <c r="B118" s="17" t="s">
        <v>1888</v>
      </c>
      <c r="C118" s="17" t="s">
        <v>355</v>
      </c>
      <c r="D118" s="20"/>
      <c r="E118" s="18"/>
      <c r="F118" s="18"/>
      <c r="G118" s="18">
        <v>1</v>
      </c>
      <c r="H118" s="18">
        <v>15</v>
      </c>
      <c r="I118" s="18"/>
      <c r="J118" s="18"/>
      <c r="K118" s="18">
        <v>6000</v>
      </c>
      <c r="L118" s="18"/>
      <c r="M118" s="27" t="s">
        <v>408</v>
      </c>
      <c r="N118" s="18"/>
      <c r="O118" s="18"/>
      <c r="P118" s="18"/>
      <c r="Q118" s="107">
        <v>6000</v>
      </c>
      <c r="R118" s="18"/>
      <c r="S118" s="18"/>
      <c r="T118" s="18"/>
      <c r="U118" s="18"/>
      <c r="V118" s="18">
        <v>0.01</v>
      </c>
    </row>
    <row r="119" spans="1:22" s="19" customFormat="1" ht="24" customHeight="1" x14ac:dyDescent="0.2">
      <c r="A119" s="128">
        <v>110</v>
      </c>
      <c r="B119" s="17" t="s">
        <v>1885</v>
      </c>
      <c r="C119" s="17" t="s">
        <v>13</v>
      </c>
      <c r="D119" s="20"/>
      <c r="E119" s="18"/>
      <c r="F119" s="18"/>
      <c r="G119" s="18">
        <v>1</v>
      </c>
      <c r="H119" s="18">
        <v>10</v>
      </c>
      <c r="I119" s="18"/>
      <c r="J119" s="18"/>
      <c r="K119" s="18">
        <v>4000</v>
      </c>
      <c r="L119" s="18"/>
      <c r="M119" s="27" t="s">
        <v>1886</v>
      </c>
      <c r="N119" s="18"/>
      <c r="O119" s="18"/>
      <c r="P119" s="18"/>
      <c r="Q119" s="107">
        <v>4000</v>
      </c>
      <c r="R119" s="18"/>
      <c r="S119" s="18"/>
      <c r="T119" s="18"/>
      <c r="U119" s="18"/>
      <c r="V119" s="18">
        <v>0.01</v>
      </c>
    </row>
    <row r="120" spans="1:22" s="19" customFormat="1" ht="24" customHeight="1" x14ac:dyDescent="0.2">
      <c r="A120" s="128">
        <v>111</v>
      </c>
      <c r="B120" s="17" t="s">
        <v>1884</v>
      </c>
      <c r="C120" s="17" t="s">
        <v>13</v>
      </c>
      <c r="D120" s="20"/>
      <c r="E120" s="18"/>
      <c r="F120" s="18"/>
      <c r="G120" s="18">
        <v>2</v>
      </c>
      <c r="H120" s="18"/>
      <c r="I120" s="18">
        <v>2</v>
      </c>
      <c r="J120" s="18"/>
      <c r="K120" s="18">
        <v>200</v>
      </c>
      <c r="L120" s="18">
        <v>1</v>
      </c>
      <c r="M120" s="27" t="s">
        <v>409</v>
      </c>
      <c r="N120" s="18" t="s">
        <v>15</v>
      </c>
      <c r="O120" s="18" t="s">
        <v>42</v>
      </c>
      <c r="P120" s="18">
        <v>87</v>
      </c>
      <c r="Q120" s="107"/>
      <c r="R120" s="18">
        <v>200</v>
      </c>
      <c r="S120" s="18"/>
      <c r="T120" s="18"/>
      <c r="U120" s="18">
        <v>30</v>
      </c>
      <c r="V120" s="18">
        <v>0.02</v>
      </c>
    </row>
    <row r="121" spans="1:22" s="19" customFormat="1" ht="24" customHeight="1" x14ac:dyDescent="0.2">
      <c r="A121" s="128">
        <v>112</v>
      </c>
      <c r="B121" s="112"/>
      <c r="C121" s="17" t="s">
        <v>13</v>
      </c>
      <c r="D121" s="20"/>
      <c r="E121" s="18"/>
      <c r="F121" s="18"/>
      <c r="G121" s="18">
        <v>1</v>
      </c>
      <c r="H121" s="18"/>
      <c r="I121" s="18">
        <v>1</v>
      </c>
      <c r="J121" s="18">
        <v>10</v>
      </c>
      <c r="K121" s="18">
        <v>110</v>
      </c>
      <c r="L121" s="18"/>
      <c r="M121" s="27" t="s">
        <v>409</v>
      </c>
      <c r="N121" s="18"/>
      <c r="O121" s="18"/>
      <c r="P121" s="18"/>
      <c r="Q121" s="107">
        <v>110</v>
      </c>
      <c r="R121" s="18"/>
      <c r="S121" s="18"/>
      <c r="T121" s="18"/>
      <c r="U121" s="18"/>
      <c r="V121" s="18">
        <v>0.01</v>
      </c>
    </row>
    <row r="122" spans="1:22" s="19" customFormat="1" ht="24" customHeight="1" x14ac:dyDescent="0.2">
      <c r="A122" s="128">
        <v>113</v>
      </c>
      <c r="B122" s="112"/>
      <c r="C122" s="17" t="s">
        <v>13</v>
      </c>
      <c r="D122" s="20"/>
      <c r="E122" s="18"/>
      <c r="F122" s="18"/>
      <c r="G122" s="18">
        <v>1</v>
      </c>
      <c r="H122" s="18">
        <v>18</v>
      </c>
      <c r="I122" s="18"/>
      <c r="J122" s="18"/>
      <c r="K122" s="18">
        <v>7200</v>
      </c>
      <c r="L122" s="18"/>
      <c r="M122" s="27" t="s">
        <v>409</v>
      </c>
      <c r="N122" s="18"/>
      <c r="O122" s="18"/>
      <c r="P122" s="18"/>
      <c r="Q122" s="107">
        <v>7200</v>
      </c>
      <c r="R122" s="18"/>
      <c r="S122" s="18"/>
      <c r="T122" s="18"/>
      <c r="U122" s="18"/>
      <c r="V122" s="18">
        <v>0.01</v>
      </c>
    </row>
    <row r="123" spans="1:22" s="19" customFormat="1" ht="24" customHeight="1" x14ac:dyDescent="0.2">
      <c r="A123" s="128">
        <v>114</v>
      </c>
      <c r="B123" s="112"/>
      <c r="C123" s="17" t="s">
        <v>13</v>
      </c>
      <c r="D123" s="20"/>
      <c r="E123" s="18"/>
      <c r="F123" s="18"/>
      <c r="G123" s="18">
        <v>1</v>
      </c>
      <c r="H123" s="18">
        <v>17</v>
      </c>
      <c r="I123" s="18">
        <v>3</v>
      </c>
      <c r="J123" s="18">
        <v>76</v>
      </c>
      <c r="K123" s="18">
        <v>7176</v>
      </c>
      <c r="L123" s="18"/>
      <c r="M123" s="27" t="s">
        <v>409</v>
      </c>
      <c r="N123" s="18"/>
      <c r="O123" s="18"/>
      <c r="P123" s="18"/>
      <c r="Q123" s="107">
        <v>7176</v>
      </c>
      <c r="R123" s="18"/>
      <c r="S123" s="18"/>
      <c r="T123" s="18"/>
      <c r="U123" s="18"/>
      <c r="V123" s="18">
        <v>0.01</v>
      </c>
    </row>
    <row r="124" spans="1:22" s="19" customFormat="1" ht="24" customHeight="1" x14ac:dyDescent="0.2">
      <c r="A124" s="128">
        <v>115</v>
      </c>
      <c r="B124" s="17" t="s">
        <v>1883</v>
      </c>
      <c r="C124" s="17" t="s">
        <v>13</v>
      </c>
      <c r="D124" s="20"/>
      <c r="E124" s="18"/>
      <c r="F124" s="18"/>
      <c r="G124" s="18">
        <v>2</v>
      </c>
      <c r="H124" s="18"/>
      <c r="I124" s="18">
        <v>2</v>
      </c>
      <c r="J124" s="18"/>
      <c r="K124" s="18">
        <v>200</v>
      </c>
      <c r="L124" s="18">
        <v>1</v>
      </c>
      <c r="M124" s="27" t="s">
        <v>410</v>
      </c>
      <c r="N124" s="18" t="s">
        <v>15</v>
      </c>
      <c r="O124" s="18" t="s">
        <v>42</v>
      </c>
      <c r="P124" s="18">
        <v>90</v>
      </c>
      <c r="Q124" s="107"/>
      <c r="R124" s="18">
        <v>200</v>
      </c>
      <c r="S124" s="18"/>
      <c r="T124" s="18"/>
      <c r="U124" s="18">
        <v>20</v>
      </c>
      <c r="V124" s="18">
        <v>0.02</v>
      </c>
    </row>
    <row r="125" spans="1:22" s="19" customFormat="1" ht="24" customHeight="1" x14ac:dyDescent="0.2">
      <c r="A125" s="128">
        <v>116</v>
      </c>
      <c r="B125" s="17" t="s">
        <v>1882</v>
      </c>
      <c r="C125" s="17" t="s">
        <v>13</v>
      </c>
      <c r="D125" s="20"/>
      <c r="E125" s="18"/>
      <c r="F125" s="18"/>
      <c r="G125" s="18">
        <v>2</v>
      </c>
      <c r="H125" s="18"/>
      <c r="I125" s="18"/>
      <c r="J125" s="18"/>
      <c r="K125" s="18">
        <v>0</v>
      </c>
      <c r="L125" s="18">
        <v>1</v>
      </c>
      <c r="M125" s="27" t="s">
        <v>411</v>
      </c>
      <c r="N125" s="18" t="s">
        <v>15</v>
      </c>
      <c r="O125" s="18" t="s">
        <v>12</v>
      </c>
      <c r="P125" s="18">
        <v>165</v>
      </c>
      <c r="Q125" s="107"/>
      <c r="R125" s="18">
        <v>165</v>
      </c>
      <c r="S125" s="18"/>
      <c r="T125" s="18"/>
      <c r="U125" s="18">
        <v>15</v>
      </c>
      <c r="V125" s="18">
        <v>0.02</v>
      </c>
    </row>
    <row r="126" spans="1:22" s="19" customFormat="1" ht="24" customHeight="1" x14ac:dyDescent="0.2">
      <c r="A126" s="128">
        <v>117</v>
      </c>
      <c r="B126" s="17" t="s">
        <v>1881</v>
      </c>
      <c r="C126" s="17" t="s">
        <v>355</v>
      </c>
      <c r="D126" s="20"/>
      <c r="E126" s="18"/>
      <c r="F126" s="18"/>
      <c r="G126" s="18">
        <v>2</v>
      </c>
      <c r="H126" s="18"/>
      <c r="I126" s="18">
        <v>1</v>
      </c>
      <c r="J126" s="18"/>
      <c r="K126" s="18">
        <v>100</v>
      </c>
      <c r="L126" s="18">
        <v>1</v>
      </c>
      <c r="M126" s="27" t="s">
        <v>412</v>
      </c>
      <c r="N126" s="18" t="s">
        <v>15</v>
      </c>
      <c r="O126" s="18" t="s">
        <v>42</v>
      </c>
      <c r="P126" s="18">
        <v>86.75</v>
      </c>
      <c r="Q126" s="107"/>
      <c r="R126" s="18">
        <v>100</v>
      </c>
      <c r="S126" s="18"/>
      <c r="T126" s="18"/>
      <c r="U126" s="18">
        <v>15</v>
      </c>
      <c r="V126" s="18">
        <v>0.02</v>
      </c>
    </row>
    <row r="127" spans="1:22" s="19" customFormat="1" ht="24" customHeight="1" x14ac:dyDescent="0.2">
      <c r="A127" s="128">
        <v>118</v>
      </c>
      <c r="B127" s="112"/>
      <c r="C127" s="17" t="s">
        <v>13</v>
      </c>
      <c r="D127" s="20"/>
      <c r="E127" s="18"/>
      <c r="F127" s="18"/>
      <c r="G127" s="18">
        <v>1</v>
      </c>
      <c r="H127" s="18">
        <v>6</v>
      </c>
      <c r="I127" s="18">
        <v>1</v>
      </c>
      <c r="J127" s="18"/>
      <c r="K127" s="18">
        <v>2500</v>
      </c>
      <c r="L127" s="18"/>
      <c r="M127" s="27" t="s">
        <v>412</v>
      </c>
      <c r="N127" s="18"/>
      <c r="O127" s="18"/>
      <c r="P127" s="18"/>
      <c r="Q127" s="107">
        <v>2500</v>
      </c>
      <c r="R127" s="18"/>
      <c r="S127" s="18"/>
      <c r="T127" s="18"/>
      <c r="U127" s="18"/>
      <c r="V127" s="18">
        <v>0.01</v>
      </c>
    </row>
    <row r="128" spans="1:22" s="19" customFormat="1" ht="24" customHeight="1" x14ac:dyDescent="0.2">
      <c r="A128" s="128">
        <v>119</v>
      </c>
      <c r="B128" s="17" t="s">
        <v>1880</v>
      </c>
      <c r="C128" s="17" t="s">
        <v>13</v>
      </c>
      <c r="D128" s="20"/>
      <c r="E128" s="18"/>
      <c r="F128" s="18"/>
      <c r="G128" s="18">
        <v>2</v>
      </c>
      <c r="H128" s="18"/>
      <c r="I128" s="18">
        <v>2</v>
      </c>
      <c r="J128" s="18"/>
      <c r="K128" s="18">
        <v>200</v>
      </c>
      <c r="L128" s="18">
        <v>1</v>
      </c>
      <c r="M128" s="27" t="s">
        <v>413</v>
      </c>
      <c r="N128" s="18" t="s">
        <v>15</v>
      </c>
      <c r="O128" s="18" t="s">
        <v>42</v>
      </c>
      <c r="P128" s="18">
        <v>110</v>
      </c>
      <c r="Q128" s="107"/>
      <c r="R128" s="18">
        <v>200</v>
      </c>
      <c r="S128" s="18"/>
      <c r="T128" s="18"/>
      <c r="U128" s="18">
        <v>10</v>
      </c>
      <c r="V128" s="18">
        <v>0.02</v>
      </c>
    </row>
    <row r="129" spans="1:22" s="19" customFormat="1" ht="24" customHeight="1" x14ac:dyDescent="0.2">
      <c r="A129" s="128">
        <v>120</v>
      </c>
      <c r="B129" s="112"/>
      <c r="C129" s="17" t="s">
        <v>13</v>
      </c>
      <c r="D129" s="20"/>
      <c r="E129" s="18"/>
      <c r="F129" s="18"/>
      <c r="G129" s="18">
        <v>1</v>
      </c>
      <c r="H129" s="18">
        <v>1</v>
      </c>
      <c r="I129" s="18">
        <v>1</v>
      </c>
      <c r="J129" s="18"/>
      <c r="K129" s="18">
        <v>500</v>
      </c>
      <c r="L129" s="18"/>
      <c r="M129" s="27" t="s">
        <v>413</v>
      </c>
      <c r="N129" s="18"/>
      <c r="O129" s="18"/>
      <c r="P129" s="18"/>
      <c r="Q129" s="107">
        <v>500</v>
      </c>
      <c r="R129" s="18"/>
      <c r="S129" s="18"/>
      <c r="T129" s="18"/>
      <c r="U129" s="18"/>
      <c r="V129" s="18">
        <v>0.01</v>
      </c>
    </row>
    <row r="130" spans="1:22" s="19" customFormat="1" ht="24" customHeight="1" x14ac:dyDescent="0.2">
      <c r="A130" s="128">
        <v>121</v>
      </c>
      <c r="B130" s="17" t="s">
        <v>1879</v>
      </c>
      <c r="C130" s="17" t="s">
        <v>13</v>
      </c>
      <c r="D130" s="20"/>
      <c r="E130" s="18"/>
      <c r="F130" s="18"/>
      <c r="G130" s="18">
        <v>2</v>
      </c>
      <c r="H130" s="18"/>
      <c r="I130" s="18">
        <v>2</v>
      </c>
      <c r="J130" s="18"/>
      <c r="K130" s="18">
        <v>200</v>
      </c>
      <c r="L130" s="18">
        <v>1</v>
      </c>
      <c r="M130" s="27" t="s">
        <v>414</v>
      </c>
      <c r="N130" s="18" t="s">
        <v>15</v>
      </c>
      <c r="O130" s="18" t="s">
        <v>42</v>
      </c>
      <c r="P130" s="18">
        <v>90</v>
      </c>
      <c r="Q130" s="107"/>
      <c r="R130" s="18">
        <v>200</v>
      </c>
      <c r="S130" s="18"/>
      <c r="T130" s="18"/>
      <c r="U130" s="18">
        <v>20</v>
      </c>
      <c r="V130" s="18">
        <v>0.02</v>
      </c>
    </row>
    <row r="131" spans="1:22" s="19" customFormat="1" ht="24" customHeight="1" x14ac:dyDescent="0.2">
      <c r="A131" s="128">
        <v>122</v>
      </c>
      <c r="B131" s="112"/>
      <c r="C131" s="17" t="s">
        <v>13</v>
      </c>
      <c r="D131" s="20"/>
      <c r="E131" s="18"/>
      <c r="F131" s="18"/>
      <c r="G131" s="18">
        <v>1</v>
      </c>
      <c r="H131" s="18"/>
      <c r="I131" s="18">
        <v>1</v>
      </c>
      <c r="J131" s="18"/>
      <c r="K131" s="18">
        <v>100</v>
      </c>
      <c r="L131" s="18"/>
      <c r="M131" s="27" t="s">
        <v>414</v>
      </c>
      <c r="N131" s="18"/>
      <c r="O131" s="18"/>
      <c r="P131" s="18"/>
      <c r="Q131" s="107">
        <v>100</v>
      </c>
      <c r="R131" s="18"/>
      <c r="S131" s="18"/>
      <c r="T131" s="18"/>
      <c r="U131" s="18"/>
      <c r="V131" s="18">
        <v>0.01</v>
      </c>
    </row>
    <row r="132" spans="1:22" s="19" customFormat="1" ht="24" customHeight="1" x14ac:dyDescent="0.2">
      <c r="A132" s="128">
        <v>123</v>
      </c>
      <c r="B132" s="112"/>
      <c r="C132" s="17" t="s">
        <v>13</v>
      </c>
      <c r="D132" s="20"/>
      <c r="E132" s="18"/>
      <c r="F132" s="18"/>
      <c r="G132" s="18">
        <v>1</v>
      </c>
      <c r="H132" s="18">
        <v>2</v>
      </c>
      <c r="I132" s="18"/>
      <c r="J132" s="18"/>
      <c r="K132" s="18">
        <v>800</v>
      </c>
      <c r="L132" s="18"/>
      <c r="M132" s="27" t="s">
        <v>414</v>
      </c>
      <c r="N132" s="18"/>
      <c r="O132" s="18"/>
      <c r="P132" s="18"/>
      <c r="Q132" s="107">
        <v>800</v>
      </c>
      <c r="R132" s="18"/>
      <c r="S132" s="18"/>
      <c r="T132" s="18"/>
      <c r="U132" s="18"/>
      <c r="V132" s="18">
        <v>0.01</v>
      </c>
    </row>
    <row r="133" spans="1:22" s="19" customFormat="1" ht="24" customHeight="1" x14ac:dyDescent="0.2">
      <c r="A133" s="128">
        <v>124</v>
      </c>
      <c r="B133" s="17" t="s">
        <v>1878</v>
      </c>
      <c r="C133" s="17" t="s">
        <v>355</v>
      </c>
      <c r="D133" s="20"/>
      <c r="E133" s="18"/>
      <c r="F133" s="18">
        <v>97</v>
      </c>
      <c r="G133" s="18">
        <v>2</v>
      </c>
      <c r="H133" s="18"/>
      <c r="I133" s="18">
        <v>2</v>
      </c>
      <c r="J133" s="18">
        <v>25</v>
      </c>
      <c r="K133" s="18">
        <v>225</v>
      </c>
      <c r="L133" s="18">
        <v>1</v>
      </c>
      <c r="M133" s="27" t="s">
        <v>415</v>
      </c>
      <c r="N133" s="18" t="s">
        <v>15</v>
      </c>
      <c r="O133" s="18" t="s">
        <v>42</v>
      </c>
      <c r="P133" s="18">
        <v>78</v>
      </c>
      <c r="Q133" s="107"/>
      <c r="R133" s="18">
        <v>225</v>
      </c>
      <c r="S133" s="18"/>
      <c r="T133" s="18"/>
      <c r="U133" s="18">
        <v>10</v>
      </c>
      <c r="V133" s="18">
        <v>0.02</v>
      </c>
    </row>
    <row r="134" spans="1:22" s="19" customFormat="1" ht="24" customHeight="1" x14ac:dyDescent="0.2">
      <c r="A134" s="128">
        <v>125</v>
      </c>
      <c r="B134" s="112"/>
      <c r="C134" s="17" t="s">
        <v>13</v>
      </c>
      <c r="D134" s="20"/>
      <c r="E134" s="18"/>
      <c r="F134" s="18"/>
      <c r="G134" s="18">
        <v>1</v>
      </c>
      <c r="H134" s="18">
        <v>5</v>
      </c>
      <c r="I134" s="18">
        <v>1</v>
      </c>
      <c r="J134" s="18">
        <v>13</v>
      </c>
      <c r="K134" s="18">
        <v>2113</v>
      </c>
      <c r="L134" s="18"/>
      <c r="M134" s="27" t="s">
        <v>415</v>
      </c>
      <c r="N134" s="18"/>
      <c r="O134" s="18"/>
      <c r="P134" s="18"/>
      <c r="Q134" s="107">
        <v>2113</v>
      </c>
      <c r="R134" s="18"/>
      <c r="S134" s="18"/>
      <c r="T134" s="18"/>
      <c r="U134" s="18"/>
      <c r="V134" s="18">
        <v>0.01</v>
      </c>
    </row>
    <row r="135" spans="1:22" s="19" customFormat="1" ht="24" customHeight="1" x14ac:dyDescent="0.2">
      <c r="A135" s="128">
        <v>126</v>
      </c>
      <c r="B135" s="17" t="s">
        <v>1877</v>
      </c>
      <c r="C135" s="17" t="s">
        <v>13</v>
      </c>
      <c r="D135" s="20"/>
      <c r="E135" s="18"/>
      <c r="F135" s="18"/>
      <c r="G135" s="18">
        <v>2</v>
      </c>
      <c r="H135" s="18"/>
      <c r="I135" s="18">
        <v>2</v>
      </c>
      <c r="J135" s="18"/>
      <c r="K135" s="18">
        <v>200</v>
      </c>
      <c r="L135" s="18">
        <v>1</v>
      </c>
      <c r="M135" s="27" t="s">
        <v>416</v>
      </c>
      <c r="N135" s="18" t="s">
        <v>15</v>
      </c>
      <c r="O135" s="18" t="s">
        <v>12</v>
      </c>
      <c r="P135" s="18">
        <v>195</v>
      </c>
      <c r="Q135" s="107"/>
      <c r="R135" s="18">
        <v>200</v>
      </c>
      <c r="S135" s="18"/>
      <c r="T135" s="18"/>
      <c r="U135" s="18">
        <v>30</v>
      </c>
      <c r="V135" s="18">
        <v>0.02</v>
      </c>
    </row>
    <row r="136" spans="1:22" s="19" customFormat="1" ht="24" customHeight="1" x14ac:dyDescent="0.2">
      <c r="A136" s="128">
        <v>127</v>
      </c>
      <c r="B136" s="112"/>
      <c r="C136" s="17" t="s">
        <v>39</v>
      </c>
      <c r="D136" s="20"/>
      <c r="E136" s="18"/>
      <c r="F136" s="18"/>
      <c r="G136" s="18">
        <v>1</v>
      </c>
      <c r="H136" s="18">
        <v>11</v>
      </c>
      <c r="I136" s="18"/>
      <c r="J136" s="18"/>
      <c r="K136" s="18">
        <v>4400</v>
      </c>
      <c r="L136" s="18"/>
      <c r="M136" s="27" t="s">
        <v>416</v>
      </c>
      <c r="N136" s="18"/>
      <c r="O136" s="18"/>
      <c r="P136" s="18"/>
      <c r="Q136" s="107">
        <v>4400</v>
      </c>
      <c r="R136" s="18"/>
      <c r="S136" s="18"/>
      <c r="T136" s="18"/>
      <c r="U136" s="18"/>
      <c r="V136" s="18">
        <v>0.01</v>
      </c>
    </row>
    <row r="137" spans="1:22" s="19" customFormat="1" ht="24" customHeight="1" x14ac:dyDescent="0.2">
      <c r="A137" s="128">
        <v>128</v>
      </c>
      <c r="B137" s="17" t="s">
        <v>1876</v>
      </c>
      <c r="C137" s="17" t="s">
        <v>13</v>
      </c>
      <c r="D137" s="20"/>
      <c r="E137" s="18"/>
      <c r="F137" s="18"/>
      <c r="G137" s="18">
        <v>1</v>
      </c>
      <c r="H137" s="18">
        <v>5</v>
      </c>
      <c r="I137" s="18"/>
      <c r="J137" s="18"/>
      <c r="K137" s="18">
        <v>2000</v>
      </c>
      <c r="L137" s="18">
        <v>1</v>
      </c>
      <c r="M137" s="27" t="s">
        <v>417</v>
      </c>
      <c r="N137" s="18" t="s">
        <v>15</v>
      </c>
      <c r="O137" s="18" t="s">
        <v>12</v>
      </c>
      <c r="P137" s="18">
        <v>177</v>
      </c>
      <c r="Q137" s="107">
        <v>1800</v>
      </c>
      <c r="R137" s="18">
        <v>200</v>
      </c>
      <c r="S137" s="18"/>
      <c r="T137" s="18"/>
      <c r="U137" s="18">
        <v>15</v>
      </c>
      <c r="V137" s="18">
        <v>0.02</v>
      </c>
    </row>
    <row r="138" spans="1:22" s="19" customFormat="1" ht="24" customHeight="1" x14ac:dyDescent="0.2">
      <c r="A138" s="128">
        <v>129</v>
      </c>
      <c r="B138" s="17" t="s">
        <v>1875</v>
      </c>
      <c r="C138" s="17" t="s">
        <v>355</v>
      </c>
      <c r="D138" s="20"/>
      <c r="E138" s="18"/>
      <c r="F138" s="18">
        <v>144</v>
      </c>
      <c r="G138" s="18">
        <v>2</v>
      </c>
      <c r="H138" s="18">
        <v>1</v>
      </c>
      <c r="I138" s="18"/>
      <c r="J138" s="18"/>
      <c r="K138" s="18">
        <v>400</v>
      </c>
      <c r="L138" s="18">
        <v>1</v>
      </c>
      <c r="M138" s="27" t="s">
        <v>418</v>
      </c>
      <c r="N138" s="18" t="s">
        <v>15</v>
      </c>
      <c r="O138" s="18" t="s">
        <v>373</v>
      </c>
      <c r="P138" s="18">
        <v>81</v>
      </c>
      <c r="Q138" s="107"/>
      <c r="R138" s="18">
        <v>400</v>
      </c>
      <c r="S138" s="18"/>
      <c r="T138" s="18"/>
      <c r="U138" s="18">
        <v>30</v>
      </c>
      <c r="V138" s="18">
        <v>0.02</v>
      </c>
    </row>
    <row r="139" spans="1:22" s="19" customFormat="1" ht="24" customHeight="1" x14ac:dyDescent="0.2">
      <c r="A139" s="128">
        <v>130</v>
      </c>
      <c r="B139" s="112"/>
      <c r="C139" s="17"/>
      <c r="D139" s="20"/>
      <c r="E139" s="18"/>
      <c r="F139" s="18"/>
      <c r="G139" s="18">
        <v>2</v>
      </c>
      <c r="H139" s="18"/>
      <c r="I139" s="18"/>
      <c r="J139" s="18"/>
      <c r="K139" s="18">
        <v>0</v>
      </c>
      <c r="L139" s="18">
        <v>1</v>
      </c>
      <c r="M139" s="27" t="s">
        <v>418</v>
      </c>
      <c r="N139" s="18" t="s">
        <v>15</v>
      </c>
      <c r="O139" s="18" t="s">
        <v>12</v>
      </c>
      <c r="P139" s="18">
        <v>194</v>
      </c>
      <c r="Q139" s="107"/>
      <c r="R139" s="18">
        <v>194</v>
      </c>
      <c r="S139" s="18"/>
      <c r="T139" s="18"/>
      <c r="U139" s="18">
        <v>10</v>
      </c>
      <c r="V139" s="18">
        <v>0.02</v>
      </c>
    </row>
    <row r="140" spans="1:22" s="19" customFormat="1" ht="24" customHeight="1" x14ac:dyDescent="0.2">
      <c r="A140" s="128">
        <v>131</v>
      </c>
      <c r="B140" s="17" t="s">
        <v>1874</v>
      </c>
      <c r="C140" s="17" t="s">
        <v>13</v>
      </c>
      <c r="D140" s="20"/>
      <c r="E140" s="18"/>
      <c r="F140" s="18"/>
      <c r="G140" s="18">
        <v>2</v>
      </c>
      <c r="H140" s="18">
        <v>1</v>
      </c>
      <c r="I140" s="18"/>
      <c r="J140" s="18"/>
      <c r="K140" s="18">
        <v>400</v>
      </c>
      <c r="L140" s="18">
        <v>1</v>
      </c>
      <c r="M140" s="27" t="s">
        <v>419</v>
      </c>
      <c r="N140" s="18" t="s">
        <v>15</v>
      </c>
      <c r="O140" s="18" t="s">
        <v>42</v>
      </c>
      <c r="P140" s="18">
        <v>100</v>
      </c>
      <c r="Q140" s="107">
        <v>200</v>
      </c>
      <c r="R140" s="18">
        <v>200</v>
      </c>
      <c r="S140" s="18"/>
      <c r="T140" s="18"/>
      <c r="U140" s="18">
        <v>15</v>
      </c>
      <c r="V140" s="18">
        <v>0.02</v>
      </c>
    </row>
    <row r="141" spans="1:22" s="19" customFormat="1" ht="24" customHeight="1" x14ac:dyDescent="0.2">
      <c r="A141" s="128">
        <v>132</v>
      </c>
      <c r="B141" s="17" t="s">
        <v>1873</v>
      </c>
      <c r="C141" s="17" t="s">
        <v>420</v>
      </c>
      <c r="D141" s="20"/>
      <c r="E141" s="18"/>
      <c r="F141" s="18"/>
      <c r="G141" s="18">
        <v>2</v>
      </c>
      <c r="H141" s="18"/>
      <c r="I141" s="18"/>
      <c r="J141" s="18"/>
      <c r="K141" s="18">
        <v>0</v>
      </c>
      <c r="L141" s="18">
        <v>1</v>
      </c>
      <c r="M141" s="27" t="s">
        <v>421</v>
      </c>
      <c r="N141" s="18" t="s">
        <v>15</v>
      </c>
      <c r="O141" s="18" t="s">
        <v>373</v>
      </c>
      <c r="P141" s="18">
        <v>84</v>
      </c>
      <c r="Q141" s="107"/>
      <c r="R141" s="18">
        <v>84</v>
      </c>
      <c r="S141" s="18"/>
      <c r="T141" s="18"/>
      <c r="U141" s="18">
        <v>30</v>
      </c>
      <c r="V141" s="18">
        <v>0.02</v>
      </c>
    </row>
    <row r="142" spans="1:22" s="19" customFormat="1" ht="24" customHeight="1" x14ac:dyDescent="0.2">
      <c r="A142" s="128">
        <v>133</v>
      </c>
      <c r="B142" s="17" t="s">
        <v>1871</v>
      </c>
      <c r="C142" s="17" t="s">
        <v>13</v>
      </c>
      <c r="D142" s="20"/>
      <c r="E142" s="18"/>
      <c r="F142" s="18"/>
      <c r="G142" s="18">
        <v>2</v>
      </c>
      <c r="H142" s="18">
        <v>1</v>
      </c>
      <c r="I142" s="18"/>
      <c r="J142" s="18"/>
      <c r="K142" s="18">
        <v>400</v>
      </c>
      <c r="L142" s="18">
        <v>1</v>
      </c>
      <c r="M142" s="27" t="s">
        <v>422</v>
      </c>
      <c r="N142" s="18" t="s">
        <v>15</v>
      </c>
      <c r="O142" s="18" t="s">
        <v>373</v>
      </c>
      <c r="P142" s="18">
        <v>75</v>
      </c>
      <c r="Q142" s="107">
        <v>300</v>
      </c>
      <c r="R142" s="18">
        <v>100</v>
      </c>
      <c r="S142" s="18"/>
      <c r="T142" s="18"/>
      <c r="U142" s="18">
        <v>20</v>
      </c>
      <c r="V142" s="18">
        <v>0.02</v>
      </c>
    </row>
    <row r="143" spans="1:22" s="19" customFormat="1" ht="24" customHeight="1" x14ac:dyDescent="0.2">
      <c r="A143" s="128">
        <v>134</v>
      </c>
      <c r="B143" s="112"/>
      <c r="C143" s="17" t="s">
        <v>13</v>
      </c>
      <c r="D143" s="20"/>
      <c r="E143" s="18"/>
      <c r="F143" s="18"/>
      <c r="G143" s="18">
        <v>1</v>
      </c>
      <c r="H143" s="18">
        <v>18</v>
      </c>
      <c r="I143" s="18"/>
      <c r="J143" s="18"/>
      <c r="K143" s="18">
        <v>7200</v>
      </c>
      <c r="L143" s="18"/>
      <c r="M143" s="27" t="s">
        <v>422</v>
      </c>
      <c r="N143" s="18"/>
      <c r="O143" s="18"/>
      <c r="P143" s="18"/>
      <c r="Q143" s="107">
        <v>7200</v>
      </c>
      <c r="R143" s="18"/>
      <c r="S143" s="18"/>
      <c r="T143" s="18"/>
      <c r="U143" s="18"/>
      <c r="V143" s="18">
        <v>0.01</v>
      </c>
    </row>
    <row r="144" spans="1:22" s="19" customFormat="1" ht="24" customHeight="1" x14ac:dyDescent="0.2">
      <c r="A144" s="128">
        <v>135</v>
      </c>
      <c r="B144" s="17" t="s">
        <v>1872</v>
      </c>
      <c r="C144" s="17" t="s">
        <v>9</v>
      </c>
      <c r="D144" s="20"/>
      <c r="E144" s="18">
        <v>4716</v>
      </c>
      <c r="F144" s="18">
        <v>119</v>
      </c>
      <c r="G144" s="18">
        <v>1</v>
      </c>
      <c r="H144" s="18">
        <v>9</v>
      </c>
      <c r="I144" s="18">
        <v>2</v>
      </c>
      <c r="J144" s="18">
        <v>30</v>
      </c>
      <c r="K144" s="18">
        <v>3830</v>
      </c>
      <c r="L144" s="18"/>
      <c r="M144" s="27" t="s">
        <v>422</v>
      </c>
      <c r="N144" s="18"/>
      <c r="O144" s="18"/>
      <c r="P144" s="18"/>
      <c r="Q144" s="107">
        <v>3830</v>
      </c>
      <c r="R144" s="18"/>
      <c r="S144" s="18"/>
      <c r="T144" s="18"/>
      <c r="U144" s="18"/>
      <c r="V144" s="18">
        <v>0.01</v>
      </c>
    </row>
    <row r="145" spans="1:22" s="19" customFormat="1" ht="24" customHeight="1" x14ac:dyDescent="0.2">
      <c r="A145" s="128">
        <v>136</v>
      </c>
      <c r="B145" s="17" t="s">
        <v>1870</v>
      </c>
      <c r="C145" s="17" t="s">
        <v>13</v>
      </c>
      <c r="D145" s="20"/>
      <c r="E145" s="18"/>
      <c r="F145" s="18"/>
      <c r="G145" s="18">
        <v>1</v>
      </c>
      <c r="H145" s="18">
        <v>4</v>
      </c>
      <c r="I145" s="18"/>
      <c r="J145" s="18"/>
      <c r="K145" s="18">
        <v>1600</v>
      </c>
      <c r="L145" s="18"/>
      <c r="M145" s="27" t="s">
        <v>404</v>
      </c>
      <c r="N145" s="18"/>
      <c r="O145" s="18"/>
      <c r="P145" s="18"/>
      <c r="Q145" s="107">
        <v>1600</v>
      </c>
      <c r="R145" s="18"/>
      <c r="S145" s="18"/>
      <c r="T145" s="18"/>
      <c r="U145" s="18"/>
      <c r="V145" s="18">
        <v>0.01</v>
      </c>
    </row>
    <row r="146" spans="1:22" s="19" customFormat="1" ht="24" customHeight="1" x14ac:dyDescent="0.2">
      <c r="A146" s="128">
        <v>137</v>
      </c>
      <c r="B146" s="17" t="s">
        <v>1869</v>
      </c>
      <c r="C146" s="17" t="s">
        <v>13</v>
      </c>
      <c r="D146" s="20"/>
      <c r="E146" s="18"/>
      <c r="F146" s="18"/>
      <c r="G146" s="18">
        <v>2</v>
      </c>
      <c r="H146" s="18"/>
      <c r="I146" s="18">
        <v>2</v>
      </c>
      <c r="J146" s="18"/>
      <c r="K146" s="18">
        <v>200</v>
      </c>
      <c r="L146" s="18">
        <v>1</v>
      </c>
      <c r="M146" s="27" t="s">
        <v>423</v>
      </c>
      <c r="N146" s="18" t="s">
        <v>15</v>
      </c>
      <c r="O146" s="18" t="s">
        <v>42</v>
      </c>
      <c r="P146" s="18">
        <v>42</v>
      </c>
      <c r="Q146" s="107"/>
      <c r="R146" s="18">
        <v>200</v>
      </c>
      <c r="S146" s="18"/>
      <c r="T146" s="18"/>
      <c r="U146" s="18">
        <v>10</v>
      </c>
      <c r="V146" s="18">
        <v>0.02</v>
      </c>
    </row>
    <row r="147" spans="1:22" s="19" customFormat="1" ht="24" customHeight="1" x14ac:dyDescent="0.2">
      <c r="A147" s="128">
        <v>138</v>
      </c>
      <c r="B147" s="112"/>
      <c r="C147" s="17" t="s">
        <v>13</v>
      </c>
      <c r="D147" s="20"/>
      <c r="E147" s="18"/>
      <c r="F147" s="18"/>
      <c r="G147" s="18">
        <v>1</v>
      </c>
      <c r="H147" s="18">
        <v>17</v>
      </c>
      <c r="I147" s="18">
        <v>1</v>
      </c>
      <c r="J147" s="18">
        <v>10</v>
      </c>
      <c r="K147" s="18">
        <v>6910</v>
      </c>
      <c r="L147" s="18"/>
      <c r="M147" s="27" t="s">
        <v>423</v>
      </c>
      <c r="N147" s="18"/>
      <c r="O147" s="18"/>
      <c r="P147" s="18"/>
      <c r="Q147" s="107">
        <v>6910</v>
      </c>
      <c r="R147" s="18"/>
      <c r="S147" s="18"/>
      <c r="T147" s="18"/>
      <c r="U147" s="18"/>
      <c r="V147" s="18">
        <v>0.01</v>
      </c>
    </row>
    <row r="148" spans="1:22" s="19" customFormat="1" ht="24" customHeight="1" x14ac:dyDescent="0.2">
      <c r="A148" s="128">
        <v>139</v>
      </c>
      <c r="B148" s="17" t="s">
        <v>1868</v>
      </c>
      <c r="C148" s="17" t="s">
        <v>13</v>
      </c>
      <c r="D148" s="20"/>
      <c r="E148" s="18"/>
      <c r="F148" s="18"/>
      <c r="G148" s="18">
        <v>2</v>
      </c>
      <c r="H148" s="18">
        <v>1</v>
      </c>
      <c r="I148" s="18">
        <v>1</v>
      </c>
      <c r="J148" s="18"/>
      <c r="K148" s="18">
        <v>500</v>
      </c>
      <c r="L148" s="18">
        <v>1</v>
      </c>
      <c r="M148" s="27" t="s">
        <v>424</v>
      </c>
      <c r="N148" s="18" t="s">
        <v>15</v>
      </c>
      <c r="O148" s="18" t="s">
        <v>373</v>
      </c>
      <c r="P148" s="18">
        <v>48</v>
      </c>
      <c r="Q148" s="107">
        <v>400</v>
      </c>
      <c r="R148" s="18">
        <v>100</v>
      </c>
      <c r="S148" s="18"/>
      <c r="T148" s="18"/>
      <c r="U148" s="18">
        <v>30</v>
      </c>
      <c r="V148" s="18">
        <v>0.02</v>
      </c>
    </row>
    <row r="149" spans="1:22" s="19" customFormat="1" ht="24" customHeight="1" x14ac:dyDescent="0.2">
      <c r="A149" s="128">
        <v>140</v>
      </c>
      <c r="B149" s="17" t="s">
        <v>1867</v>
      </c>
      <c r="C149" s="17" t="s">
        <v>13</v>
      </c>
      <c r="D149" s="20"/>
      <c r="E149" s="18"/>
      <c r="F149" s="18"/>
      <c r="G149" s="18">
        <v>2</v>
      </c>
      <c r="H149" s="18"/>
      <c r="I149" s="18">
        <v>2</v>
      </c>
      <c r="J149" s="18"/>
      <c r="K149" s="18">
        <v>200</v>
      </c>
      <c r="L149" s="18">
        <v>1</v>
      </c>
      <c r="M149" s="27" t="s">
        <v>425</v>
      </c>
      <c r="N149" s="18" t="s">
        <v>15</v>
      </c>
      <c r="O149" s="18" t="s">
        <v>47</v>
      </c>
      <c r="P149" s="18">
        <v>201</v>
      </c>
      <c r="Q149" s="107"/>
      <c r="R149" s="18">
        <v>200</v>
      </c>
      <c r="S149" s="18"/>
      <c r="T149" s="18"/>
      <c r="U149" s="18">
        <v>10</v>
      </c>
      <c r="V149" s="18">
        <v>0.02</v>
      </c>
    </row>
    <row r="150" spans="1:22" s="19" customFormat="1" ht="24" customHeight="1" x14ac:dyDescent="0.2">
      <c r="A150" s="128">
        <v>141</v>
      </c>
      <c r="B150" s="17" t="s">
        <v>1866</v>
      </c>
      <c r="C150" s="17" t="s">
        <v>426</v>
      </c>
      <c r="D150" s="20"/>
      <c r="E150" s="18"/>
      <c r="F150" s="18"/>
      <c r="G150" s="18">
        <v>2</v>
      </c>
      <c r="H150" s="18"/>
      <c r="I150" s="18"/>
      <c r="J150" s="18"/>
      <c r="K150" s="18">
        <v>0</v>
      </c>
      <c r="L150" s="18">
        <v>1</v>
      </c>
      <c r="M150" s="27" t="s">
        <v>427</v>
      </c>
      <c r="N150" s="18" t="s">
        <v>15</v>
      </c>
      <c r="O150" s="18" t="s">
        <v>42</v>
      </c>
      <c r="P150" s="18">
        <v>66</v>
      </c>
      <c r="Q150" s="107"/>
      <c r="R150" s="18">
        <v>66</v>
      </c>
      <c r="S150" s="18"/>
      <c r="T150" s="18"/>
      <c r="U150" s="18">
        <v>10</v>
      </c>
      <c r="V150" s="18">
        <v>0.02</v>
      </c>
    </row>
    <row r="151" spans="1:22" s="19" customFormat="1" ht="24" customHeight="1" x14ac:dyDescent="0.2">
      <c r="A151" s="128">
        <v>142</v>
      </c>
      <c r="B151" s="17" t="s">
        <v>1865</v>
      </c>
      <c r="C151" s="17" t="s">
        <v>13</v>
      </c>
      <c r="D151" s="20"/>
      <c r="E151" s="18"/>
      <c r="F151" s="18"/>
      <c r="G151" s="18">
        <v>2</v>
      </c>
      <c r="H151" s="18"/>
      <c r="I151" s="18">
        <v>2</v>
      </c>
      <c r="J151" s="18"/>
      <c r="K151" s="18">
        <v>200</v>
      </c>
      <c r="L151" s="18">
        <v>1</v>
      </c>
      <c r="M151" s="27" t="s">
        <v>428</v>
      </c>
      <c r="N151" s="18" t="s">
        <v>15</v>
      </c>
      <c r="O151" s="18" t="s">
        <v>42</v>
      </c>
      <c r="P151" s="18">
        <v>111</v>
      </c>
      <c r="Q151" s="107"/>
      <c r="R151" s="18">
        <v>200</v>
      </c>
      <c r="S151" s="18"/>
      <c r="T151" s="18"/>
      <c r="U151" s="18">
        <v>30</v>
      </c>
      <c r="V151" s="18">
        <v>0.02</v>
      </c>
    </row>
    <row r="152" spans="1:22" s="19" customFormat="1" ht="24" customHeight="1" x14ac:dyDescent="0.2">
      <c r="A152" s="128">
        <v>143</v>
      </c>
      <c r="B152" s="17" t="s">
        <v>1864</v>
      </c>
      <c r="C152" s="17" t="s">
        <v>13</v>
      </c>
      <c r="D152" s="20"/>
      <c r="E152" s="18"/>
      <c r="F152" s="18"/>
      <c r="G152" s="18">
        <v>2</v>
      </c>
      <c r="H152" s="18">
        <v>1</v>
      </c>
      <c r="I152" s="18"/>
      <c r="J152" s="18"/>
      <c r="K152" s="18">
        <v>400</v>
      </c>
      <c r="L152" s="18">
        <v>1</v>
      </c>
      <c r="M152" s="27" t="s">
        <v>429</v>
      </c>
      <c r="N152" s="18" t="s">
        <v>15</v>
      </c>
      <c r="O152" s="18" t="s">
        <v>12</v>
      </c>
      <c r="P152" s="18">
        <v>207</v>
      </c>
      <c r="Q152" s="107"/>
      <c r="R152" s="18">
        <v>400</v>
      </c>
      <c r="S152" s="18"/>
      <c r="T152" s="18"/>
      <c r="U152" s="18">
        <v>30</v>
      </c>
      <c r="V152" s="18">
        <v>0.02</v>
      </c>
    </row>
    <row r="153" spans="1:22" s="19" customFormat="1" ht="24" customHeight="1" x14ac:dyDescent="0.2">
      <c r="A153" s="128">
        <v>144</v>
      </c>
      <c r="B153" s="112"/>
      <c r="C153" s="17" t="s">
        <v>13</v>
      </c>
      <c r="D153" s="20"/>
      <c r="E153" s="18"/>
      <c r="F153" s="18"/>
      <c r="G153" s="18">
        <v>1</v>
      </c>
      <c r="H153" s="18">
        <v>6</v>
      </c>
      <c r="I153" s="18"/>
      <c r="J153" s="18">
        <v>30</v>
      </c>
      <c r="K153" s="18">
        <v>2430</v>
      </c>
      <c r="L153" s="18"/>
      <c r="M153" s="27" t="s">
        <v>429</v>
      </c>
      <c r="N153" s="18"/>
      <c r="O153" s="18"/>
      <c r="P153" s="18"/>
      <c r="Q153" s="107">
        <v>2430</v>
      </c>
      <c r="R153" s="18"/>
      <c r="S153" s="18"/>
      <c r="T153" s="18"/>
      <c r="U153" s="18"/>
      <c r="V153" s="18">
        <v>0.01</v>
      </c>
    </row>
    <row r="154" spans="1:22" s="19" customFormat="1" ht="24" customHeight="1" x14ac:dyDescent="0.2">
      <c r="A154" s="128">
        <v>145</v>
      </c>
      <c r="B154" s="112"/>
      <c r="C154" s="17" t="s">
        <v>39</v>
      </c>
      <c r="D154" s="20"/>
      <c r="E154" s="18"/>
      <c r="F154" s="18"/>
      <c r="G154" s="18">
        <v>1</v>
      </c>
      <c r="H154" s="18">
        <v>11</v>
      </c>
      <c r="I154" s="18">
        <v>2</v>
      </c>
      <c r="J154" s="18"/>
      <c r="K154" s="18">
        <v>4600</v>
      </c>
      <c r="L154" s="18"/>
      <c r="M154" s="27" t="s">
        <v>429</v>
      </c>
      <c r="N154" s="18"/>
      <c r="O154" s="18"/>
      <c r="P154" s="18"/>
      <c r="Q154" s="107">
        <v>4600</v>
      </c>
      <c r="R154" s="18"/>
      <c r="S154" s="18"/>
      <c r="T154" s="18"/>
      <c r="U154" s="18"/>
      <c r="V154" s="18">
        <v>0.01</v>
      </c>
    </row>
    <row r="155" spans="1:22" s="19" customFormat="1" ht="24" customHeight="1" x14ac:dyDescent="0.2">
      <c r="A155" s="128">
        <v>146</v>
      </c>
      <c r="B155" s="17" t="s">
        <v>1863</v>
      </c>
      <c r="C155" s="17" t="s">
        <v>13</v>
      </c>
      <c r="D155" s="20"/>
      <c r="E155" s="18"/>
      <c r="F155" s="18"/>
      <c r="G155" s="18">
        <v>2</v>
      </c>
      <c r="H155" s="18">
        <v>1</v>
      </c>
      <c r="I155" s="18"/>
      <c r="J155" s="18"/>
      <c r="K155" s="18">
        <v>400</v>
      </c>
      <c r="L155" s="18">
        <v>1</v>
      </c>
      <c r="M155" s="27" t="s">
        <v>430</v>
      </c>
      <c r="N155" s="18" t="s">
        <v>15</v>
      </c>
      <c r="O155" s="18" t="s">
        <v>373</v>
      </c>
      <c r="P155" s="18">
        <v>75</v>
      </c>
      <c r="Q155" s="107">
        <v>300</v>
      </c>
      <c r="R155" s="18">
        <v>100</v>
      </c>
      <c r="S155" s="18"/>
      <c r="T155" s="18"/>
      <c r="U155" s="18">
        <v>30</v>
      </c>
      <c r="V155" s="18">
        <v>0.02</v>
      </c>
    </row>
    <row r="156" spans="1:22" s="19" customFormat="1" ht="24" customHeight="1" x14ac:dyDescent="0.2">
      <c r="A156" s="128">
        <v>147</v>
      </c>
      <c r="B156" s="112"/>
      <c r="C156" s="17" t="s">
        <v>13</v>
      </c>
      <c r="D156" s="20"/>
      <c r="E156" s="18"/>
      <c r="F156" s="18"/>
      <c r="G156" s="18">
        <v>1</v>
      </c>
      <c r="H156" s="18">
        <v>15</v>
      </c>
      <c r="I156" s="18"/>
      <c r="J156" s="18"/>
      <c r="K156" s="18">
        <v>6000</v>
      </c>
      <c r="L156" s="18"/>
      <c r="M156" s="27" t="s">
        <v>430</v>
      </c>
      <c r="N156" s="18"/>
      <c r="O156" s="18"/>
      <c r="P156" s="18"/>
      <c r="Q156" s="107">
        <v>6000</v>
      </c>
      <c r="R156" s="18"/>
      <c r="S156" s="18"/>
      <c r="T156" s="18"/>
      <c r="U156" s="18"/>
      <c r="V156" s="18">
        <v>0.01</v>
      </c>
    </row>
    <row r="157" spans="1:22" s="19" customFormat="1" ht="24" customHeight="1" x14ac:dyDescent="0.2">
      <c r="A157" s="128">
        <v>148</v>
      </c>
      <c r="B157" s="17" t="s">
        <v>1862</v>
      </c>
      <c r="C157" s="17" t="s">
        <v>13</v>
      </c>
      <c r="D157" s="20"/>
      <c r="E157" s="18"/>
      <c r="F157" s="18"/>
      <c r="G157" s="18">
        <v>2</v>
      </c>
      <c r="H157" s="18">
        <v>8</v>
      </c>
      <c r="I157" s="18"/>
      <c r="J157" s="18"/>
      <c r="K157" s="18">
        <v>3200</v>
      </c>
      <c r="L157" s="18">
        <v>1</v>
      </c>
      <c r="M157" s="27" t="s">
        <v>431</v>
      </c>
      <c r="N157" s="18" t="s">
        <v>15</v>
      </c>
      <c r="O157" s="18" t="s">
        <v>12</v>
      </c>
      <c r="P157" s="18">
        <v>131</v>
      </c>
      <c r="Q157" s="107">
        <v>3000</v>
      </c>
      <c r="R157" s="18">
        <v>200</v>
      </c>
      <c r="S157" s="18"/>
      <c r="T157" s="18"/>
      <c r="U157" s="18">
        <v>20</v>
      </c>
      <c r="V157" s="18">
        <v>0.02</v>
      </c>
    </row>
    <row r="158" spans="1:22" s="19" customFormat="1" ht="24" customHeight="1" x14ac:dyDescent="0.2">
      <c r="A158" s="128">
        <v>149</v>
      </c>
      <c r="B158" s="112"/>
      <c r="C158" s="17" t="s">
        <v>39</v>
      </c>
      <c r="D158" s="20"/>
      <c r="E158" s="18"/>
      <c r="F158" s="18"/>
      <c r="G158" s="18">
        <v>1</v>
      </c>
      <c r="H158" s="18">
        <v>12</v>
      </c>
      <c r="I158" s="18"/>
      <c r="J158" s="18"/>
      <c r="K158" s="18">
        <v>4800</v>
      </c>
      <c r="L158" s="18"/>
      <c r="M158" s="27" t="s">
        <v>431</v>
      </c>
      <c r="N158" s="18"/>
      <c r="O158" s="18"/>
      <c r="P158" s="18"/>
      <c r="Q158" s="107">
        <v>4800</v>
      </c>
      <c r="R158" s="18"/>
      <c r="S158" s="18"/>
      <c r="T158" s="18"/>
      <c r="U158" s="18"/>
      <c r="V158" s="18">
        <v>0.01</v>
      </c>
    </row>
    <row r="159" spans="1:22" s="19" customFormat="1" ht="24" customHeight="1" x14ac:dyDescent="0.2">
      <c r="A159" s="128">
        <v>150</v>
      </c>
      <c r="B159" s="17" t="s">
        <v>1861</v>
      </c>
      <c r="C159" s="17" t="s">
        <v>13</v>
      </c>
      <c r="D159" s="20"/>
      <c r="E159" s="18"/>
      <c r="F159" s="18"/>
      <c r="G159" s="18">
        <v>2</v>
      </c>
      <c r="H159" s="18"/>
      <c r="I159" s="18">
        <v>1</v>
      </c>
      <c r="J159" s="18"/>
      <c r="K159" s="18">
        <v>100</v>
      </c>
      <c r="L159" s="18">
        <v>1</v>
      </c>
      <c r="M159" s="27" t="s">
        <v>432</v>
      </c>
      <c r="N159" s="18" t="s">
        <v>15</v>
      </c>
      <c r="O159" s="18" t="s">
        <v>12</v>
      </c>
      <c r="P159" s="18">
        <v>139</v>
      </c>
      <c r="Q159" s="107"/>
      <c r="R159" s="18">
        <v>100</v>
      </c>
      <c r="S159" s="18"/>
      <c r="T159" s="18"/>
      <c r="U159" s="18">
        <v>30</v>
      </c>
      <c r="V159" s="18">
        <v>0.02</v>
      </c>
    </row>
    <row r="160" spans="1:22" s="19" customFormat="1" ht="24" customHeight="1" x14ac:dyDescent="0.2">
      <c r="A160" s="128">
        <v>151</v>
      </c>
      <c r="B160" s="112"/>
      <c r="C160" s="17" t="s">
        <v>13</v>
      </c>
      <c r="D160" s="20"/>
      <c r="E160" s="18"/>
      <c r="F160" s="18"/>
      <c r="G160" s="18">
        <v>1</v>
      </c>
      <c r="H160" s="18">
        <v>11</v>
      </c>
      <c r="I160" s="18"/>
      <c r="J160" s="18"/>
      <c r="K160" s="18">
        <v>4400</v>
      </c>
      <c r="L160" s="18"/>
      <c r="M160" s="27" t="s">
        <v>432</v>
      </c>
      <c r="N160" s="18"/>
      <c r="O160" s="18"/>
      <c r="P160" s="18"/>
      <c r="Q160" s="107">
        <v>4400</v>
      </c>
      <c r="R160" s="18"/>
      <c r="S160" s="18"/>
      <c r="T160" s="18"/>
      <c r="U160" s="18"/>
      <c r="V160" s="18">
        <v>0.01</v>
      </c>
    </row>
    <row r="161" spans="1:22" s="19" customFormat="1" ht="24" customHeight="1" x14ac:dyDescent="0.2">
      <c r="A161" s="128">
        <v>152</v>
      </c>
      <c r="B161" s="112"/>
      <c r="C161" s="17" t="s">
        <v>39</v>
      </c>
      <c r="D161" s="20"/>
      <c r="E161" s="18"/>
      <c r="F161" s="18"/>
      <c r="G161" s="18">
        <v>1</v>
      </c>
      <c r="H161" s="18">
        <v>8</v>
      </c>
      <c r="I161" s="18"/>
      <c r="J161" s="18"/>
      <c r="K161" s="18">
        <v>3200</v>
      </c>
      <c r="L161" s="18"/>
      <c r="M161" s="27" t="s">
        <v>432</v>
      </c>
      <c r="N161" s="18"/>
      <c r="O161" s="18"/>
      <c r="P161" s="18"/>
      <c r="Q161" s="107">
        <v>3200</v>
      </c>
      <c r="R161" s="18"/>
      <c r="S161" s="18"/>
      <c r="T161" s="18"/>
      <c r="U161" s="18"/>
      <c r="V161" s="18">
        <v>0.01</v>
      </c>
    </row>
    <row r="162" spans="1:22" s="19" customFormat="1" ht="24" customHeight="1" x14ac:dyDescent="0.2">
      <c r="A162" s="128">
        <v>153</v>
      </c>
      <c r="B162" s="112"/>
      <c r="C162" s="17" t="s">
        <v>13</v>
      </c>
      <c r="D162" s="20"/>
      <c r="E162" s="18"/>
      <c r="F162" s="18"/>
      <c r="G162" s="18">
        <v>2</v>
      </c>
      <c r="H162" s="18"/>
      <c r="I162" s="18">
        <v>1</v>
      </c>
      <c r="J162" s="18">
        <v>50</v>
      </c>
      <c r="K162" s="18">
        <v>150</v>
      </c>
      <c r="L162" s="18">
        <v>1</v>
      </c>
      <c r="M162" s="27" t="s">
        <v>432</v>
      </c>
      <c r="N162" s="18" t="s">
        <v>15</v>
      </c>
      <c r="O162" s="18" t="s">
        <v>42</v>
      </c>
      <c r="P162" s="18">
        <v>108</v>
      </c>
      <c r="Q162" s="107"/>
      <c r="R162" s="18">
        <v>150</v>
      </c>
      <c r="S162" s="18"/>
      <c r="T162" s="18"/>
      <c r="U162" s="18">
        <v>5</v>
      </c>
      <c r="V162" s="18">
        <v>0.02</v>
      </c>
    </row>
    <row r="163" spans="1:22" s="19" customFormat="1" ht="24" customHeight="1" x14ac:dyDescent="0.2">
      <c r="A163" s="128">
        <v>154</v>
      </c>
      <c r="B163" s="17" t="s">
        <v>1860</v>
      </c>
      <c r="C163" s="17" t="s">
        <v>13</v>
      </c>
      <c r="D163" s="20"/>
      <c r="E163" s="18"/>
      <c r="F163" s="18"/>
      <c r="G163" s="18">
        <v>2</v>
      </c>
      <c r="H163" s="18"/>
      <c r="I163" s="18">
        <v>2</v>
      </c>
      <c r="J163" s="18"/>
      <c r="K163" s="18">
        <v>200</v>
      </c>
      <c r="L163" s="18">
        <v>1</v>
      </c>
      <c r="M163" s="27" t="s">
        <v>433</v>
      </c>
      <c r="N163" s="18" t="s">
        <v>15</v>
      </c>
      <c r="O163" s="18" t="s">
        <v>42</v>
      </c>
      <c r="P163" s="18">
        <v>84</v>
      </c>
      <c r="Q163" s="107"/>
      <c r="R163" s="18">
        <v>200</v>
      </c>
      <c r="S163" s="18"/>
      <c r="T163" s="18"/>
      <c r="U163" s="18">
        <v>15</v>
      </c>
      <c r="V163" s="18">
        <v>0.02</v>
      </c>
    </row>
    <row r="164" spans="1:22" s="19" customFormat="1" ht="24" customHeight="1" x14ac:dyDescent="0.2">
      <c r="A164" s="128">
        <v>155</v>
      </c>
      <c r="B164" s="17" t="s">
        <v>1859</v>
      </c>
      <c r="C164" s="17" t="s">
        <v>13</v>
      </c>
      <c r="D164" s="20"/>
      <c r="E164" s="18"/>
      <c r="F164" s="18"/>
      <c r="G164" s="18">
        <v>2</v>
      </c>
      <c r="H164" s="18">
        <v>2</v>
      </c>
      <c r="I164" s="18"/>
      <c r="J164" s="18"/>
      <c r="K164" s="18">
        <v>800</v>
      </c>
      <c r="L164" s="18">
        <v>1</v>
      </c>
      <c r="M164" s="27" t="s">
        <v>434</v>
      </c>
      <c r="N164" s="18" t="s">
        <v>15</v>
      </c>
      <c r="O164" s="18" t="s">
        <v>373</v>
      </c>
      <c r="P164" s="18">
        <v>54</v>
      </c>
      <c r="Q164" s="107">
        <v>700</v>
      </c>
      <c r="R164" s="18">
        <v>100</v>
      </c>
      <c r="S164" s="18"/>
      <c r="T164" s="18"/>
      <c r="U164" s="18">
        <v>30</v>
      </c>
      <c r="V164" s="18">
        <v>0.02</v>
      </c>
    </row>
    <row r="165" spans="1:22" s="19" customFormat="1" ht="24" customHeight="1" x14ac:dyDescent="0.2">
      <c r="A165" s="128">
        <v>156</v>
      </c>
      <c r="B165" s="112"/>
      <c r="C165" s="17" t="s">
        <v>39</v>
      </c>
      <c r="D165" s="20"/>
      <c r="E165" s="18"/>
      <c r="F165" s="18"/>
      <c r="G165" s="18">
        <v>1</v>
      </c>
      <c r="H165" s="18">
        <v>14</v>
      </c>
      <c r="I165" s="18"/>
      <c r="J165" s="18"/>
      <c r="K165" s="18">
        <v>5600</v>
      </c>
      <c r="L165" s="18"/>
      <c r="M165" s="27" t="s">
        <v>434</v>
      </c>
      <c r="N165" s="18"/>
      <c r="O165" s="18"/>
      <c r="P165" s="18"/>
      <c r="Q165" s="107">
        <v>5600</v>
      </c>
      <c r="R165" s="18"/>
      <c r="S165" s="18"/>
      <c r="T165" s="18"/>
      <c r="U165" s="18"/>
      <c r="V165" s="18">
        <v>0.01</v>
      </c>
    </row>
    <row r="166" spans="1:22" s="19" customFormat="1" ht="24" customHeight="1" x14ac:dyDescent="0.2">
      <c r="A166" s="128">
        <v>157</v>
      </c>
      <c r="B166" s="17" t="s">
        <v>1858</v>
      </c>
      <c r="C166" s="17" t="s">
        <v>13</v>
      </c>
      <c r="D166" s="20"/>
      <c r="E166" s="18"/>
      <c r="F166" s="18"/>
      <c r="G166" s="18">
        <v>2</v>
      </c>
      <c r="H166" s="18"/>
      <c r="I166" s="18">
        <v>1</v>
      </c>
      <c r="J166" s="18"/>
      <c r="K166" s="18">
        <v>100</v>
      </c>
      <c r="L166" s="18">
        <v>1</v>
      </c>
      <c r="M166" s="27" t="s">
        <v>346</v>
      </c>
      <c r="N166" s="18" t="s">
        <v>15</v>
      </c>
      <c r="O166" s="18" t="s">
        <v>12</v>
      </c>
      <c r="P166" s="18">
        <v>184</v>
      </c>
      <c r="Q166" s="107"/>
      <c r="R166" s="18">
        <v>100</v>
      </c>
      <c r="S166" s="18"/>
      <c r="T166" s="18"/>
      <c r="U166" s="18">
        <v>30</v>
      </c>
      <c r="V166" s="18">
        <v>0.02</v>
      </c>
    </row>
    <row r="167" spans="1:22" s="19" customFormat="1" ht="24" customHeight="1" x14ac:dyDescent="0.2">
      <c r="A167" s="128">
        <v>158</v>
      </c>
      <c r="B167" s="17" t="s">
        <v>1857</v>
      </c>
      <c r="C167" s="17" t="s">
        <v>39</v>
      </c>
      <c r="D167" s="20"/>
      <c r="E167" s="18"/>
      <c r="F167" s="18"/>
      <c r="G167" s="18">
        <v>2</v>
      </c>
      <c r="H167" s="18">
        <v>14</v>
      </c>
      <c r="I167" s="18">
        <v>1</v>
      </c>
      <c r="J167" s="18"/>
      <c r="K167" s="18">
        <v>5700</v>
      </c>
      <c r="L167" s="18">
        <v>1</v>
      </c>
      <c r="M167" s="27" t="s">
        <v>435</v>
      </c>
      <c r="N167" s="18" t="s">
        <v>15</v>
      </c>
      <c r="O167" s="18" t="s">
        <v>12</v>
      </c>
      <c r="P167" s="18">
        <v>118</v>
      </c>
      <c r="Q167" s="107">
        <v>5700</v>
      </c>
      <c r="R167" s="18"/>
      <c r="S167" s="18"/>
      <c r="T167" s="18"/>
      <c r="U167" s="18">
        <v>30</v>
      </c>
      <c r="V167" s="18">
        <v>0.02</v>
      </c>
    </row>
    <row r="168" spans="1:22" s="19" customFormat="1" ht="24" customHeight="1" x14ac:dyDescent="0.2">
      <c r="A168" s="128">
        <v>159</v>
      </c>
      <c r="B168" s="17" t="s">
        <v>1854</v>
      </c>
      <c r="C168" s="17" t="s">
        <v>13</v>
      </c>
      <c r="D168" s="20"/>
      <c r="E168" s="18"/>
      <c r="F168" s="18"/>
      <c r="G168" s="18">
        <v>2</v>
      </c>
      <c r="H168" s="18"/>
      <c r="I168" s="18">
        <v>3</v>
      </c>
      <c r="J168" s="18"/>
      <c r="K168" s="18">
        <v>300</v>
      </c>
      <c r="L168" s="18">
        <v>1</v>
      </c>
      <c r="M168" s="27" t="s">
        <v>436</v>
      </c>
      <c r="N168" s="18" t="s">
        <v>15</v>
      </c>
      <c r="O168" s="18" t="s">
        <v>12</v>
      </c>
      <c r="P168" s="18">
        <v>106</v>
      </c>
      <c r="Q168" s="107"/>
      <c r="R168" s="18">
        <v>300</v>
      </c>
      <c r="S168" s="18"/>
      <c r="T168" s="18"/>
      <c r="U168" s="18">
        <v>30</v>
      </c>
      <c r="V168" s="18">
        <v>0.02</v>
      </c>
    </row>
    <row r="169" spans="1:22" s="19" customFormat="1" ht="24" customHeight="1" x14ac:dyDescent="0.2">
      <c r="A169" s="128">
        <v>160</v>
      </c>
      <c r="B169" s="17" t="s">
        <v>1853</v>
      </c>
      <c r="C169" s="17" t="s">
        <v>355</v>
      </c>
      <c r="D169" s="20"/>
      <c r="E169" s="18"/>
      <c r="F169" s="18"/>
      <c r="G169" s="18">
        <v>2</v>
      </c>
      <c r="H169" s="18">
        <v>1</v>
      </c>
      <c r="I169" s="18"/>
      <c r="J169" s="18"/>
      <c r="K169" s="18">
        <v>400</v>
      </c>
      <c r="L169" s="18">
        <v>1</v>
      </c>
      <c r="M169" s="27" t="s">
        <v>437</v>
      </c>
      <c r="N169" s="18" t="s">
        <v>15</v>
      </c>
      <c r="O169" s="18" t="s">
        <v>12</v>
      </c>
      <c r="P169" s="18">
        <v>174</v>
      </c>
      <c r="Q169" s="107">
        <v>200</v>
      </c>
      <c r="R169" s="18">
        <v>200</v>
      </c>
      <c r="S169" s="18"/>
      <c r="T169" s="18"/>
      <c r="U169" s="18">
        <v>20</v>
      </c>
      <c r="V169" s="18">
        <v>0.02</v>
      </c>
    </row>
    <row r="170" spans="1:22" s="19" customFormat="1" ht="24" customHeight="1" x14ac:dyDescent="0.2">
      <c r="A170" s="128">
        <v>161</v>
      </c>
      <c r="B170" s="17" t="s">
        <v>1852</v>
      </c>
      <c r="C170" s="17" t="s">
        <v>13</v>
      </c>
      <c r="D170" s="20"/>
      <c r="E170" s="18"/>
      <c r="F170" s="18"/>
      <c r="G170" s="18">
        <v>2</v>
      </c>
      <c r="H170" s="18">
        <v>2</v>
      </c>
      <c r="I170" s="18"/>
      <c r="J170" s="18"/>
      <c r="K170" s="18">
        <v>800</v>
      </c>
      <c r="L170" s="18">
        <v>1</v>
      </c>
      <c r="M170" s="27" t="s">
        <v>438</v>
      </c>
      <c r="N170" s="18" t="s">
        <v>15</v>
      </c>
      <c r="O170" s="18" t="s">
        <v>12</v>
      </c>
      <c r="P170" s="18">
        <v>141</v>
      </c>
      <c r="Q170" s="107">
        <v>600</v>
      </c>
      <c r="R170" s="18">
        <v>200</v>
      </c>
      <c r="S170" s="18"/>
      <c r="T170" s="18"/>
      <c r="U170" s="18">
        <v>10</v>
      </c>
      <c r="V170" s="18">
        <v>0.02</v>
      </c>
    </row>
    <row r="171" spans="1:22" s="19" customFormat="1" ht="24" customHeight="1" x14ac:dyDescent="0.2">
      <c r="A171" s="128">
        <v>162</v>
      </c>
      <c r="B171" s="112"/>
      <c r="C171" s="17" t="s">
        <v>13</v>
      </c>
      <c r="D171" s="20"/>
      <c r="E171" s="18"/>
      <c r="F171" s="18"/>
      <c r="G171" s="18">
        <v>1</v>
      </c>
      <c r="H171" s="18">
        <v>18</v>
      </c>
      <c r="I171" s="18"/>
      <c r="J171" s="18"/>
      <c r="K171" s="18">
        <v>7200</v>
      </c>
      <c r="L171" s="18"/>
      <c r="M171" s="27" t="s">
        <v>438</v>
      </c>
      <c r="N171" s="18"/>
      <c r="O171" s="18"/>
      <c r="P171" s="18"/>
      <c r="Q171" s="107">
        <v>7200</v>
      </c>
      <c r="R171" s="18"/>
      <c r="S171" s="18"/>
      <c r="T171" s="18"/>
      <c r="U171" s="18"/>
      <c r="V171" s="18">
        <v>0.01</v>
      </c>
    </row>
    <row r="172" spans="1:22" s="19" customFormat="1" ht="24" customHeight="1" x14ac:dyDescent="0.2">
      <c r="A172" s="128">
        <v>163</v>
      </c>
      <c r="B172" s="17" t="s">
        <v>1851</v>
      </c>
      <c r="C172" s="17" t="s">
        <v>13</v>
      </c>
      <c r="D172" s="20"/>
      <c r="E172" s="18"/>
      <c r="F172" s="18"/>
      <c r="G172" s="18">
        <v>1</v>
      </c>
      <c r="H172" s="18">
        <v>12</v>
      </c>
      <c r="I172" s="18"/>
      <c r="J172" s="18"/>
      <c r="K172" s="18">
        <v>4800</v>
      </c>
      <c r="L172" s="18"/>
      <c r="M172" s="27" t="s">
        <v>439</v>
      </c>
      <c r="N172" s="18"/>
      <c r="O172" s="18"/>
      <c r="P172" s="18"/>
      <c r="Q172" s="107">
        <v>4800</v>
      </c>
      <c r="R172" s="18"/>
      <c r="S172" s="18"/>
      <c r="T172" s="18"/>
      <c r="U172" s="18"/>
      <c r="V172" s="18">
        <v>0.01</v>
      </c>
    </row>
    <row r="173" spans="1:22" s="19" customFormat="1" ht="24" customHeight="1" x14ac:dyDescent="0.2">
      <c r="A173" s="128">
        <v>164</v>
      </c>
      <c r="B173" s="17" t="s">
        <v>1850</v>
      </c>
      <c r="C173" s="17" t="s">
        <v>13</v>
      </c>
      <c r="D173" s="20"/>
      <c r="E173" s="18"/>
      <c r="F173" s="18"/>
      <c r="G173" s="18">
        <v>2</v>
      </c>
      <c r="H173" s="18">
        <v>2</v>
      </c>
      <c r="I173" s="18"/>
      <c r="J173" s="18"/>
      <c r="K173" s="18">
        <v>800</v>
      </c>
      <c r="L173" s="18">
        <v>1</v>
      </c>
      <c r="M173" s="27" t="s">
        <v>440</v>
      </c>
      <c r="N173" s="18" t="s">
        <v>15</v>
      </c>
      <c r="O173" s="18" t="s">
        <v>12</v>
      </c>
      <c r="P173" s="18">
        <v>108</v>
      </c>
      <c r="Q173" s="107">
        <v>600</v>
      </c>
      <c r="R173" s="18">
        <v>200</v>
      </c>
      <c r="S173" s="18"/>
      <c r="T173" s="18"/>
      <c r="U173" s="18">
        <v>20</v>
      </c>
      <c r="V173" s="18">
        <v>0.02</v>
      </c>
    </row>
    <row r="174" spans="1:22" s="19" customFormat="1" ht="24" customHeight="1" x14ac:dyDescent="0.2">
      <c r="A174" s="128">
        <v>165</v>
      </c>
      <c r="B174" s="112"/>
      <c r="C174" s="17" t="s">
        <v>9</v>
      </c>
      <c r="D174" s="20"/>
      <c r="E174" s="18">
        <v>4885</v>
      </c>
      <c r="F174" s="18">
        <v>334</v>
      </c>
      <c r="G174" s="18">
        <v>1</v>
      </c>
      <c r="H174" s="18">
        <v>19</v>
      </c>
      <c r="I174" s="18">
        <v>3</v>
      </c>
      <c r="J174" s="18">
        <v>39</v>
      </c>
      <c r="K174" s="18">
        <v>7939</v>
      </c>
      <c r="L174" s="18"/>
      <c r="M174" s="27" t="s">
        <v>440</v>
      </c>
      <c r="N174" s="18"/>
      <c r="O174" s="18"/>
      <c r="P174" s="18"/>
      <c r="Q174" s="107">
        <v>7939</v>
      </c>
      <c r="R174" s="18"/>
      <c r="S174" s="18"/>
      <c r="T174" s="18"/>
      <c r="U174" s="18"/>
      <c r="V174" s="18">
        <v>0.01</v>
      </c>
    </row>
    <row r="175" spans="1:22" s="19" customFormat="1" ht="24" customHeight="1" x14ac:dyDescent="0.2">
      <c r="A175" s="128">
        <v>166</v>
      </c>
      <c r="B175" s="112"/>
      <c r="C175" s="17" t="s">
        <v>39</v>
      </c>
      <c r="D175" s="20"/>
      <c r="E175" s="18"/>
      <c r="F175" s="18"/>
      <c r="G175" s="18">
        <v>1</v>
      </c>
      <c r="H175" s="18">
        <v>28</v>
      </c>
      <c r="I175" s="18"/>
      <c r="J175" s="18"/>
      <c r="K175" s="18">
        <v>11200</v>
      </c>
      <c r="L175" s="18"/>
      <c r="M175" s="27" t="s">
        <v>440</v>
      </c>
      <c r="N175" s="18"/>
      <c r="O175" s="18"/>
      <c r="P175" s="18"/>
      <c r="Q175" s="107">
        <v>11200</v>
      </c>
      <c r="R175" s="18"/>
      <c r="S175" s="18"/>
      <c r="T175" s="18"/>
      <c r="U175" s="18"/>
      <c r="V175" s="18">
        <v>0.01</v>
      </c>
    </row>
    <row r="176" spans="1:22" s="19" customFormat="1" ht="24" customHeight="1" x14ac:dyDescent="0.2">
      <c r="A176" s="128">
        <v>167</v>
      </c>
      <c r="B176" s="17" t="s">
        <v>1849</v>
      </c>
      <c r="C176" s="17" t="s">
        <v>13</v>
      </c>
      <c r="D176" s="20"/>
      <c r="E176" s="18"/>
      <c r="F176" s="18"/>
      <c r="G176" s="18">
        <v>2</v>
      </c>
      <c r="H176" s="18">
        <v>1</v>
      </c>
      <c r="I176" s="18"/>
      <c r="J176" s="18"/>
      <c r="K176" s="18">
        <v>400</v>
      </c>
      <c r="L176" s="18">
        <v>1</v>
      </c>
      <c r="M176" s="27" t="s">
        <v>441</v>
      </c>
      <c r="N176" s="18" t="s">
        <v>15</v>
      </c>
      <c r="O176" s="18" t="s">
        <v>12</v>
      </c>
      <c r="P176" s="18">
        <v>144</v>
      </c>
      <c r="Q176" s="107">
        <v>200</v>
      </c>
      <c r="R176" s="18">
        <v>200</v>
      </c>
      <c r="S176" s="18"/>
      <c r="T176" s="18"/>
      <c r="U176" s="18">
        <v>30</v>
      </c>
      <c r="V176" s="18">
        <v>0.02</v>
      </c>
    </row>
    <row r="177" spans="1:22" s="19" customFormat="1" ht="24" customHeight="1" x14ac:dyDescent="0.2">
      <c r="A177" s="128">
        <v>168</v>
      </c>
      <c r="B177" s="112"/>
      <c r="C177" s="17" t="s">
        <v>13</v>
      </c>
      <c r="D177" s="20"/>
      <c r="E177" s="18"/>
      <c r="F177" s="18"/>
      <c r="G177" s="18">
        <v>1</v>
      </c>
      <c r="H177" s="18">
        <v>20</v>
      </c>
      <c r="I177" s="18">
        <v>2</v>
      </c>
      <c r="J177" s="18">
        <v>87</v>
      </c>
      <c r="K177" s="18">
        <v>8287</v>
      </c>
      <c r="L177" s="18"/>
      <c r="M177" s="27" t="s">
        <v>441</v>
      </c>
      <c r="N177" s="18"/>
      <c r="O177" s="18"/>
      <c r="P177" s="18"/>
      <c r="Q177" s="107">
        <v>8287</v>
      </c>
      <c r="R177" s="18"/>
      <c r="S177" s="18"/>
      <c r="T177" s="18"/>
      <c r="U177" s="18"/>
      <c r="V177" s="18">
        <v>0.01</v>
      </c>
    </row>
    <row r="178" spans="1:22" s="19" customFormat="1" ht="24" customHeight="1" x14ac:dyDescent="0.2">
      <c r="A178" s="128">
        <v>169</v>
      </c>
      <c r="B178" s="112"/>
      <c r="C178" s="17" t="s">
        <v>39</v>
      </c>
      <c r="D178" s="20"/>
      <c r="E178" s="18"/>
      <c r="F178" s="18"/>
      <c r="G178" s="18">
        <v>1</v>
      </c>
      <c r="H178" s="18">
        <v>12</v>
      </c>
      <c r="I178" s="18"/>
      <c r="J178" s="18"/>
      <c r="K178" s="18">
        <v>4800</v>
      </c>
      <c r="L178" s="18"/>
      <c r="M178" s="27" t="s">
        <v>441</v>
      </c>
      <c r="N178" s="18"/>
      <c r="O178" s="18"/>
      <c r="P178" s="18"/>
      <c r="Q178" s="107">
        <v>4800</v>
      </c>
      <c r="R178" s="18"/>
      <c r="S178" s="18"/>
      <c r="T178" s="18"/>
      <c r="U178" s="18"/>
      <c r="V178" s="18">
        <v>0.01</v>
      </c>
    </row>
    <row r="179" spans="1:22" s="19" customFormat="1" ht="24" customHeight="1" x14ac:dyDescent="0.2">
      <c r="A179" s="128">
        <v>170</v>
      </c>
      <c r="B179" s="112"/>
      <c r="C179" s="17" t="s">
        <v>39</v>
      </c>
      <c r="D179" s="20"/>
      <c r="E179" s="18"/>
      <c r="F179" s="18"/>
      <c r="G179" s="18">
        <v>1</v>
      </c>
      <c r="H179" s="18">
        <v>11</v>
      </c>
      <c r="I179" s="18"/>
      <c r="J179" s="18"/>
      <c r="K179" s="18">
        <v>4400</v>
      </c>
      <c r="L179" s="18"/>
      <c r="M179" s="27" t="s">
        <v>441</v>
      </c>
      <c r="N179" s="18"/>
      <c r="O179" s="18"/>
      <c r="P179" s="18"/>
      <c r="Q179" s="107">
        <v>4400</v>
      </c>
      <c r="R179" s="18"/>
      <c r="S179" s="18"/>
      <c r="T179" s="18"/>
      <c r="U179" s="18"/>
      <c r="V179" s="18">
        <v>0.01</v>
      </c>
    </row>
    <row r="180" spans="1:22" s="19" customFormat="1" ht="24" customHeight="1" x14ac:dyDescent="0.2">
      <c r="A180" s="128">
        <v>171</v>
      </c>
      <c r="B180" s="17" t="s">
        <v>1848</v>
      </c>
      <c r="C180" s="17" t="s">
        <v>13</v>
      </c>
      <c r="D180" s="20"/>
      <c r="E180" s="18"/>
      <c r="F180" s="18"/>
      <c r="G180" s="18">
        <v>2</v>
      </c>
      <c r="H180" s="18">
        <v>1</v>
      </c>
      <c r="I180" s="18"/>
      <c r="J180" s="18"/>
      <c r="K180" s="18">
        <v>400</v>
      </c>
      <c r="L180" s="18">
        <v>1</v>
      </c>
      <c r="M180" s="27" t="s">
        <v>442</v>
      </c>
      <c r="N180" s="18" t="s">
        <v>15</v>
      </c>
      <c r="O180" s="18" t="s">
        <v>12</v>
      </c>
      <c r="P180" s="18">
        <v>179</v>
      </c>
      <c r="Q180" s="107">
        <v>200</v>
      </c>
      <c r="R180" s="18">
        <v>200</v>
      </c>
      <c r="S180" s="18"/>
      <c r="T180" s="18"/>
      <c r="U180" s="18">
        <v>20</v>
      </c>
      <c r="V180" s="18">
        <v>0.02</v>
      </c>
    </row>
    <row r="181" spans="1:22" s="19" customFormat="1" ht="24" customHeight="1" x14ac:dyDescent="0.2">
      <c r="A181" s="128">
        <v>172</v>
      </c>
      <c r="B181" s="17" t="s">
        <v>1847</v>
      </c>
      <c r="C181" s="17" t="s">
        <v>355</v>
      </c>
      <c r="D181" s="20"/>
      <c r="E181" s="18"/>
      <c r="F181" s="18"/>
      <c r="G181" s="18">
        <v>2</v>
      </c>
      <c r="H181" s="18">
        <v>1</v>
      </c>
      <c r="I181" s="18"/>
      <c r="J181" s="18"/>
      <c r="K181" s="18">
        <v>400</v>
      </c>
      <c r="L181" s="18">
        <v>1</v>
      </c>
      <c r="M181" s="27" t="s">
        <v>443</v>
      </c>
      <c r="N181" s="18" t="s">
        <v>15</v>
      </c>
      <c r="O181" s="18" t="s">
        <v>12</v>
      </c>
      <c r="P181" s="18">
        <v>108</v>
      </c>
      <c r="Q181" s="107">
        <v>200</v>
      </c>
      <c r="R181" s="18">
        <v>200</v>
      </c>
      <c r="S181" s="18"/>
      <c r="T181" s="18"/>
      <c r="U181" s="18">
        <v>20</v>
      </c>
      <c r="V181" s="18">
        <v>0.02</v>
      </c>
    </row>
    <row r="182" spans="1:22" s="19" customFormat="1" ht="24" customHeight="1" x14ac:dyDescent="0.2">
      <c r="A182" s="128">
        <v>173</v>
      </c>
      <c r="B182" s="17" t="s">
        <v>1846</v>
      </c>
      <c r="C182" s="17" t="s">
        <v>13</v>
      </c>
      <c r="D182" s="20"/>
      <c r="E182" s="18"/>
      <c r="F182" s="18"/>
      <c r="G182" s="18">
        <v>2</v>
      </c>
      <c r="H182" s="18"/>
      <c r="I182" s="18">
        <v>1</v>
      </c>
      <c r="J182" s="18"/>
      <c r="K182" s="18">
        <v>100</v>
      </c>
      <c r="L182" s="18">
        <v>1</v>
      </c>
      <c r="M182" s="27" t="s">
        <v>444</v>
      </c>
      <c r="N182" s="18" t="s">
        <v>15</v>
      </c>
      <c r="O182" s="18" t="s">
        <v>42</v>
      </c>
      <c r="P182" s="18">
        <v>76</v>
      </c>
      <c r="Q182" s="107"/>
      <c r="R182" s="18">
        <v>100</v>
      </c>
      <c r="S182" s="18"/>
      <c r="T182" s="18"/>
      <c r="U182" s="18">
        <v>10</v>
      </c>
      <c r="V182" s="18">
        <v>0.02</v>
      </c>
    </row>
    <row r="183" spans="1:22" s="19" customFormat="1" ht="24" customHeight="1" x14ac:dyDescent="0.2">
      <c r="A183" s="128">
        <v>174</v>
      </c>
      <c r="B183" s="112"/>
      <c r="C183" s="17" t="s">
        <v>13</v>
      </c>
      <c r="D183" s="20"/>
      <c r="E183" s="18"/>
      <c r="F183" s="18"/>
      <c r="G183" s="18">
        <v>1</v>
      </c>
      <c r="H183" s="18"/>
      <c r="I183" s="18">
        <v>1</v>
      </c>
      <c r="J183" s="18"/>
      <c r="K183" s="18">
        <v>100</v>
      </c>
      <c r="L183" s="18"/>
      <c r="M183" s="27" t="s">
        <v>444</v>
      </c>
      <c r="N183" s="18"/>
      <c r="O183" s="18"/>
      <c r="P183" s="18"/>
      <c r="Q183" s="107">
        <v>100</v>
      </c>
      <c r="R183" s="18"/>
      <c r="S183" s="18"/>
      <c r="T183" s="18"/>
      <c r="U183" s="18"/>
      <c r="V183" s="18">
        <v>0.01</v>
      </c>
    </row>
    <row r="184" spans="1:22" s="19" customFormat="1" ht="24" customHeight="1" x14ac:dyDescent="0.2">
      <c r="A184" s="128">
        <v>175</v>
      </c>
      <c r="B184" s="112"/>
      <c r="C184" s="17" t="s">
        <v>355</v>
      </c>
      <c r="D184" s="20"/>
      <c r="E184" s="18"/>
      <c r="F184" s="18"/>
      <c r="G184" s="18">
        <v>1</v>
      </c>
      <c r="H184" s="18"/>
      <c r="I184" s="18">
        <v>3</v>
      </c>
      <c r="J184" s="18"/>
      <c r="K184" s="18">
        <v>300</v>
      </c>
      <c r="L184" s="18"/>
      <c r="M184" s="27" t="s">
        <v>444</v>
      </c>
      <c r="N184" s="18"/>
      <c r="O184" s="18"/>
      <c r="P184" s="18"/>
      <c r="Q184" s="107">
        <v>300</v>
      </c>
      <c r="R184" s="18"/>
      <c r="S184" s="18"/>
      <c r="T184" s="18"/>
      <c r="U184" s="18"/>
      <c r="V184" s="18">
        <v>0.01</v>
      </c>
    </row>
    <row r="185" spans="1:22" s="19" customFormat="1" ht="24" customHeight="1" x14ac:dyDescent="0.2">
      <c r="A185" s="128">
        <v>176</v>
      </c>
      <c r="B185" s="112"/>
      <c r="C185" s="17" t="s">
        <v>355</v>
      </c>
      <c r="D185" s="20"/>
      <c r="E185" s="18"/>
      <c r="F185" s="18"/>
      <c r="G185" s="18">
        <v>1</v>
      </c>
      <c r="H185" s="18">
        <v>1</v>
      </c>
      <c r="I185" s="18"/>
      <c r="J185" s="18"/>
      <c r="K185" s="18">
        <v>400</v>
      </c>
      <c r="L185" s="18"/>
      <c r="M185" s="27" t="s">
        <v>444</v>
      </c>
      <c r="N185" s="18"/>
      <c r="O185" s="18"/>
      <c r="P185" s="18"/>
      <c r="Q185" s="107">
        <v>400</v>
      </c>
      <c r="R185" s="18"/>
      <c r="S185" s="18"/>
      <c r="T185" s="18"/>
      <c r="U185" s="18"/>
      <c r="V185" s="18">
        <v>0.01</v>
      </c>
    </row>
    <row r="186" spans="1:22" s="19" customFormat="1" ht="24" customHeight="1" x14ac:dyDescent="0.2">
      <c r="A186" s="128">
        <v>177</v>
      </c>
      <c r="B186" s="17" t="s">
        <v>1844</v>
      </c>
      <c r="C186" s="17" t="s">
        <v>13</v>
      </c>
      <c r="D186" s="20"/>
      <c r="E186" s="18"/>
      <c r="F186" s="18"/>
      <c r="G186" s="18">
        <v>2</v>
      </c>
      <c r="H186" s="18">
        <v>4</v>
      </c>
      <c r="I186" s="18"/>
      <c r="J186" s="18"/>
      <c r="K186" s="18">
        <v>1600</v>
      </c>
      <c r="L186" s="18">
        <v>1</v>
      </c>
      <c r="M186" s="27" t="s">
        <v>445</v>
      </c>
      <c r="N186" s="18" t="s">
        <v>15</v>
      </c>
      <c r="O186" s="18" t="s">
        <v>12</v>
      </c>
      <c r="P186" s="18">
        <v>129</v>
      </c>
      <c r="Q186" s="107">
        <v>1400</v>
      </c>
      <c r="R186" s="18">
        <v>200</v>
      </c>
      <c r="S186" s="18"/>
      <c r="T186" s="18"/>
      <c r="U186" s="18">
        <v>30</v>
      </c>
      <c r="V186" s="18">
        <v>0.02</v>
      </c>
    </row>
    <row r="187" spans="1:22" s="19" customFormat="1" ht="24" customHeight="1" x14ac:dyDescent="0.2">
      <c r="A187" s="128">
        <v>178</v>
      </c>
      <c r="B187" s="112"/>
      <c r="C187" s="17" t="s">
        <v>32</v>
      </c>
      <c r="D187" s="20"/>
      <c r="E187" s="18">
        <v>2793</v>
      </c>
      <c r="F187" s="18">
        <v>38</v>
      </c>
      <c r="G187" s="18">
        <v>1</v>
      </c>
      <c r="H187" s="18">
        <v>14</v>
      </c>
      <c r="I187" s="18">
        <v>3</v>
      </c>
      <c r="J187" s="18">
        <v>20</v>
      </c>
      <c r="K187" s="18">
        <v>5920</v>
      </c>
      <c r="L187" s="18"/>
      <c r="M187" s="27" t="s">
        <v>445</v>
      </c>
      <c r="N187" s="18"/>
      <c r="O187" s="18"/>
      <c r="P187" s="18"/>
      <c r="Q187" s="107">
        <v>5920</v>
      </c>
      <c r="R187" s="18"/>
      <c r="S187" s="18"/>
      <c r="T187" s="18"/>
      <c r="U187" s="18"/>
      <c r="V187" s="18">
        <v>0.01</v>
      </c>
    </row>
    <row r="188" spans="1:22" s="19" customFormat="1" ht="24" customHeight="1" x14ac:dyDescent="0.2">
      <c r="A188" s="128">
        <v>179</v>
      </c>
      <c r="B188" s="112"/>
      <c r="C188" s="17" t="s">
        <v>32</v>
      </c>
      <c r="D188" s="20"/>
      <c r="E188" s="18">
        <v>2798</v>
      </c>
      <c r="F188" s="18">
        <v>39</v>
      </c>
      <c r="G188" s="18">
        <v>1</v>
      </c>
      <c r="H188" s="18">
        <v>40</v>
      </c>
      <c r="I188" s="18">
        <v>3</v>
      </c>
      <c r="J188" s="18">
        <v>10</v>
      </c>
      <c r="K188" s="18">
        <v>16310</v>
      </c>
      <c r="L188" s="18"/>
      <c r="M188" s="27" t="s">
        <v>445</v>
      </c>
      <c r="N188" s="18"/>
      <c r="O188" s="18"/>
      <c r="P188" s="18"/>
      <c r="Q188" s="107">
        <v>16310</v>
      </c>
      <c r="R188" s="18"/>
      <c r="S188" s="18"/>
      <c r="T188" s="18"/>
      <c r="U188" s="18"/>
      <c r="V188" s="18">
        <v>0.01</v>
      </c>
    </row>
    <row r="189" spans="1:22" s="19" customFormat="1" ht="24" customHeight="1" x14ac:dyDescent="0.2">
      <c r="A189" s="128">
        <v>180</v>
      </c>
      <c r="B189" s="17" t="s">
        <v>1845</v>
      </c>
      <c r="C189" s="17" t="s">
        <v>13</v>
      </c>
      <c r="D189" s="20"/>
      <c r="E189" s="18"/>
      <c r="F189" s="18"/>
      <c r="G189" s="18">
        <v>1</v>
      </c>
      <c r="H189" s="18">
        <v>22</v>
      </c>
      <c r="I189" s="18">
        <v>2</v>
      </c>
      <c r="J189" s="18">
        <v>10</v>
      </c>
      <c r="K189" s="18">
        <v>9010</v>
      </c>
      <c r="L189" s="18"/>
      <c r="M189" s="27" t="s">
        <v>446</v>
      </c>
      <c r="N189" s="18"/>
      <c r="O189" s="18"/>
      <c r="P189" s="18"/>
      <c r="Q189" s="107">
        <v>9010</v>
      </c>
      <c r="R189" s="18"/>
      <c r="S189" s="18"/>
      <c r="T189" s="18"/>
      <c r="U189" s="18"/>
      <c r="V189" s="18">
        <v>0.01</v>
      </c>
    </row>
    <row r="190" spans="1:22" s="19" customFormat="1" ht="24" customHeight="1" x14ac:dyDescent="0.2">
      <c r="A190" s="128">
        <v>181</v>
      </c>
      <c r="B190" s="17" t="s">
        <v>1843</v>
      </c>
      <c r="C190" s="17" t="s">
        <v>13</v>
      </c>
      <c r="D190" s="20"/>
      <c r="E190" s="18"/>
      <c r="F190" s="18"/>
      <c r="G190" s="18">
        <v>2</v>
      </c>
      <c r="H190" s="18"/>
      <c r="I190" s="18">
        <v>3</v>
      </c>
      <c r="J190" s="18"/>
      <c r="K190" s="18">
        <v>300</v>
      </c>
      <c r="L190" s="18">
        <v>1</v>
      </c>
      <c r="M190" s="27" t="s">
        <v>447</v>
      </c>
      <c r="N190" s="18" t="s">
        <v>15</v>
      </c>
      <c r="O190" s="18" t="s">
        <v>12</v>
      </c>
      <c r="P190" s="18">
        <v>62</v>
      </c>
      <c r="Q190" s="107">
        <v>200</v>
      </c>
      <c r="R190" s="18">
        <v>100</v>
      </c>
      <c r="S190" s="18"/>
      <c r="T190" s="18"/>
      <c r="U190" s="18">
        <v>20</v>
      </c>
      <c r="V190" s="18">
        <v>0.02</v>
      </c>
    </row>
    <row r="191" spans="1:22" s="19" customFormat="1" ht="24" customHeight="1" x14ac:dyDescent="0.2">
      <c r="A191" s="128">
        <v>182</v>
      </c>
      <c r="B191" s="112"/>
      <c r="C191" s="17" t="s">
        <v>9</v>
      </c>
      <c r="D191" s="20">
        <v>47335</v>
      </c>
      <c r="E191" s="18">
        <v>4552</v>
      </c>
      <c r="F191" s="18">
        <v>57</v>
      </c>
      <c r="G191" s="18">
        <v>1</v>
      </c>
      <c r="H191" s="18">
        <v>26</v>
      </c>
      <c r="I191" s="18">
        <v>3</v>
      </c>
      <c r="J191" s="18">
        <v>44</v>
      </c>
      <c r="K191" s="18">
        <v>10744</v>
      </c>
      <c r="L191" s="18"/>
      <c r="M191" s="27" t="s">
        <v>447</v>
      </c>
      <c r="N191" s="18"/>
      <c r="O191" s="18"/>
      <c r="P191" s="18"/>
      <c r="Q191" s="107">
        <v>10744</v>
      </c>
      <c r="R191" s="18"/>
      <c r="S191" s="18"/>
      <c r="T191" s="18"/>
      <c r="U191" s="18"/>
      <c r="V191" s="18">
        <v>0.01</v>
      </c>
    </row>
    <row r="192" spans="1:22" s="19" customFormat="1" ht="24" customHeight="1" x14ac:dyDescent="0.2">
      <c r="A192" s="128">
        <v>183</v>
      </c>
      <c r="B192" s="17" t="s">
        <v>448</v>
      </c>
      <c r="C192" s="17" t="s">
        <v>13</v>
      </c>
      <c r="D192" s="20"/>
      <c r="E192" s="18"/>
      <c r="F192" s="18"/>
      <c r="G192" s="18">
        <v>2</v>
      </c>
      <c r="H192" s="18"/>
      <c r="I192" s="18">
        <v>1</v>
      </c>
      <c r="J192" s="18">
        <v>40</v>
      </c>
      <c r="K192" s="18">
        <v>140</v>
      </c>
      <c r="L192" s="18">
        <v>1</v>
      </c>
      <c r="M192" s="27" t="s">
        <v>449</v>
      </c>
      <c r="N192" s="18" t="s">
        <v>15</v>
      </c>
      <c r="O192" s="18" t="s">
        <v>12</v>
      </c>
      <c r="P192" s="18">
        <v>170</v>
      </c>
      <c r="Q192" s="107"/>
      <c r="R192" s="18">
        <v>140</v>
      </c>
      <c r="S192" s="18"/>
      <c r="T192" s="18"/>
      <c r="U192" s="18">
        <v>30</v>
      </c>
      <c r="V192" s="18">
        <v>0.02</v>
      </c>
    </row>
    <row r="193" spans="1:22" s="19" customFormat="1" ht="24" customHeight="1" x14ac:dyDescent="0.2">
      <c r="A193" s="128">
        <v>184</v>
      </c>
      <c r="B193" s="17" t="s">
        <v>1842</v>
      </c>
      <c r="C193" s="17" t="s">
        <v>13</v>
      </c>
      <c r="D193" s="20"/>
      <c r="E193" s="18"/>
      <c r="F193" s="18"/>
      <c r="G193" s="18">
        <v>2</v>
      </c>
      <c r="H193" s="18"/>
      <c r="I193" s="18"/>
      <c r="J193" s="18"/>
      <c r="K193" s="18">
        <v>0</v>
      </c>
      <c r="L193" s="18">
        <v>1</v>
      </c>
      <c r="M193" s="27" t="s">
        <v>450</v>
      </c>
      <c r="N193" s="18" t="s">
        <v>15</v>
      </c>
      <c r="O193" s="18" t="s">
        <v>12</v>
      </c>
      <c r="P193" s="18">
        <v>162</v>
      </c>
      <c r="Q193" s="107"/>
      <c r="R193" s="18">
        <v>162</v>
      </c>
      <c r="S193" s="18"/>
      <c r="T193" s="18"/>
      <c r="U193" s="18">
        <v>30</v>
      </c>
      <c r="V193" s="18">
        <v>0.02</v>
      </c>
    </row>
    <row r="194" spans="1:22" s="19" customFormat="1" ht="24" customHeight="1" x14ac:dyDescent="0.2">
      <c r="A194" s="128">
        <v>185</v>
      </c>
      <c r="B194" s="112"/>
      <c r="C194" s="17" t="s">
        <v>32</v>
      </c>
      <c r="D194" s="20"/>
      <c r="E194" s="18">
        <v>3168</v>
      </c>
      <c r="F194" s="18">
        <v>81</v>
      </c>
      <c r="G194" s="18">
        <v>1</v>
      </c>
      <c r="H194" s="18">
        <v>26</v>
      </c>
      <c r="I194" s="18">
        <v>1</v>
      </c>
      <c r="J194" s="18">
        <v>20</v>
      </c>
      <c r="K194" s="18">
        <v>10520</v>
      </c>
      <c r="L194" s="18"/>
      <c r="M194" s="27" t="s">
        <v>450</v>
      </c>
      <c r="N194" s="18"/>
      <c r="O194" s="18"/>
      <c r="P194" s="18"/>
      <c r="Q194" s="107">
        <v>10520</v>
      </c>
      <c r="R194" s="18"/>
      <c r="S194" s="18"/>
      <c r="T194" s="18"/>
      <c r="U194" s="18"/>
      <c r="V194" s="18">
        <v>0.01</v>
      </c>
    </row>
    <row r="195" spans="1:22" s="19" customFormat="1" ht="24" customHeight="1" x14ac:dyDescent="0.2">
      <c r="A195" s="128">
        <v>186</v>
      </c>
      <c r="B195" s="17" t="s">
        <v>1841</v>
      </c>
      <c r="C195" s="17" t="s">
        <v>13</v>
      </c>
      <c r="D195" s="20"/>
      <c r="E195" s="18"/>
      <c r="F195" s="18"/>
      <c r="G195" s="18">
        <v>2</v>
      </c>
      <c r="H195" s="18"/>
      <c r="I195" s="18">
        <v>1</v>
      </c>
      <c r="J195" s="18"/>
      <c r="K195" s="18">
        <v>100</v>
      </c>
      <c r="L195" s="18">
        <v>1</v>
      </c>
      <c r="M195" s="27" t="s">
        <v>451</v>
      </c>
      <c r="N195" s="18" t="s">
        <v>15</v>
      </c>
      <c r="O195" s="18" t="s">
        <v>42</v>
      </c>
      <c r="P195" s="18">
        <v>168</v>
      </c>
      <c r="Q195" s="107"/>
      <c r="R195" s="18">
        <v>100</v>
      </c>
      <c r="S195" s="18"/>
      <c r="T195" s="18"/>
      <c r="U195" s="18">
        <v>20</v>
      </c>
      <c r="V195" s="18">
        <v>0.02</v>
      </c>
    </row>
    <row r="196" spans="1:22" s="19" customFormat="1" ht="24" customHeight="1" x14ac:dyDescent="0.2">
      <c r="A196" s="128">
        <v>187</v>
      </c>
      <c r="B196" s="17" t="s">
        <v>1840</v>
      </c>
      <c r="C196" s="17" t="s">
        <v>452</v>
      </c>
      <c r="D196" s="20"/>
      <c r="E196" s="18"/>
      <c r="F196" s="18"/>
      <c r="G196" s="18">
        <v>2</v>
      </c>
      <c r="H196" s="18"/>
      <c r="I196" s="18"/>
      <c r="J196" s="18"/>
      <c r="K196" s="18">
        <v>0</v>
      </c>
      <c r="L196" s="18">
        <v>1</v>
      </c>
      <c r="M196" s="27" t="s">
        <v>453</v>
      </c>
      <c r="N196" s="18" t="s">
        <v>15</v>
      </c>
      <c r="O196" s="18" t="s">
        <v>42</v>
      </c>
      <c r="P196" s="18">
        <v>111</v>
      </c>
      <c r="Q196" s="107"/>
      <c r="R196" s="18">
        <v>111</v>
      </c>
      <c r="S196" s="18"/>
      <c r="T196" s="18"/>
      <c r="U196" s="18">
        <v>10</v>
      </c>
      <c r="V196" s="18">
        <v>0.02</v>
      </c>
    </row>
    <row r="197" spans="1:22" s="19" customFormat="1" ht="24" customHeight="1" x14ac:dyDescent="0.2">
      <c r="A197" s="128">
        <v>188</v>
      </c>
      <c r="B197" s="112"/>
      <c r="C197" s="17" t="s">
        <v>39</v>
      </c>
      <c r="D197" s="20"/>
      <c r="E197" s="18"/>
      <c r="F197" s="18"/>
      <c r="G197" s="18">
        <v>1</v>
      </c>
      <c r="H197" s="18">
        <v>81</v>
      </c>
      <c r="I197" s="18">
        <v>3</v>
      </c>
      <c r="J197" s="18">
        <v>60</v>
      </c>
      <c r="K197" s="18">
        <v>32760</v>
      </c>
      <c r="L197" s="18"/>
      <c r="M197" s="27" t="s">
        <v>453</v>
      </c>
      <c r="N197" s="18"/>
      <c r="O197" s="18"/>
      <c r="P197" s="18"/>
      <c r="Q197" s="107">
        <v>32760</v>
      </c>
      <c r="R197" s="18"/>
      <c r="S197" s="18"/>
      <c r="T197" s="18"/>
      <c r="U197" s="18"/>
      <c r="V197" s="18">
        <v>0.01</v>
      </c>
    </row>
    <row r="198" spans="1:22" s="19" customFormat="1" ht="24" customHeight="1" x14ac:dyDescent="0.2">
      <c r="A198" s="128">
        <v>189</v>
      </c>
      <c r="B198" s="17" t="s">
        <v>1839</v>
      </c>
      <c r="C198" s="17" t="s">
        <v>13</v>
      </c>
      <c r="D198" s="20"/>
      <c r="E198" s="18"/>
      <c r="F198" s="18"/>
      <c r="G198" s="18">
        <v>2</v>
      </c>
      <c r="H198" s="18"/>
      <c r="I198" s="18">
        <v>1</v>
      </c>
      <c r="J198" s="18"/>
      <c r="K198" s="18">
        <v>100</v>
      </c>
      <c r="L198" s="18">
        <v>1</v>
      </c>
      <c r="M198" s="27" t="s">
        <v>454</v>
      </c>
      <c r="N198" s="18" t="s">
        <v>15</v>
      </c>
      <c r="O198" s="18" t="s">
        <v>12</v>
      </c>
      <c r="P198" s="18">
        <v>147</v>
      </c>
      <c r="Q198" s="107"/>
      <c r="R198" s="18">
        <v>100</v>
      </c>
      <c r="S198" s="18"/>
      <c r="T198" s="18"/>
      <c r="U198" s="18">
        <v>20</v>
      </c>
      <c r="V198" s="18">
        <v>0.02</v>
      </c>
    </row>
    <row r="199" spans="1:22" s="19" customFormat="1" ht="24" customHeight="1" x14ac:dyDescent="0.2">
      <c r="A199" s="128">
        <v>190</v>
      </c>
      <c r="B199" s="17" t="s">
        <v>1838</v>
      </c>
      <c r="C199" s="17" t="s">
        <v>13</v>
      </c>
      <c r="D199" s="20"/>
      <c r="E199" s="18"/>
      <c r="F199" s="18"/>
      <c r="G199" s="18">
        <v>2</v>
      </c>
      <c r="H199" s="18"/>
      <c r="I199" s="18">
        <v>1</v>
      </c>
      <c r="J199" s="18"/>
      <c r="K199" s="18">
        <v>100</v>
      </c>
      <c r="L199" s="18">
        <v>1</v>
      </c>
      <c r="M199" s="27" t="s">
        <v>455</v>
      </c>
      <c r="N199" s="18" t="s">
        <v>15</v>
      </c>
      <c r="O199" s="18" t="s">
        <v>42</v>
      </c>
      <c r="P199" s="18">
        <v>108</v>
      </c>
      <c r="Q199" s="107"/>
      <c r="R199" s="18">
        <v>100</v>
      </c>
      <c r="S199" s="18"/>
      <c r="T199" s="18"/>
      <c r="U199" s="18">
        <v>15</v>
      </c>
      <c r="V199" s="141">
        <v>0.02</v>
      </c>
    </row>
    <row r="200" spans="1:22" s="19" customFormat="1" ht="24" customHeight="1" x14ac:dyDescent="0.2">
      <c r="A200" s="128">
        <v>191</v>
      </c>
      <c r="B200" s="17" t="s">
        <v>1837</v>
      </c>
      <c r="C200" s="17" t="s">
        <v>13</v>
      </c>
      <c r="D200" s="20"/>
      <c r="E200" s="18"/>
      <c r="F200" s="18"/>
      <c r="G200" s="18">
        <v>2</v>
      </c>
      <c r="H200" s="18"/>
      <c r="I200" s="18">
        <v>2</v>
      </c>
      <c r="J200" s="18"/>
      <c r="K200" s="18">
        <v>200</v>
      </c>
      <c r="L200" s="18">
        <v>1</v>
      </c>
      <c r="M200" s="27" t="s">
        <v>456</v>
      </c>
      <c r="N200" s="18" t="s">
        <v>15</v>
      </c>
      <c r="O200" s="18" t="s">
        <v>42</v>
      </c>
      <c r="P200" s="18">
        <v>116</v>
      </c>
      <c r="Q200" s="107"/>
      <c r="R200" s="18">
        <v>200</v>
      </c>
      <c r="S200" s="18"/>
      <c r="T200" s="18"/>
      <c r="U200" s="18">
        <v>5</v>
      </c>
      <c r="V200" s="141">
        <v>0.02</v>
      </c>
    </row>
    <row r="201" spans="1:22" s="19" customFormat="1" ht="24" customHeight="1" x14ac:dyDescent="0.2">
      <c r="A201" s="128">
        <v>192</v>
      </c>
      <c r="B201" s="112"/>
      <c r="C201" s="17" t="s">
        <v>13</v>
      </c>
      <c r="D201" s="20"/>
      <c r="E201" s="18"/>
      <c r="F201" s="18"/>
      <c r="G201" s="18">
        <v>1</v>
      </c>
      <c r="H201" s="18">
        <v>22</v>
      </c>
      <c r="I201" s="18"/>
      <c r="J201" s="18"/>
      <c r="K201" s="18">
        <v>8800</v>
      </c>
      <c r="L201" s="18"/>
      <c r="M201" s="27" t="s">
        <v>456</v>
      </c>
      <c r="N201" s="18"/>
      <c r="O201" s="18"/>
      <c r="P201" s="18"/>
      <c r="Q201" s="107">
        <v>8800</v>
      </c>
      <c r="R201" s="18"/>
      <c r="S201" s="18"/>
      <c r="T201" s="18"/>
      <c r="U201" s="18"/>
      <c r="V201" s="18">
        <v>0.01</v>
      </c>
    </row>
    <row r="202" spans="1:22" s="19" customFormat="1" ht="24" customHeight="1" x14ac:dyDescent="0.2">
      <c r="A202" s="128">
        <v>193</v>
      </c>
      <c r="B202" s="17" t="s">
        <v>1836</v>
      </c>
      <c r="C202" s="17" t="s">
        <v>13</v>
      </c>
      <c r="D202" s="20"/>
      <c r="E202" s="18"/>
      <c r="F202" s="18"/>
      <c r="G202" s="18">
        <v>2</v>
      </c>
      <c r="H202" s="18">
        <v>3</v>
      </c>
      <c r="I202" s="18"/>
      <c r="J202" s="18"/>
      <c r="K202" s="18">
        <v>1200</v>
      </c>
      <c r="L202" s="18">
        <v>1</v>
      </c>
      <c r="M202" s="27" t="s">
        <v>457</v>
      </c>
      <c r="N202" s="18" t="s">
        <v>15</v>
      </c>
      <c r="O202" s="18" t="s">
        <v>42</v>
      </c>
      <c r="P202" s="18">
        <v>93</v>
      </c>
      <c r="Q202" s="107">
        <v>1100</v>
      </c>
      <c r="R202" s="18">
        <v>100</v>
      </c>
      <c r="S202" s="18"/>
      <c r="T202" s="18"/>
      <c r="U202" s="18">
        <v>10</v>
      </c>
      <c r="V202" s="18">
        <v>0.02</v>
      </c>
    </row>
    <row r="203" spans="1:22" s="19" customFormat="1" ht="24" customHeight="1" x14ac:dyDescent="0.2">
      <c r="A203" s="128">
        <v>194</v>
      </c>
      <c r="B203" s="17" t="s">
        <v>1819</v>
      </c>
      <c r="C203" s="17" t="s">
        <v>355</v>
      </c>
      <c r="D203" s="20"/>
      <c r="E203" s="18"/>
      <c r="F203" s="18"/>
      <c r="G203" s="18">
        <v>2</v>
      </c>
      <c r="H203" s="18">
        <v>1</v>
      </c>
      <c r="I203" s="18">
        <v>2</v>
      </c>
      <c r="J203" s="18"/>
      <c r="K203" s="18">
        <v>600</v>
      </c>
      <c r="L203" s="18">
        <v>1</v>
      </c>
      <c r="M203" s="27" t="s">
        <v>458</v>
      </c>
      <c r="N203" s="18" t="s">
        <v>15</v>
      </c>
      <c r="O203" s="18" t="s">
        <v>12</v>
      </c>
      <c r="P203" s="18">
        <v>128</v>
      </c>
      <c r="Q203" s="107">
        <v>400</v>
      </c>
      <c r="R203" s="18">
        <v>200</v>
      </c>
      <c r="S203" s="18"/>
      <c r="T203" s="18"/>
      <c r="U203" s="18">
        <v>30</v>
      </c>
      <c r="V203" s="18">
        <v>0.02</v>
      </c>
    </row>
    <row r="204" spans="1:22" s="19" customFormat="1" ht="24" customHeight="1" x14ac:dyDescent="0.2">
      <c r="A204" s="128">
        <v>195</v>
      </c>
      <c r="B204" s="112"/>
      <c r="C204" s="17" t="s">
        <v>13</v>
      </c>
      <c r="D204" s="20"/>
      <c r="E204" s="18"/>
      <c r="F204" s="18"/>
      <c r="G204" s="18">
        <v>1</v>
      </c>
      <c r="H204" s="18">
        <v>26</v>
      </c>
      <c r="I204" s="18">
        <v>1</v>
      </c>
      <c r="J204" s="18"/>
      <c r="K204" s="18">
        <v>10500</v>
      </c>
      <c r="L204" s="18"/>
      <c r="M204" s="27" t="s">
        <v>458</v>
      </c>
      <c r="N204" s="18"/>
      <c r="O204" s="18"/>
      <c r="P204" s="18"/>
      <c r="Q204" s="107">
        <v>10500</v>
      </c>
      <c r="R204" s="18"/>
      <c r="S204" s="18"/>
      <c r="T204" s="18"/>
      <c r="U204" s="18"/>
      <c r="V204" s="18">
        <v>0.01</v>
      </c>
    </row>
    <row r="205" spans="1:22" s="19" customFormat="1" ht="24" customHeight="1" x14ac:dyDescent="0.2">
      <c r="A205" s="128">
        <v>196</v>
      </c>
      <c r="B205" s="17" t="s">
        <v>1835</v>
      </c>
      <c r="C205" s="17" t="s">
        <v>13</v>
      </c>
      <c r="D205" s="20"/>
      <c r="E205" s="18"/>
      <c r="F205" s="18"/>
      <c r="G205" s="18">
        <v>2</v>
      </c>
      <c r="H205" s="18">
        <v>1</v>
      </c>
      <c r="I205" s="18">
        <v>2</v>
      </c>
      <c r="J205" s="18"/>
      <c r="K205" s="18">
        <v>600</v>
      </c>
      <c r="L205" s="18">
        <v>1</v>
      </c>
      <c r="M205" s="27" t="s">
        <v>459</v>
      </c>
      <c r="N205" s="18" t="s">
        <v>15</v>
      </c>
      <c r="O205" s="18" t="s">
        <v>12</v>
      </c>
      <c r="P205" s="18">
        <v>153</v>
      </c>
      <c r="Q205" s="107">
        <v>400</v>
      </c>
      <c r="R205" s="18">
        <v>200</v>
      </c>
      <c r="S205" s="18"/>
      <c r="T205" s="18"/>
      <c r="U205" s="18">
        <v>30</v>
      </c>
      <c r="V205" s="18">
        <v>0.02</v>
      </c>
    </row>
    <row r="206" spans="1:22" s="19" customFormat="1" ht="24" customHeight="1" x14ac:dyDescent="0.2">
      <c r="A206" s="128">
        <v>197</v>
      </c>
      <c r="B206" s="112"/>
      <c r="C206" s="17" t="s">
        <v>13</v>
      </c>
      <c r="D206" s="20"/>
      <c r="E206" s="18"/>
      <c r="F206" s="18"/>
      <c r="G206" s="18">
        <v>1</v>
      </c>
      <c r="H206" s="18">
        <v>45</v>
      </c>
      <c r="I206" s="18">
        <v>3</v>
      </c>
      <c r="J206" s="18">
        <v>30</v>
      </c>
      <c r="K206" s="18">
        <v>18330</v>
      </c>
      <c r="L206" s="18"/>
      <c r="M206" s="27" t="s">
        <v>459</v>
      </c>
      <c r="N206" s="18"/>
      <c r="O206" s="18"/>
      <c r="P206" s="18"/>
      <c r="Q206" s="107">
        <v>18330</v>
      </c>
      <c r="R206" s="18"/>
      <c r="S206" s="18"/>
      <c r="T206" s="18"/>
      <c r="U206" s="18"/>
      <c r="V206" s="18">
        <v>0.01</v>
      </c>
    </row>
    <row r="207" spans="1:22" s="19" customFormat="1" ht="24" customHeight="1" x14ac:dyDescent="0.2">
      <c r="A207" s="128">
        <v>198</v>
      </c>
      <c r="B207" s="17" t="s">
        <v>1820</v>
      </c>
      <c r="C207" s="17" t="s">
        <v>460</v>
      </c>
      <c r="D207" s="20"/>
      <c r="E207" s="18"/>
      <c r="F207" s="18"/>
      <c r="G207" s="18">
        <v>2</v>
      </c>
      <c r="H207" s="18"/>
      <c r="I207" s="18"/>
      <c r="J207" s="18"/>
      <c r="K207" s="18">
        <v>0</v>
      </c>
      <c r="L207" s="18">
        <v>1</v>
      </c>
      <c r="M207" s="27" t="s">
        <v>461</v>
      </c>
      <c r="N207" s="18" t="s">
        <v>15</v>
      </c>
      <c r="O207" s="18" t="s">
        <v>12</v>
      </c>
      <c r="P207" s="18">
        <v>126</v>
      </c>
      <c r="Q207" s="107"/>
      <c r="R207" s="18">
        <v>126</v>
      </c>
      <c r="S207" s="18"/>
      <c r="T207" s="18"/>
      <c r="U207" s="18">
        <v>20</v>
      </c>
      <c r="V207" s="18">
        <v>0.02</v>
      </c>
    </row>
    <row r="208" spans="1:22" s="19" customFormat="1" ht="24" customHeight="1" x14ac:dyDescent="0.2">
      <c r="A208" s="128">
        <v>199</v>
      </c>
      <c r="B208" s="17" t="s">
        <v>1821</v>
      </c>
      <c r="C208" s="17" t="s">
        <v>355</v>
      </c>
      <c r="D208" s="20"/>
      <c r="E208" s="18"/>
      <c r="F208" s="18"/>
      <c r="G208" s="18">
        <v>2</v>
      </c>
      <c r="H208" s="18">
        <v>3</v>
      </c>
      <c r="I208" s="18"/>
      <c r="J208" s="18"/>
      <c r="K208" s="18">
        <v>1200</v>
      </c>
      <c r="L208" s="18"/>
      <c r="M208" s="27" t="s">
        <v>462</v>
      </c>
      <c r="N208" s="18"/>
      <c r="O208" s="18"/>
      <c r="P208" s="18"/>
      <c r="Q208" s="107">
        <v>1200</v>
      </c>
      <c r="R208" s="18"/>
      <c r="S208" s="18"/>
      <c r="T208" s="18"/>
      <c r="U208" s="18"/>
      <c r="V208" s="18">
        <v>0.01</v>
      </c>
    </row>
    <row r="209" spans="1:22" s="19" customFormat="1" ht="24" customHeight="1" x14ac:dyDescent="0.2">
      <c r="A209" s="128">
        <v>200</v>
      </c>
      <c r="B209" s="17" t="s">
        <v>1822</v>
      </c>
      <c r="C209" s="17" t="s">
        <v>463</v>
      </c>
      <c r="D209" s="20"/>
      <c r="E209" s="18"/>
      <c r="F209" s="18"/>
      <c r="G209" s="18">
        <v>2</v>
      </c>
      <c r="H209" s="18"/>
      <c r="I209" s="18"/>
      <c r="J209" s="18"/>
      <c r="K209" s="18">
        <v>0</v>
      </c>
      <c r="L209" s="18">
        <v>1</v>
      </c>
      <c r="M209" s="27" t="s">
        <v>464</v>
      </c>
      <c r="N209" s="18" t="s">
        <v>15</v>
      </c>
      <c r="O209" s="18" t="s">
        <v>42</v>
      </c>
      <c r="P209" s="18">
        <v>256</v>
      </c>
      <c r="Q209" s="107"/>
      <c r="R209" s="18">
        <v>256</v>
      </c>
      <c r="S209" s="18"/>
      <c r="T209" s="18"/>
      <c r="U209" s="18">
        <v>15</v>
      </c>
      <c r="V209" s="18">
        <v>0.02</v>
      </c>
    </row>
    <row r="210" spans="1:22" s="19" customFormat="1" ht="24" customHeight="1" x14ac:dyDescent="0.2">
      <c r="A210" s="128">
        <v>201</v>
      </c>
      <c r="B210" s="112"/>
      <c r="C210" s="17" t="s">
        <v>13</v>
      </c>
      <c r="D210" s="20"/>
      <c r="E210" s="18"/>
      <c r="F210" s="18"/>
      <c r="G210" s="18">
        <v>1</v>
      </c>
      <c r="H210" s="18">
        <v>9</v>
      </c>
      <c r="I210" s="18"/>
      <c r="J210" s="18">
        <v>48</v>
      </c>
      <c r="K210" s="18">
        <v>3648</v>
      </c>
      <c r="L210" s="18"/>
      <c r="M210" s="27" t="s">
        <v>464</v>
      </c>
      <c r="N210" s="18"/>
      <c r="O210" s="18"/>
      <c r="P210" s="18"/>
      <c r="Q210" s="107">
        <v>3648</v>
      </c>
      <c r="R210" s="18"/>
      <c r="S210" s="18"/>
      <c r="T210" s="18"/>
      <c r="U210" s="18"/>
      <c r="V210" s="18">
        <v>0.01</v>
      </c>
    </row>
    <row r="211" spans="1:22" s="19" customFormat="1" ht="24" customHeight="1" x14ac:dyDescent="0.2">
      <c r="A211" s="128">
        <v>202</v>
      </c>
      <c r="B211" s="112"/>
      <c r="C211" s="17" t="s">
        <v>13</v>
      </c>
      <c r="D211" s="20"/>
      <c r="E211" s="18"/>
      <c r="F211" s="18"/>
      <c r="G211" s="18">
        <v>1</v>
      </c>
      <c r="H211" s="18">
        <v>25</v>
      </c>
      <c r="I211" s="18">
        <v>3</v>
      </c>
      <c r="J211" s="18">
        <v>48</v>
      </c>
      <c r="K211" s="18">
        <v>10348</v>
      </c>
      <c r="L211" s="18"/>
      <c r="M211" s="27" t="s">
        <v>464</v>
      </c>
      <c r="N211" s="18"/>
      <c r="O211" s="18"/>
      <c r="P211" s="18"/>
      <c r="Q211" s="107">
        <v>10348</v>
      </c>
      <c r="R211" s="18"/>
      <c r="S211" s="18"/>
      <c r="T211" s="18"/>
      <c r="U211" s="18"/>
      <c r="V211" s="18">
        <v>0.01</v>
      </c>
    </row>
    <row r="212" spans="1:22" s="19" customFormat="1" ht="24" customHeight="1" x14ac:dyDescent="0.2">
      <c r="A212" s="128">
        <v>203</v>
      </c>
      <c r="B212" s="17" t="s">
        <v>1823</v>
      </c>
      <c r="C212" s="17" t="s">
        <v>13</v>
      </c>
      <c r="D212" s="20"/>
      <c r="E212" s="18"/>
      <c r="F212" s="18"/>
      <c r="G212" s="18">
        <v>2</v>
      </c>
      <c r="H212" s="18">
        <v>7</v>
      </c>
      <c r="I212" s="18"/>
      <c r="J212" s="18"/>
      <c r="K212" s="18">
        <v>2800</v>
      </c>
      <c r="L212" s="18">
        <v>1</v>
      </c>
      <c r="M212" s="27" t="s">
        <v>465</v>
      </c>
      <c r="N212" s="18" t="s">
        <v>15</v>
      </c>
      <c r="O212" s="18" t="s">
        <v>42</v>
      </c>
      <c r="P212" s="18">
        <v>120</v>
      </c>
      <c r="Q212" s="107">
        <v>2600</v>
      </c>
      <c r="R212" s="18">
        <v>200</v>
      </c>
      <c r="S212" s="18"/>
      <c r="T212" s="18"/>
      <c r="U212" s="18">
        <v>20</v>
      </c>
      <c r="V212" s="18">
        <v>0.02</v>
      </c>
    </row>
    <row r="213" spans="1:22" s="19" customFormat="1" ht="24" customHeight="1" x14ac:dyDescent="0.2">
      <c r="A213" s="128">
        <v>204</v>
      </c>
      <c r="B213" s="112"/>
      <c r="C213" s="17" t="s">
        <v>13</v>
      </c>
      <c r="D213" s="20"/>
      <c r="E213" s="18"/>
      <c r="F213" s="18"/>
      <c r="G213" s="18">
        <v>1</v>
      </c>
      <c r="H213" s="18">
        <v>8</v>
      </c>
      <c r="I213" s="18"/>
      <c r="J213" s="18"/>
      <c r="K213" s="18">
        <v>3200</v>
      </c>
      <c r="L213" s="18"/>
      <c r="M213" s="27" t="s">
        <v>465</v>
      </c>
      <c r="N213" s="18"/>
      <c r="O213" s="18"/>
      <c r="P213" s="18"/>
      <c r="Q213" s="107">
        <v>3200</v>
      </c>
      <c r="R213" s="18"/>
      <c r="S213" s="18"/>
      <c r="T213" s="18"/>
      <c r="U213" s="18"/>
      <c r="V213" s="18">
        <v>0.01</v>
      </c>
    </row>
    <row r="214" spans="1:22" s="19" customFormat="1" ht="24" customHeight="1" x14ac:dyDescent="0.2">
      <c r="A214" s="128">
        <v>205</v>
      </c>
      <c r="B214" s="17" t="s">
        <v>1824</v>
      </c>
      <c r="C214" s="17" t="s">
        <v>466</v>
      </c>
      <c r="D214" s="20"/>
      <c r="E214" s="18"/>
      <c r="F214" s="18"/>
      <c r="G214" s="18">
        <v>2</v>
      </c>
      <c r="H214" s="18"/>
      <c r="I214" s="18"/>
      <c r="J214" s="18"/>
      <c r="K214" s="18">
        <v>0</v>
      </c>
      <c r="L214" s="18">
        <v>1</v>
      </c>
      <c r="M214" s="27" t="s">
        <v>467</v>
      </c>
      <c r="N214" s="18" t="s">
        <v>15</v>
      </c>
      <c r="O214" s="18" t="s">
        <v>42</v>
      </c>
      <c r="P214" s="18">
        <v>120</v>
      </c>
      <c r="Q214" s="107"/>
      <c r="R214" s="18">
        <v>120</v>
      </c>
      <c r="S214" s="18"/>
      <c r="T214" s="18"/>
      <c r="U214" s="18">
        <v>15</v>
      </c>
      <c r="V214" s="18">
        <v>0.02</v>
      </c>
    </row>
    <row r="215" spans="1:22" s="19" customFormat="1" ht="24" customHeight="1" x14ac:dyDescent="0.2">
      <c r="A215" s="128">
        <v>206</v>
      </c>
      <c r="B215" s="112"/>
      <c r="C215" s="17" t="s">
        <v>13</v>
      </c>
      <c r="D215" s="20"/>
      <c r="E215" s="18"/>
      <c r="F215" s="18"/>
      <c r="G215" s="18">
        <v>1</v>
      </c>
      <c r="H215" s="18">
        <v>12</v>
      </c>
      <c r="I215" s="18">
        <v>2</v>
      </c>
      <c r="J215" s="18"/>
      <c r="K215" s="18">
        <v>5000</v>
      </c>
      <c r="L215" s="18"/>
      <c r="M215" s="27" t="s">
        <v>467</v>
      </c>
      <c r="N215" s="18"/>
      <c r="O215" s="18"/>
      <c r="P215" s="18"/>
      <c r="Q215" s="107">
        <v>5000</v>
      </c>
      <c r="R215" s="18"/>
      <c r="S215" s="18"/>
      <c r="T215" s="18"/>
      <c r="U215" s="18"/>
      <c r="V215" s="18">
        <v>0.01</v>
      </c>
    </row>
    <row r="216" spans="1:22" s="19" customFormat="1" ht="24" customHeight="1" x14ac:dyDescent="0.2">
      <c r="A216" s="128">
        <v>207</v>
      </c>
      <c r="B216" s="112"/>
      <c r="C216" s="17" t="s">
        <v>13</v>
      </c>
      <c r="D216" s="20"/>
      <c r="E216" s="18"/>
      <c r="F216" s="18"/>
      <c r="G216" s="18">
        <v>1</v>
      </c>
      <c r="H216" s="18">
        <v>14</v>
      </c>
      <c r="I216" s="18"/>
      <c r="J216" s="18"/>
      <c r="K216" s="18">
        <v>5600</v>
      </c>
      <c r="L216" s="18"/>
      <c r="M216" s="27" t="s">
        <v>467</v>
      </c>
      <c r="N216" s="18"/>
      <c r="O216" s="18"/>
      <c r="P216" s="18"/>
      <c r="Q216" s="107">
        <v>5600</v>
      </c>
      <c r="R216" s="18"/>
      <c r="S216" s="18"/>
      <c r="T216" s="18"/>
      <c r="U216" s="18"/>
      <c r="V216" s="18">
        <v>0.01</v>
      </c>
    </row>
    <row r="217" spans="1:22" s="19" customFormat="1" ht="24" customHeight="1" x14ac:dyDescent="0.2">
      <c r="A217" s="128">
        <v>208</v>
      </c>
      <c r="B217" s="17" t="s">
        <v>1825</v>
      </c>
      <c r="C217" s="17" t="s">
        <v>13</v>
      </c>
      <c r="D217" s="20"/>
      <c r="E217" s="18"/>
      <c r="F217" s="18"/>
      <c r="G217" s="18">
        <v>2</v>
      </c>
      <c r="H217" s="18">
        <v>1</v>
      </c>
      <c r="I217" s="18"/>
      <c r="J217" s="18"/>
      <c r="K217" s="18">
        <v>400</v>
      </c>
      <c r="L217" s="18">
        <v>1</v>
      </c>
      <c r="M217" s="27" t="s">
        <v>468</v>
      </c>
      <c r="N217" s="18" t="s">
        <v>15</v>
      </c>
      <c r="O217" s="18" t="s">
        <v>12</v>
      </c>
      <c r="P217" s="18">
        <v>192</v>
      </c>
      <c r="Q217" s="107">
        <v>200</v>
      </c>
      <c r="R217" s="18">
        <v>200</v>
      </c>
      <c r="S217" s="18"/>
      <c r="T217" s="18"/>
      <c r="U217" s="18">
        <v>20</v>
      </c>
      <c r="V217" s="18">
        <v>0.02</v>
      </c>
    </row>
    <row r="218" spans="1:22" s="19" customFormat="1" ht="24" customHeight="1" x14ac:dyDescent="0.2">
      <c r="A218" s="128">
        <v>209</v>
      </c>
      <c r="B218" s="17" t="s">
        <v>469</v>
      </c>
      <c r="C218" s="17" t="s">
        <v>470</v>
      </c>
      <c r="D218" s="20"/>
      <c r="E218" s="18"/>
      <c r="F218" s="18"/>
      <c r="G218" s="18">
        <v>2</v>
      </c>
      <c r="H218" s="18"/>
      <c r="I218" s="18"/>
      <c r="J218" s="18"/>
      <c r="K218" s="18">
        <v>0</v>
      </c>
      <c r="L218" s="18">
        <v>1</v>
      </c>
      <c r="M218" s="27" t="s">
        <v>471</v>
      </c>
      <c r="N218" s="18" t="s">
        <v>15</v>
      </c>
      <c r="O218" s="18" t="s">
        <v>42</v>
      </c>
      <c r="P218" s="18">
        <v>72</v>
      </c>
      <c r="Q218" s="107"/>
      <c r="R218" s="18">
        <v>72</v>
      </c>
      <c r="S218" s="18"/>
      <c r="T218" s="18"/>
      <c r="U218" s="18">
        <v>10</v>
      </c>
      <c r="V218" s="18">
        <v>0.02</v>
      </c>
    </row>
    <row r="219" spans="1:22" s="19" customFormat="1" ht="24" customHeight="1" x14ac:dyDescent="0.2">
      <c r="A219" s="128">
        <v>210</v>
      </c>
      <c r="B219" s="17" t="s">
        <v>1826</v>
      </c>
      <c r="C219" s="17" t="s">
        <v>13</v>
      </c>
      <c r="D219" s="20"/>
      <c r="E219" s="18"/>
      <c r="F219" s="18"/>
      <c r="G219" s="18">
        <v>2</v>
      </c>
      <c r="H219" s="18"/>
      <c r="I219" s="18"/>
      <c r="J219" s="18"/>
      <c r="K219" s="18">
        <v>0</v>
      </c>
      <c r="L219" s="18">
        <v>1</v>
      </c>
      <c r="M219" s="27" t="s">
        <v>472</v>
      </c>
      <c r="N219" s="18" t="s">
        <v>15</v>
      </c>
      <c r="O219" s="18" t="s">
        <v>42</v>
      </c>
      <c r="P219" s="18">
        <v>26</v>
      </c>
      <c r="Q219" s="107"/>
      <c r="R219" s="18">
        <v>26</v>
      </c>
      <c r="S219" s="18"/>
      <c r="T219" s="18"/>
      <c r="U219" s="18">
        <v>5</v>
      </c>
      <c r="V219" s="18">
        <v>0.02</v>
      </c>
    </row>
    <row r="220" spans="1:22" s="19" customFormat="1" ht="24" customHeight="1" x14ac:dyDescent="0.2">
      <c r="A220" s="128">
        <v>211</v>
      </c>
      <c r="B220" s="112"/>
      <c r="C220" s="17" t="s">
        <v>13</v>
      </c>
      <c r="D220" s="20"/>
      <c r="E220" s="18"/>
      <c r="F220" s="18"/>
      <c r="G220" s="18">
        <v>1</v>
      </c>
      <c r="H220" s="18">
        <v>33</v>
      </c>
      <c r="I220" s="18">
        <v>2</v>
      </c>
      <c r="J220" s="18"/>
      <c r="K220" s="18">
        <v>13400</v>
      </c>
      <c r="L220" s="18"/>
      <c r="M220" s="22" t="s">
        <v>472</v>
      </c>
      <c r="N220" s="18"/>
      <c r="O220" s="18"/>
      <c r="P220" s="18"/>
      <c r="Q220" s="107">
        <v>13400</v>
      </c>
      <c r="R220" s="18"/>
      <c r="S220" s="18"/>
      <c r="T220" s="18"/>
      <c r="U220" s="18"/>
      <c r="V220" s="18">
        <v>0.01</v>
      </c>
    </row>
    <row r="221" spans="1:22" s="19" customFormat="1" ht="24" customHeight="1" x14ac:dyDescent="0.2">
      <c r="A221" s="128">
        <v>212</v>
      </c>
      <c r="B221" s="17" t="s">
        <v>1827</v>
      </c>
      <c r="C221" s="17" t="s">
        <v>13</v>
      </c>
      <c r="D221" s="20"/>
      <c r="E221" s="18"/>
      <c r="F221" s="18"/>
      <c r="G221" s="18">
        <v>2</v>
      </c>
      <c r="H221" s="18"/>
      <c r="I221" s="18"/>
      <c r="J221" s="18"/>
      <c r="K221" s="18">
        <v>0</v>
      </c>
      <c r="L221" s="18">
        <v>1</v>
      </c>
      <c r="M221" s="27" t="s">
        <v>473</v>
      </c>
      <c r="N221" s="18" t="s">
        <v>15</v>
      </c>
      <c r="O221" s="18" t="s">
        <v>42</v>
      </c>
      <c r="P221" s="18">
        <v>192</v>
      </c>
      <c r="Q221" s="107"/>
      <c r="R221" s="18">
        <v>192</v>
      </c>
      <c r="S221" s="18"/>
      <c r="T221" s="18"/>
      <c r="U221" s="18">
        <v>6</v>
      </c>
      <c r="V221" s="18">
        <v>0.02</v>
      </c>
    </row>
    <row r="222" spans="1:22" s="19" customFormat="1" ht="24" customHeight="1" x14ac:dyDescent="0.2">
      <c r="A222" s="128">
        <v>213</v>
      </c>
      <c r="B222" s="17" t="s">
        <v>1828</v>
      </c>
      <c r="C222" s="17" t="s">
        <v>13</v>
      </c>
      <c r="D222" s="20"/>
      <c r="E222" s="18"/>
      <c r="F222" s="18"/>
      <c r="G222" s="18">
        <v>2</v>
      </c>
      <c r="H222" s="18">
        <v>2</v>
      </c>
      <c r="I222" s="18"/>
      <c r="J222" s="18"/>
      <c r="K222" s="18">
        <v>800</v>
      </c>
      <c r="L222" s="18">
        <v>1</v>
      </c>
      <c r="M222" s="27" t="s">
        <v>474</v>
      </c>
      <c r="N222" s="18" t="s">
        <v>15</v>
      </c>
      <c r="O222" s="18" t="s">
        <v>12</v>
      </c>
      <c r="P222" s="18">
        <v>150</v>
      </c>
      <c r="Q222" s="107">
        <v>600</v>
      </c>
      <c r="R222" s="18">
        <v>200</v>
      </c>
      <c r="S222" s="18"/>
      <c r="T222" s="18"/>
      <c r="U222" s="18">
        <v>5</v>
      </c>
      <c r="V222" s="18">
        <v>0.02</v>
      </c>
    </row>
    <row r="223" spans="1:22" s="19" customFormat="1" ht="24" customHeight="1" x14ac:dyDescent="0.2">
      <c r="A223" s="128">
        <v>214</v>
      </c>
      <c r="B223" s="17" t="s">
        <v>1829</v>
      </c>
      <c r="C223" s="17" t="s">
        <v>13</v>
      </c>
      <c r="D223" s="20"/>
      <c r="E223" s="18"/>
      <c r="F223" s="18"/>
      <c r="G223" s="18">
        <v>2</v>
      </c>
      <c r="H223" s="18">
        <v>2</v>
      </c>
      <c r="I223" s="18"/>
      <c r="J223" s="18"/>
      <c r="K223" s="18">
        <v>800</v>
      </c>
      <c r="L223" s="18">
        <v>1</v>
      </c>
      <c r="M223" s="27" t="s">
        <v>475</v>
      </c>
      <c r="N223" s="18" t="s">
        <v>15</v>
      </c>
      <c r="O223" s="18" t="s">
        <v>12</v>
      </c>
      <c r="P223" s="18">
        <v>98</v>
      </c>
      <c r="Q223" s="107">
        <v>700</v>
      </c>
      <c r="R223" s="18">
        <v>100</v>
      </c>
      <c r="S223" s="18"/>
      <c r="T223" s="18"/>
      <c r="U223" s="18">
        <v>30</v>
      </c>
      <c r="V223" s="18">
        <v>0.02</v>
      </c>
    </row>
    <row r="224" spans="1:22" s="19" customFormat="1" ht="24" customHeight="1" x14ac:dyDescent="0.2">
      <c r="A224" s="128">
        <v>215</v>
      </c>
      <c r="B224" s="17" t="s">
        <v>1830</v>
      </c>
      <c r="C224" s="17" t="s">
        <v>13</v>
      </c>
      <c r="D224" s="20"/>
      <c r="E224" s="18"/>
      <c r="F224" s="18"/>
      <c r="G224" s="18">
        <v>2</v>
      </c>
      <c r="H224" s="18">
        <v>2</v>
      </c>
      <c r="I224" s="18"/>
      <c r="J224" s="18"/>
      <c r="K224" s="18">
        <v>800</v>
      </c>
      <c r="L224" s="18">
        <v>1</v>
      </c>
      <c r="M224" s="27" t="s">
        <v>476</v>
      </c>
      <c r="N224" s="18" t="s">
        <v>15</v>
      </c>
      <c r="O224" s="18" t="s">
        <v>12</v>
      </c>
      <c r="P224" s="18">
        <v>81</v>
      </c>
      <c r="Q224" s="107">
        <v>700</v>
      </c>
      <c r="R224" s="18">
        <v>100</v>
      </c>
      <c r="S224" s="18"/>
      <c r="T224" s="18"/>
      <c r="U224" s="18">
        <v>20</v>
      </c>
      <c r="V224" s="18">
        <v>0.02</v>
      </c>
    </row>
    <row r="225" spans="1:22" s="19" customFormat="1" ht="24" customHeight="1" x14ac:dyDescent="0.2">
      <c r="A225" s="128">
        <v>216</v>
      </c>
      <c r="B225" s="17" t="s">
        <v>1831</v>
      </c>
      <c r="C225" s="17" t="s">
        <v>477</v>
      </c>
      <c r="D225" s="20"/>
      <c r="E225" s="18"/>
      <c r="F225" s="18"/>
      <c r="G225" s="18">
        <v>2</v>
      </c>
      <c r="H225" s="18">
        <v>2</v>
      </c>
      <c r="I225" s="18"/>
      <c r="J225" s="18"/>
      <c r="K225" s="18">
        <v>800</v>
      </c>
      <c r="L225" s="18">
        <v>1</v>
      </c>
      <c r="M225" s="27" t="s">
        <v>478</v>
      </c>
      <c r="N225" s="18" t="s">
        <v>15</v>
      </c>
      <c r="O225" s="18" t="s">
        <v>12</v>
      </c>
      <c r="P225" s="18">
        <v>150</v>
      </c>
      <c r="Q225" s="107">
        <v>600</v>
      </c>
      <c r="R225" s="18">
        <v>200</v>
      </c>
      <c r="S225" s="18"/>
      <c r="T225" s="18"/>
      <c r="U225" s="18">
        <v>20</v>
      </c>
      <c r="V225" s="18">
        <v>0.02</v>
      </c>
    </row>
    <row r="226" spans="1:22" s="19" customFormat="1" ht="24" customHeight="1" x14ac:dyDescent="0.2">
      <c r="A226" s="128">
        <v>217</v>
      </c>
      <c r="B226" s="17" t="s">
        <v>1832</v>
      </c>
      <c r="C226" s="17" t="s">
        <v>13</v>
      </c>
      <c r="D226" s="20"/>
      <c r="E226" s="18"/>
      <c r="F226" s="18"/>
      <c r="G226" s="18">
        <v>2</v>
      </c>
      <c r="H226" s="18">
        <v>2</v>
      </c>
      <c r="I226" s="18"/>
      <c r="J226" s="18"/>
      <c r="K226" s="18">
        <v>800</v>
      </c>
      <c r="L226" s="18">
        <v>1</v>
      </c>
      <c r="M226" s="27" t="s">
        <v>343</v>
      </c>
      <c r="N226" s="18" t="s">
        <v>15</v>
      </c>
      <c r="O226" s="18" t="s">
        <v>12</v>
      </c>
      <c r="P226" s="18">
        <v>108</v>
      </c>
      <c r="Q226" s="107">
        <v>600</v>
      </c>
      <c r="R226" s="18">
        <v>200</v>
      </c>
      <c r="S226" s="18"/>
      <c r="T226" s="18"/>
      <c r="U226" s="18">
        <v>30</v>
      </c>
      <c r="V226" s="18">
        <v>0.02</v>
      </c>
    </row>
    <row r="227" spans="1:22" s="19" customFormat="1" ht="24" customHeight="1" x14ac:dyDescent="0.2">
      <c r="A227" s="128">
        <v>218</v>
      </c>
      <c r="B227" s="112"/>
      <c r="C227" s="17" t="s">
        <v>13</v>
      </c>
      <c r="D227" s="20"/>
      <c r="E227" s="18"/>
      <c r="F227" s="18"/>
      <c r="G227" s="18">
        <v>1</v>
      </c>
      <c r="H227" s="18">
        <v>17</v>
      </c>
      <c r="I227" s="18"/>
      <c r="J227" s="18"/>
      <c r="K227" s="18">
        <v>6800</v>
      </c>
      <c r="L227" s="18"/>
      <c r="M227" s="27" t="s">
        <v>343</v>
      </c>
      <c r="N227" s="18"/>
      <c r="O227" s="18"/>
      <c r="P227" s="18"/>
      <c r="Q227" s="107">
        <v>6800</v>
      </c>
      <c r="R227" s="18"/>
      <c r="S227" s="18"/>
      <c r="T227" s="18"/>
      <c r="U227" s="18"/>
      <c r="V227" s="18">
        <v>0.01</v>
      </c>
    </row>
    <row r="228" spans="1:22" s="19" customFormat="1" ht="24" customHeight="1" x14ac:dyDescent="0.2">
      <c r="A228" s="128">
        <v>219</v>
      </c>
      <c r="B228" s="17" t="s">
        <v>1833</v>
      </c>
      <c r="C228" s="17" t="s">
        <v>355</v>
      </c>
      <c r="D228" s="20"/>
      <c r="E228" s="18"/>
      <c r="F228" s="18"/>
      <c r="G228" s="18">
        <v>2</v>
      </c>
      <c r="H228" s="18">
        <v>2</v>
      </c>
      <c r="I228" s="18"/>
      <c r="J228" s="18"/>
      <c r="K228" s="18">
        <v>800</v>
      </c>
      <c r="L228" s="18">
        <v>1</v>
      </c>
      <c r="M228" s="27" t="s">
        <v>479</v>
      </c>
      <c r="N228" s="18" t="s">
        <v>15</v>
      </c>
      <c r="O228" s="18" t="s">
        <v>12</v>
      </c>
      <c r="P228" s="18">
        <v>110</v>
      </c>
      <c r="Q228" s="107">
        <v>600</v>
      </c>
      <c r="R228" s="18">
        <v>200</v>
      </c>
      <c r="S228" s="18"/>
      <c r="T228" s="18"/>
      <c r="U228" s="18">
        <v>30</v>
      </c>
      <c r="V228" s="18">
        <v>0.02</v>
      </c>
    </row>
    <row r="229" spans="1:22" s="19" customFormat="1" ht="24" customHeight="1" x14ac:dyDescent="0.2">
      <c r="A229" s="128">
        <v>220</v>
      </c>
      <c r="B229" s="17" t="s">
        <v>1834</v>
      </c>
      <c r="C229" s="17" t="s">
        <v>13</v>
      </c>
      <c r="D229" s="20"/>
      <c r="E229" s="18"/>
      <c r="F229" s="18"/>
      <c r="G229" s="18">
        <v>2</v>
      </c>
      <c r="H229" s="18"/>
      <c r="I229" s="18"/>
      <c r="J229" s="18"/>
      <c r="K229" s="18">
        <v>0</v>
      </c>
      <c r="L229" s="18">
        <v>1</v>
      </c>
      <c r="M229" s="27" t="s">
        <v>480</v>
      </c>
      <c r="N229" s="18" t="s">
        <v>15</v>
      </c>
      <c r="O229" s="18" t="s">
        <v>12</v>
      </c>
      <c r="P229" s="18">
        <v>90</v>
      </c>
      <c r="Q229" s="107"/>
      <c r="R229" s="18">
        <v>90</v>
      </c>
      <c r="S229" s="18"/>
      <c r="T229" s="18"/>
      <c r="U229" s="18">
        <v>20</v>
      </c>
      <c r="V229" s="18">
        <v>0.02</v>
      </c>
    </row>
    <row r="230" spans="1:22" s="19" customFormat="1" ht="24" customHeight="1" x14ac:dyDescent="0.2">
      <c r="A230" s="128">
        <v>221</v>
      </c>
      <c r="B230" s="112"/>
      <c r="C230" s="17" t="s">
        <v>39</v>
      </c>
      <c r="D230" s="20"/>
      <c r="E230" s="18"/>
      <c r="F230" s="18"/>
      <c r="G230" s="18">
        <v>1</v>
      </c>
      <c r="H230" s="18">
        <v>17</v>
      </c>
      <c r="I230" s="18"/>
      <c r="J230" s="18"/>
      <c r="K230" s="18">
        <v>6800</v>
      </c>
      <c r="L230" s="18"/>
      <c r="M230" s="27" t="s">
        <v>480</v>
      </c>
      <c r="N230" s="18"/>
      <c r="O230" s="18"/>
      <c r="P230" s="18"/>
      <c r="Q230" s="107">
        <v>6800</v>
      </c>
      <c r="R230" s="18"/>
      <c r="S230" s="18"/>
      <c r="T230" s="18"/>
      <c r="U230" s="18"/>
      <c r="V230" s="18">
        <v>0.01</v>
      </c>
    </row>
    <row r="231" spans="1:22" s="19" customFormat="1" ht="24" customHeight="1" x14ac:dyDescent="0.2">
      <c r="A231" s="128">
        <v>222</v>
      </c>
      <c r="B231" s="17" t="s">
        <v>1818</v>
      </c>
      <c r="C231" s="17" t="s">
        <v>13</v>
      </c>
      <c r="D231" s="20"/>
      <c r="E231" s="18"/>
      <c r="F231" s="18"/>
      <c r="G231" s="18">
        <v>2</v>
      </c>
      <c r="H231" s="18"/>
      <c r="I231" s="18">
        <v>1</v>
      </c>
      <c r="J231" s="18"/>
      <c r="K231" s="18">
        <v>100</v>
      </c>
      <c r="L231" s="18">
        <v>1</v>
      </c>
      <c r="M231" s="27" t="s">
        <v>481</v>
      </c>
      <c r="N231" s="18" t="s">
        <v>15</v>
      </c>
      <c r="O231" s="18" t="s">
        <v>42</v>
      </c>
      <c r="P231" s="18">
        <v>108</v>
      </c>
      <c r="Q231" s="107"/>
      <c r="R231" s="18">
        <v>100</v>
      </c>
      <c r="S231" s="18"/>
      <c r="T231" s="18"/>
      <c r="U231" s="18">
        <v>10</v>
      </c>
      <c r="V231" s="18">
        <v>0.02</v>
      </c>
    </row>
    <row r="232" spans="1:22" s="29" customFormat="1" ht="24" customHeight="1" x14ac:dyDescent="0.2">
      <c r="A232" s="128">
        <v>223</v>
      </c>
      <c r="B232" s="67" t="s">
        <v>1944</v>
      </c>
      <c r="C232" s="67" t="s">
        <v>13</v>
      </c>
      <c r="D232" s="68"/>
      <c r="E232" s="69"/>
      <c r="F232" s="69"/>
      <c r="G232" s="69">
        <v>2</v>
      </c>
      <c r="H232" s="69">
        <v>1</v>
      </c>
      <c r="I232" s="69"/>
      <c r="J232" s="69"/>
      <c r="K232" s="69">
        <f t="shared" ref="K232:K261" si="0">H232*400+I232*100+J232</f>
        <v>400</v>
      </c>
      <c r="L232" s="69"/>
      <c r="M232" s="69" t="s">
        <v>1945</v>
      </c>
      <c r="N232" s="69" t="s">
        <v>15</v>
      </c>
      <c r="O232" s="69" t="s">
        <v>42</v>
      </c>
      <c r="P232" s="69">
        <v>90</v>
      </c>
      <c r="Q232" s="107">
        <v>300</v>
      </c>
      <c r="R232" s="69">
        <v>100</v>
      </c>
      <c r="S232" s="69"/>
      <c r="T232" s="69"/>
      <c r="U232" s="69">
        <v>5</v>
      </c>
      <c r="V232" s="69">
        <v>0.02</v>
      </c>
    </row>
    <row r="233" spans="1:22" s="29" customFormat="1" ht="24" customHeight="1" x14ac:dyDescent="0.2">
      <c r="A233" s="128">
        <v>224</v>
      </c>
      <c r="B233" s="112"/>
      <c r="C233" s="67" t="s">
        <v>13</v>
      </c>
      <c r="D233" s="68"/>
      <c r="E233" s="69"/>
      <c r="F233" s="69"/>
      <c r="G233" s="69">
        <v>1</v>
      </c>
      <c r="H233" s="69">
        <v>8</v>
      </c>
      <c r="I233" s="69"/>
      <c r="J233" s="69">
        <v>2</v>
      </c>
      <c r="K233" s="69">
        <f t="shared" si="0"/>
        <v>3202</v>
      </c>
      <c r="L233" s="69"/>
      <c r="M233" s="69"/>
      <c r="N233" s="69"/>
      <c r="O233" s="69"/>
      <c r="P233" s="69"/>
      <c r="Q233" s="107">
        <v>3202</v>
      </c>
      <c r="R233" s="69"/>
      <c r="S233" s="69"/>
      <c r="T233" s="69"/>
      <c r="U233" s="69"/>
      <c r="V233" s="69">
        <v>0.01</v>
      </c>
    </row>
    <row r="234" spans="1:22" s="29" customFormat="1" ht="24" customHeight="1" x14ac:dyDescent="0.2">
      <c r="A234" s="128">
        <v>225</v>
      </c>
      <c r="B234" s="112"/>
      <c r="C234" s="67" t="s">
        <v>13</v>
      </c>
      <c r="D234" s="68"/>
      <c r="E234" s="69"/>
      <c r="F234" s="69"/>
      <c r="G234" s="69">
        <v>1</v>
      </c>
      <c r="H234" s="69">
        <v>2</v>
      </c>
      <c r="I234" s="69"/>
      <c r="J234" s="69"/>
      <c r="K234" s="69">
        <f t="shared" si="0"/>
        <v>800</v>
      </c>
      <c r="L234" s="69"/>
      <c r="M234" s="69"/>
      <c r="N234" s="69"/>
      <c r="O234" s="69"/>
      <c r="P234" s="69"/>
      <c r="Q234" s="107">
        <v>800</v>
      </c>
      <c r="R234" s="69"/>
      <c r="S234" s="69"/>
      <c r="T234" s="69"/>
      <c r="U234" s="69"/>
      <c r="V234" s="69">
        <v>0.01</v>
      </c>
    </row>
    <row r="235" spans="1:22" s="29" customFormat="1" ht="24" customHeight="1" x14ac:dyDescent="0.2">
      <c r="A235" s="128">
        <v>226</v>
      </c>
      <c r="B235" s="67" t="s">
        <v>1946</v>
      </c>
      <c r="C235" s="67" t="s">
        <v>13</v>
      </c>
      <c r="D235" s="68"/>
      <c r="E235" s="69"/>
      <c r="F235" s="69"/>
      <c r="G235" s="69">
        <v>2</v>
      </c>
      <c r="H235" s="69">
        <v>3</v>
      </c>
      <c r="I235" s="69"/>
      <c r="J235" s="69"/>
      <c r="K235" s="69">
        <f t="shared" si="0"/>
        <v>1200</v>
      </c>
      <c r="L235" s="69"/>
      <c r="M235" s="69" t="s">
        <v>1947</v>
      </c>
      <c r="N235" s="69" t="s">
        <v>15</v>
      </c>
      <c r="O235" s="69" t="s">
        <v>42</v>
      </c>
      <c r="P235" s="69">
        <v>81</v>
      </c>
      <c r="Q235" s="107">
        <v>1000</v>
      </c>
      <c r="R235" s="69">
        <v>200</v>
      </c>
      <c r="S235" s="69"/>
      <c r="T235" s="69"/>
      <c r="U235" s="69">
        <v>5</v>
      </c>
      <c r="V235" s="69">
        <v>0.02</v>
      </c>
    </row>
    <row r="236" spans="1:22" s="29" customFormat="1" ht="24" customHeight="1" x14ac:dyDescent="0.2">
      <c r="A236" s="128">
        <v>227</v>
      </c>
      <c r="B236" s="67" t="s">
        <v>1948</v>
      </c>
      <c r="C236" s="67" t="s">
        <v>13</v>
      </c>
      <c r="D236" s="68"/>
      <c r="E236" s="69"/>
      <c r="F236" s="69"/>
      <c r="G236" s="69">
        <v>2</v>
      </c>
      <c r="H236" s="69"/>
      <c r="I236" s="69">
        <v>2</v>
      </c>
      <c r="J236" s="69"/>
      <c r="K236" s="69">
        <f t="shared" si="0"/>
        <v>200</v>
      </c>
      <c r="L236" s="69"/>
      <c r="M236" s="69" t="s">
        <v>1949</v>
      </c>
      <c r="N236" s="69" t="s">
        <v>15</v>
      </c>
      <c r="O236" s="69" t="s">
        <v>42</v>
      </c>
      <c r="P236" s="69">
        <v>84</v>
      </c>
      <c r="Q236" s="107"/>
      <c r="R236" s="69">
        <v>200</v>
      </c>
      <c r="S236" s="69"/>
      <c r="T236" s="69"/>
      <c r="U236" s="69">
        <v>10</v>
      </c>
      <c r="V236" s="69">
        <v>0.02</v>
      </c>
    </row>
    <row r="237" spans="1:22" s="29" customFormat="1" ht="24" customHeight="1" x14ac:dyDescent="0.2">
      <c r="A237" s="128">
        <v>228</v>
      </c>
      <c r="B237" s="67" t="s">
        <v>1950</v>
      </c>
      <c r="C237" s="67" t="s">
        <v>13</v>
      </c>
      <c r="D237" s="68"/>
      <c r="E237" s="69"/>
      <c r="F237" s="69"/>
      <c r="G237" s="69">
        <v>1</v>
      </c>
      <c r="H237" s="69"/>
      <c r="I237" s="69">
        <v>3</v>
      </c>
      <c r="J237" s="69"/>
      <c r="K237" s="69">
        <f t="shared" si="0"/>
        <v>300</v>
      </c>
      <c r="L237" s="69"/>
      <c r="M237" s="69" t="s">
        <v>1951</v>
      </c>
      <c r="N237" s="69"/>
      <c r="O237" s="69"/>
      <c r="P237" s="69"/>
      <c r="Q237" s="107">
        <v>300</v>
      </c>
      <c r="R237" s="69"/>
      <c r="S237" s="69"/>
      <c r="T237" s="69"/>
      <c r="U237" s="69"/>
      <c r="V237" s="69">
        <v>0.01</v>
      </c>
    </row>
    <row r="238" spans="1:22" s="29" customFormat="1" ht="24" customHeight="1" x14ac:dyDescent="0.2">
      <c r="A238" s="128">
        <v>229</v>
      </c>
      <c r="B238" s="67" t="s">
        <v>1952</v>
      </c>
      <c r="C238" s="67" t="s">
        <v>355</v>
      </c>
      <c r="D238" s="68"/>
      <c r="E238" s="69"/>
      <c r="F238" s="69"/>
      <c r="G238" s="69">
        <v>2</v>
      </c>
      <c r="H238" s="69">
        <v>1</v>
      </c>
      <c r="I238" s="69"/>
      <c r="J238" s="69"/>
      <c r="K238" s="69">
        <f t="shared" si="0"/>
        <v>400</v>
      </c>
      <c r="L238" s="69"/>
      <c r="M238" s="69" t="s">
        <v>1951</v>
      </c>
      <c r="N238" s="69" t="s">
        <v>15</v>
      </c>
      <c r="O238" s="69" t="s">
        <v>12</v>
      </c>
      <c r="P238" s="69">
        <v>84</v>
      </c>
      <c r="Q238" s="107">
        <v>300</v>
      </c>
      <c r="R238" s="69">
        <v>100</v>
      </c>
      <c r="S238" s="69"/>
      <c r="T238" s="69"/>
      <c r="U238" s="69">
        <v>20</v>
      </c>
      <c r="V238" s="69">
        <v>0.01</v>
      </c>
    </row>
    <row r="239" spans="1:22" s="29" customFormat="1" ht="24" customHeight="1" x14ac:dyDescent="0.2">
      <c r="A239" s="128">
        <v>230</v>
      </c>
      <c r="B239" s="112"/>
      <c r="C239" s="67" t="s">
        <v>355</v>
      </c>
      <c r="D239" s="68"/>
      <c r="E239" s="69"/>
      <c r="F239" s="69"/>
      <c r="G239" s="69">
        <v>1</v>
      </c>
      <c r="H239" s="69">
        <v>12</v>
      </c>
      <c r="I239" s="69"/>
      <c r="J239" s="69"/>
      <c r="K239" s="69">
        <f t="shared" si="0"/>
        <v>4800</v>
      </c>
      <c r="L239" s="69"/>
      <c r="M239" s="69" t="s">
        <v>1951</v>
      </c>
      <c r="N239" s="69"/>
      <c r="O239" s="69"/>
      <c r="P239" s="69"/>
      <c r="Q239" s="107">
        <v>4800</v>
      </c>
      <c r="R239" s="69"/>
      <c r="S239" s="69"/>
      <c r="T239" s="69"/>
      <c r="U239" s="69"/>
      <c r="V239" s="69">
        <v>0.01</v>
      </c>
    </row>
    <row r="240" spans="1:22" s="29" customFormat="1" ht="24" customHeight="1" x14ac:dyDescent="0.2">
      <c r="A240" s="128">
        <v>231</v>
      </c>
      <c r="B240" s="112"/>
      <c r="C240" s="67" t="s">
        <v>13</v>
      </c>
      <c r="D240" s="68"/>
      <c r="E240" s="69"/>
      <c r="F240" s="69"/>
      <c r="G240" s="69">
        <v>1</v>
      </c>
      <c r="H240" s="69">
        <v>6</v>
      </c>
      <c r="I240" s="69">
        <v>2</v>
      </c>
      <c r="J240" s="69">
        <v>47</v>
      </c>
      <c r="K240" s="69">
        <f t="shared" si="0"/>
        <v>2647</v>
      </c>
      <c r="L240" s="69"/>
      <c r="M240" s="69" t="s">
        <v>1951</v>
      </c>
      <c r="N240" s="69"/>
      <c r="O240" s="69"/>
      <c r="P240" s="69"/>
      <c r="Q240" s="107">
        <v>2647</v>
      </c>
      <c r="R240" s="69"/>
      <c r="S240" s="69"/>
      <c r="T240" s="69"/>
      <c r="U240" s="69"/>
      <c r="V240" s="69">
        <v>0.01</v>
      </c>
    </row>
    <row r="241" spans="1:22" s="29" customFormat="1" ht="24" customHeight="1" x14ac:dyDescent="0.2">
      <c r="A241" s="128">
        <v>232</v>
      </c>
      <c r="B241" s="70" t="s">
        <v>1958</v>
      </c>
      <c r="C241" s="70" t="s">
        <v>13</v>
      </c>
      <c r="D241" s="71"/>
      <c r="E241" s="72"/>
      <c r="F241" s="72"/>
      <c r="G241" s="72">
        <v>2</v>
      </c>
      <c r="H241" s="72">
        <v>1</v>
      </c>
      <c r="I241" s="72"/>
      <c r="J241" s="72"/>
      <c r="K241" s="72">
        <f t="shared" si="0"/>
        <v>400</v>
      </c>
      <c r="L241" s="72"/>
      <c r="M241" s="72" t="s">
        <v>1953</v>
      </c>
      <c r="N241" s="114" t="s">
        <v>15</v>
      </c>
      <c r="O241" s="114" t="s">
        <v>42</v>
      </c>
      <c r="P241" s="114">
        <v>72</v>
      </c>
      <c r="Q241" s="114">
        <v>300</v>
      </c>
      <c r="R241" s="114">
        <v>100</v>
      </c>
      <c r="S241" s="114"/>
      <c r="T241" s="114"/>
      <c r="U241" s="114">
        <v>20</v>
      </c>
      <c r="V241" s="72">
        <v>0.02</v>
      </c>
    </row>
    <row r="242" spans="1:22" s="29" customFormat="1" ht="24" customHeight="1" x14ac:dyDescent="0.2">
      <c r="A242" s="128">
        <v>233</v>
      </c>
      <c r="B242" s="112"/>
      <c r="C242" s="70" t="s">
        <v>13</v>
      </c>
      <c r="D242" s="71"/>
      <c r="E242" s="72"/>
      <c r="F242" s="72"/>
      <c r="G242" s="72">
        <v>1</v>
      </c>
      <c r="H242" s="72">
        <v>2</v>
      </c>
      <c r="I242" s="72"/>
      <c r="J242" s="72"/>
      <c r="K242" s="72">
        <f t="shared" si="0"/>
        <v>800</v>
      </c>
      <c r="L242" s="72"/>
      <c r="M242" s="72" t="s">
        <v>1953</v>
      </c>
      <c r="N242" s="114"/>
      <c r="O242" s="114"/>
      <c r="P242" s="114"/>
      <c r="Q242" s="114">
        <v>800</v>
      </c>
      <c r="R242" s="114"/>
      <c r="S242" s="114"/>
      <c r="T242" s="114"/>
      <c r="U242" s="114"/>
      <c r="V242" s="72">
        <v>0.01</v>
      </c>
    </row>
    <row r="243" spans="1:22" s="29" customFormat="1" ht="24" customHeight="1" x14ac:dyDescent="0.2">
      <c r="A243" s="128">
        <v>234</v>
      </c>
      <c r="B243" s="112"/>
      <c r="C243" s="70" t="s">
        <v>13</v>
      </c>
      <c r="D243" s="71"/>
      <c r="E243" s="72"/>
      <c r="F243" s="72"/>
      <c r="G243" s="72">
        <v>1</v>
      </c>
      <c r="H243" s="72">
        <v>10</v>
      </c>
      <c r="I243" s="72"/>
      <c r="J243" s="72"/>
      <c r="K243" s="72">
        <f t="shared" si="0"/>
        <v>4000</v>
      </c>
      <c r="L243" s="72"/>
      <c r="M243" s="72" t="s">
        <v>1953</v>
      </c>
      <c r="N243" s="114"/>
      <c r="O243" s="114"/>
      <c r="P243" s="114"/>
      <c r="Q243" s="114">
        <v>4000</v>
      </c>
      <c r="R243" s="114"/>
      <c r="S243" s="114"/>
      <c r="T243" s="114"/>
      <c r="U243" s="114"/>
      <c r="V243" s="72">
        <v>0.01</v>
      </c>
    </row>
    <row r="244" spans="1:22" s="29" customFormat="1" ht="24" customHeight="1" x14ac:dyDescent="0.2">
      <c r="A244" s="128">
        <v>235</v>
      </c>
      <c r="B244" s="70" t="s">
        <v>1959</v>
      </c>
      <c r="C244" s="70" t="s">
        <v>13</v>
      </c>
      <c r="D244" s="71"/>
      <c r="E244" s="72"/>
      <c r="F244" s="72"/>
      <c r="G244" s="72">
        <v>2</v>
      </c>
      <c r="H244" s="72"/>
      <c r="I244" s="72">
        <v>2</v>
      </c>
      <c r="J244" s="72"/>
      <c r="K244" s="72">
        <f t="shared" si="0"/>
        <v>200</v>
      </c>
      <c r="L244" s="72"/>
      <c r="M244" s="72" t="s">
        <v>1954</v>
      </c>
      <c r="N244" s="114" t="s">
        <v>15</v>
      </c>
      <c r="O244" s="114" t="s">
        <v>12</v>
      </c>
      <c r="P244" s="114">
        <v>174</v>
      </c>
      <c r="Q244" s="114"/>
      <c r="R244" s="114">
        <v>200</v>
      </c>
      <c r="S244" s="114"/>
      <c r="T244" s="114"/>
      <c r="U244" s="114">
        <v>20</v>
      </c>
      <c r="V244" s="72">
        <v>0.02</v>
      </c>
    </row>
    <row r="245" spans="1:22" s="29" customFormat="1" ht="24" customHeight="1" x14ac:dyDescent="0.2">
      <c r="A245" s="128">
        <v>236</v>
      </c>
      <c r="B245" s="112"/>
      <c r="C245" s="70" t="s">
        <v>32</v>
      </c>
      <c r="D245" s="71"/>
      <c r="E245" s="72"/>
      <c r="F245" s="72"/>
      <c r="G245" s="72">
        <v>1</v>
      </c>
      <c r="H245" s="72">
        <v>14</v>
      </c>
      <c r="I245" s="72"/>
      <c r="J245" s="72">
        <v>30</v>
      </c>
      <c r="K245" s="72">
        <f t="shared" si="0"/>
        <v>5630</v>
      </c>
      <c r="L245" s="72"/>
      <c r="M245" s="72" t="s">
        <v>1954</v>
      </c>
      <c r="N245" s="114"/>
      <c r="O245" s="114"/>
      <c r="P245" s="114"/>
      <c r="Q245" s="114">
        <v>5630</v>
      </c>
      <c r="R245" s="114"/>
      <c r="S245" s="114"/>
      <c r="T245" s="114"/>
      <c r="U245" s="114"/>
      <c r="V245" s="72">
        <v>0.01</v>
      </c>
    </row>
    <row r="246" spans="1:22" s="29" customFormat="1" ht="24" customHeight="1" x14ac:dyDescent="0.2">
      <c r="A246" s="128">
        <v>237</v>
      </c>
      <c r="B246" s="112"/>
      <c r="C246" s="70" t="s">
        <v>32</v>
      </c>
      <c r="D246" s="71"/>
      <c r="E246" s="72"/>
      <c r="F246" s="72"/>
      <c r="G246" s="72">
        <v>1</v>
      </c>
      <c r="H246" s="72">
        <v>13</v>
      </c>
      <c r="I246" s="72">
        <v>2</v>
      </c>
      <c r="J246" s="72">
        <v>10</v>
      </c>
      <c r="K246" s="72">
        <f t="shared" si="0"/>
        <v>5410</v>
      </c>
      <c r="L246" s="72"/>
      <c r="M246" s="72" t="s">
        <v>1954</v>
      </c>
      <c r="N246" s="114"/>
      <c r="O246" s="114"/>
      <c r="P246" s="114"/>
      <c r="Q246" s="114">
        <v>5410</v>
      </c>
      <c r="R246" s="114"/>
      <c r="S246" s="114"/>
      <c r="T246" s="114"/>
      <c r="U246" s="114"/>
      <c r="V246" s="72">
        <v>0.01</v>
      </c>
    </row>
    <row r="247" spans="1:22" s="29" customFormat="1" ht="24" customHeight="1" x14ac:dyDescent="0.2">
      <c r="A247" s="128">
        <v>238</v>
      </c>
      <c r="B247" s="70" t="s">
        <v>1960</v>
      </c>
      <c r="C247" s="70" t="s">
        <v>13</v>
      </c>
      <c r="D247" s="71"/>
      <c r="E247" s="72"/>
      <c r="F247" s="72"/>
      <c r="G247" s="72">
        <v>1</v>
      </c>
      <c r="H247" s="72">
        <v>3</v>
      </c>
      <c r="I247" s="72"/>
      <c r="J247" s="72"/>
      <c r="K247" s="72">
        <f t="shared" si="0"/>
        <v>1200</v>
      </c>
      <c r="L247" s="72"/>
      <c r="M247" s="72" t="s">
        <v>446</v>
      </c>
      <c r="N247" s="114"/>
      <c r="O247" s="114"/>
      <c r="P247" s="114"/>
      <c r="Q247" s="114">
        <v>1200</v>
      </c>
      <c r="R247" s="114"/>
      <c r="S247" s="114"/>
      <c r="T247" s="114"/>
      <c r="U247" s="114"/>
      <c r="V247" s="72">
        <v>0.01</v>
      </c>
    </row>
    <row r="248" spans="1:22" s="29" customFormat="1" ht="24" customHeight="1" x14ac:dyDescent="0.2">
      <c r="A248" s="128">
        <v>239</v>
      </c>
      <c r="B248" s="70" t="s">
        <v>1961</v>
      </c>
      <c r="C248" s="70" t="s">
        <v>13</v>
      </c>
      <c r="D248" s="71"/>
      <c r="E248" s="72"/>
      <c r="F248" s="72"/>
      <c r="G248" s="72">
        <v>1</v>
      </c>
      <c r="H248" s="72">
        <v>21</v>
      </c>
      <c r="I248" s="72"/>
      <c r="J248" s="72"/>
      <c r="K248" s="72">
        <f t="shared" si="0"/>
        <v>8400</v>
      </c>
      <c r="L248" s="72"/>
      <c r="M248" s="72" t="s">
        <v>1955</v>
      </c>
      <c r="N248" s="114"/>
      <c r="O248" s="114"/>
      <c r="P248" s="114"/>
      <c r="Q248" s="114">
        <v>8400</v>
      </c>
      <c r="R248" s="114"/>
      <c r="S248" s="114"/>
      <c r="T248" s="114"/>
      <c r="U248" s="114"/>
      <c r="V248" s="72">
        <v>0.01</v>
      </c>
    </row>
    <row r="249" spans="1:22" s="29" customFormat="1" ht="24" customHeight="1" x14ac:dyDescent="0.2">
      <c r="A249" s="128">
        <v>240</v>
      </c>
      <c r="B249" s="70" t="s">
        <v>1962</v>
      </c>
      <c r="C249" s="70" t="s">
        <v>13</v>
      </c>
      <c r="D249" s="71"/>
      <c r="E249" s="72"/>
      <c r="F249" s="72"/>
      <c r="G249" s="72">
        <v>2</v>
      </c>
      <c r="H249" s="72"/>
      <c r="I249" s="72"/>
      <c r="J249" s="72"/>
      <c r="K249" s="72">
        <f t="shared" si="0"/>
        <v>0</v>
      </c>
      <c r="L249" s="72"/>
      <c r="M249" s="72" t="s">
        <v>1956</v>
      </c>
      <c r="N249" s="114" t="s">
        <v>15</v>
      </c>
      <c r="O249" s="114" t="s">
        <v>42</v>
      </c>
      <c r="P249" s="114">
        <v>72</v>
      </c>
      <c r="Q249" s="114"/>
      <c r="R249" s="114">
        <v>72</v>
      </c>
      <c r="S249" s="114"/>
      <c r="T249" s="114"/>
      <c r="U249" s="114">
        <v>10</v>
      </c>
      <c r="V249" s="72">
        <v>0.02</v>
      </c>
    </row>
    <row r="250" spans="1:22" s="29" customFormat="1" ht="24" customHeight="1" x14ac:dyDescent="0.2">
      <c r="A250" s="128">
        <v>241</v>
      </c>
      <c r="B250" s="70" t="s">
        <v>1963</v>
      </c>
      <c r="C250" s="70" t="s">
        <v>355</v>
      </c>
      <c r="D250" s="71"/>
      <c r="E250" s="72"/>
      <c r="F250" s="72"/>
      <c r="G250" s="72">
        <v>2</v>
      </c>
      <c r="H250" s="72"/>
      <c r="I250" s="72">
        <v>3</v>
      </c>
      <c r="J250" s="72"/>
      <c r="K250" s="72">
        <f t="shared" si="0"/>
        <v>300</v>
      </c>
      <c r="L250" s="72"/>
      <c r="M250" s="72" t="s">
        <v>372</v>
      </c>
      <c r="N250" s="114" t="s">
        <v>15</v>
      </c>
      <c r="O250" s="114" t="s">
        <v>12</v>
      </c>
      <c r="P250" s="114">
        <v>72</v>
      </c>
      <c r="Q250" s="114"/>
      <c r="R250" s="114">
        <v>72</v>
      </c>
      <c r="S250" s="114"/>
      <c r="T250" s="114"/>
      <c r="U250" s="114">
        <v>20</v>
      </c>
      <c r="V250" s="72">
        <v>0.02</v>
      </c>
    </row>
    <row r="251" spans="1:22" s="29" customFormat="1" ht="24" customHeight="1" x14ac:dyDescent="0.2">
      <c r="A251" s="128">
        <v>242</v>
      </c>
      <c r="B251" s="70" t="s">
        <v>1964</v>
      </c>
      <c r="C251" s="70" t="s">
        <v>13</v>
      </c>
      <c r="D251" s="71"/>
      <c r="E251" s="72"/>
      <c r="F251" s="72"/>
      <c r="G251" s="72">
        <v>2</v>
      </c>
      <c r="H251" s="72"/>
      <c r="I251" s="72">
        <v>2</v>
      </c>
      <c r="J251" s="72"/>
      <c r="K251" s="72">
        <f t="shared" si="0"/>
        <v>200</v>
      </c>
      <c r="L251" s="72"/>
      <c r="M251" s="72" t="s">
        <v>1957</v>
      </c>
      <c r="N251" s="114" t="s">
        <v>15</v>
      </c>
      <c r="O251" s="114" t="s">
        <v>42</v>
      </c>
      <c r="P251" s="114">
        <v>100</v>
      </c>
      <c r="Q251" s="114"/>
      <c r="R251" s="114">
        <v>200</v>
      </c>
      <c r="S251" s="114"/>
      <c r="T251" s="114"/>
      <c r="U251" s="114">
        <v>10</v>
      </c>
      <c r="V251" s="72">
        <v>0.02</v>
      </c>
    </row>
    <row r="252" spans="1:22" s="29" customFormat="1" ht="24" customHeight="1" x14ac:dyDescent="0.2">
      <c r="A252" s="128">
        <v>243</v>
      </c>
      <c r="B252" s="112"/>
      <c r="C252" s="70" t="s">
        <v>13</v>
      </c>
      <c r="D252" s="71"/>
      <c r="E252" s="72"/>
      <c r="F252" s="72"/>
      <c r="G252" s="72">
        <v>1</v>
      </c>
      <c r="H252" s="72">
        <v>6</v>
      </c>
      <c r="I252" s="72">
        <v>1</v>
      </c>
      <c r="J252" s="72"/>
      <c r="K252" s="72">
        <f t="shared" si="0"/>
        <v>2500</v>
      </c>
      <c r="L252" s="72"/>
      <c r="M252" s="72" t="s">
        <v>1957</v>
      </c>
      <c r="N252" s="114"/>
      <c r="O252" s="114"/>
      <c r="P252" s="114"/>
      <c r="Q252" s="114">
        <v>2500</v>
      </c>
      <c r="R252" s="114"/>
      <c r="S252" s="114"/>
      <c r="T252" s="114"/>
      <c r="U252" s="114"/>
      <c r="V252" s="72">
        <v>0.01</v>
      </c>
    </row>
    <row r="253" spans="1:22" s="29" customFormat="1" ht="24" customHeight="1" x14ac:dyDescent="0.2">
      <c r="A253" s="128">
        <v>244</v>
      </c>
      <c r="B253" s="117" t="s">
        <v>2757</v>
      </c>
      <c r="C253" s="117" t="s">
        <v>2756</v>
      </c>
      <c r="D253" s="113"/>
      <c r="E253" s="114"/>
      <c r="F253" s="114"/>
      <c r="G253" s="114"/>
      <c r="H253" s="114">
        <v>3</v>
      </c>
      <c r="I253" s="114"/>
      <c r="J253" s="114"/>
      <c r="K253" s="114">
        <f t="shared" si="0"/>
        <v>1200</v>
      </c>
      <c r="L253" s="114"/>
      <c r="M253" s="114" t="s">
        <v>417</v>
      </c>
      <c r="N253" s="114" t="s">
        <v>15</v>
      </c>
      <c r="O253" s="114" t="s">
        <v>12</v>
      </c>
      <c r="P253" s="114">
        <v>177</v>
      </c>
      <c r="Q253" s="114">
        <v>1000</v>
      </c>
      <c r="R253" s="114">
        <v>200</v>
      </c>
      <c r="S253" s="114"/>
      <c r="T253" s="114"/>
      <c r="U253" s="114"/>
      <c r="V253" s="114">
        <v>0.02</v>
      </c>
    </row>
    <row r="254" spans="1:22" s="29" customFormat="1" ht="24" customHeight="1" x14ac:dyDescent="0.2">
      <c r="A254" s="128">
        <v>245</v>
      </c>
      <c r="B254" s="118" t="s">
        <v>2758</v>
      </c>
      <c r="C254" s="118" t="s">
        <v>13</v>
      </c>
      <c r="D254" s="113"/>
      <c r="E254" s="114"/>
      <c r="F254" s="114"/>
      <c r="G254" s="114"/>
      <c r="H254" s="114">
        <v>17</v>
      </c>
      <c r="I254" s="114"/>
      <c r="J254" s="114"/>
      <c r="K254" s="114">
        <f t="shared" si="0"/>
        <v>6800</v>
      </c>
      <c r="L254" s="114"/>
      <c r="M254" s="114" t="s">
        <v>2734</v>
      </c>
      <c r="N254" s="114"/>
      <c r="O254" s="114"/>
      <c r="P254" s="114"/>
      <c r="Q254" s="114">
        <v>6800</v>
      </c>
      <c r="R254" s="114"/>
      <c r="S254" s="114"/>
      <c r="T254" s="114"/>
      <c r="U254" s="114"/>
      <c r="V254" s="114">
        <v>0.01</v>
      </c>
    </row>
    <row r="255" spans="1:22" s="29" customFormat="1" ht="24" customHeight="1" x14ac:dyDescent="0.2">
      <c r="A255" s="128">
        <v>246</v>
      </c>
      <c r="B255" s="114"/>
      <c r="C255" s="118" t="s">
        <v>13</v>
      </c>
      <c r="D255" s="113"/>
      <c r="E255" s="114"/>
      <c r="F255" s="114"/>
      <c r="G255" s="114"/>
      <c r="H255" s="114">
        <v>12</v>
      </c>
      <c r="I255" s="114"/>
      <c r="J255" s="114"/>
      <c r="K255" s="114">
        <f t="shared" si="0"/>
        <v>4800</v>
      </c>
      <c r="L255" s="114"/>
      <c r="M255" s="114" t="s">
        <v>2734</v>
      </c>
      <c r="N255" s="114"/>
      <c r="O255" s="114"/>
      <c r="P255" s="114"/>
      <c r="Q255" s="114">
        <v>4800</v>
      </c>
      <c r="R255" s="114"/>
      <c r="S255" s="114"/>
      <c r="T255" s="114"/>
      <c r="U255" s="114"/>
      <c r="V255" s="114">
        <v>0.01</v>
      </c>
    </row>
    <row r="256" spans="1:22" s="29" customFormat="1" ht="24" customHeight="1" x14ac:dyDescent="0.2">
      <c r="A256" s="128">
        <v>247</v>
      </c>
      <c r="B256" s="114"/>
      <c r="C256" s="118" t="s">
        <v>9</v>
      </c>
      <c r="D256" s="113"/>
      <c r="E256" s="114"/>
      <c r="F256" s="114"/>
      <c r="G256" s="114"/>
      <c r="H256" s="114">
        <v>7</v>
      </c>
      <c r="I256" s="114"/>
      <c r="J256" s="114"/>
      <c r="K256" s="114">
        <f t="shared" si="0"/>
        <v>2800</v>
      </c>
      <c r="L256" s="114"/>
      <c r="M256" s="114" t="s">
        <v>2734</v>
      </c>
      <c r="N256" s="114"/>
      <c r="O256" s="114"/>
      <c r="P256" s="114"/>
      <c r="Q256" s="114">
        <v>2800</v>
      </c>
      <c r="R256" s="114"/>
      <c r="S256" s="114"/>
      <c r="T256" s="114"/>
      <c r="U256" s="114"/>
      <c r="V256" s="114">
        <v>0.01</v>
      </c>
    </row>
    <row r="257" spans="1:22" s="29" customFormat="1" ht="24" customHeight="1" x14ac:dyDescent="0.2">
      <c r="A257" s="128">
        <v>248</v>
      </c>
      <c r="B257" s="117" t="s">
        <v>2759</v>
      </c>
      <c r="C257" s="117" t="s">
        <v>13</v>
      </c>
      <c r="D257" s="113"/>
      <c r="E257" s="114"/>
      <c r="F257" s="114"/>
      <c r="G257" s="114"/>
      <c r="H257" s="114"/>
      <c r="I257" s="114">
        <v>1</v>
      </c>
      <c r="J257" s="114"/>
      <c r="K257" s="114">
        <f t="shared" si="0"/>
        <v>100</v>
      </c>
      <c r="L257" s="114"/>
      <c r="M257" s="114" t="s">
        <v>2735</v>
      </c>
      <c r="N257" s="114" t="s">
        <v>15</v>
      </c>
      <c r="O257" s="114" t="s">
        <v>373</v>
      </c>
      <c r="P257" s="114">
        <v>121</v>
      </c>
      <c r="Q257" s="114"/>
      <c r="R257" s="114">
        <v>100</v>
      </c>
      <c r="S257" s="114"/>
      <c r="T257" s="114"/>
      <c r="U257" s="114"/>
      <c r="V257" s="114">
        <v>0.02</v>
      </c>
    </row>
    <row r="258" spans="1:22" s="29" customFormat="1" ht="24" customHeight="1" x14ac:dyDescent="0.2">
      <c r="A258" s="128">
        <v>249</v>
      </c>
      <c r="B258" s="117" t="s">
        <v>2760</v>
      </c>
      <c r="C258" s="117" t="s">
        <v>13</v>
      </c>
      <c r="D258" s="113"/>
      <c r="E258" s="114"/>
      <c r="F258" s="114"/>
      <c r="G258" s="114"/>
      <c r="H258" s="114">
        <v>1</v>
      </c>
      <c r="I258" s="114"/>
      <c r="J258" s="114"/>
      <c r="K258" s="114">
        <f t="shared" si="0"/>
        <v>400</v>
      </c>
      <c r="L258" s="114"/>
      <c r="M258" s="114" t="s">
        <v>2736</v>
      </c>
      <c r="N258" s="114" t="s">
        <v>15</v>
      </c>
      <c r="O258" s="114" t="s">
        <v>12</v>
      </c>
      <c r="P258" s="114">
        <v>108</v>
      </c>
      <c r="Q258" s="114">
        <v>300</v>
      </c>
      <c r="R258" s="114">
        <v>100</v>
      </c>
      <c r="S258" s="114"/>
      <c r="T258" s="114"/>
      <c r="U258" s="114"/>
      <c r="V258" s="114">
        <v>0.02</v>
      </c>
    </row>
    <row r="259" spans="1:22" s="29" customFormat="1" ht="24" customHeight="1" x14ac:dyDescent="0.2">
      <c r="A259" s="128">
        <v>250</v>
      </c>
      <c r="B259" s="112"/>
      <c r="C259" s="117" t="s">
        <v>13</v>
      </c>
      <c r="D259" s="113"/>
      <c r="E259" s="114"/>
      <c r="F259" s="114"/>
      <c r="G259" s="114"/>
      <c r="H259" s="114">
        <v>12</v>
      </c>
      <c r="I259" s="114">
        <v>1</v>
      </c>
      <c r="J259" s="114"/>
      <c r="K259" s="114">
        <f t="shared" si="0"/>
        <v>4900</v>
      </c>
      <c r="L259" s="114"/>
      <c r="M259" s="114" t="s">
        <v>2736</v>
      </c>
      <c r="N259" s="114"/>
      <c r="O259" s="114"/>
      <c r="P259" s="114"/>
      <c r="Q259" s="114">
        <v>4900</v>
      </c>
      <c r="R259" s="114"/>
      <c r="S259" s="114"/>
      <c r="T259" s="114"/>
      <c r="U259" s="114"/>
      <c r="V259" s="114">
        <v>0.01</v>
      </c>
    </row>
    <row r="260" spans="1:22" s="29" customFormat="1" ht="24" customHeight="1" x14ac:dyDescent="0.2">
      <c r="A260" s="128">
        <v>251</v>
      </c>
      <c r="B260" s="118" t="s">
        <v>2761</v>
      </c>
      <c r="C260" s="118" t="s">
        <v>13</v>
      </c>
      <c r="D260" s="113"/>
      <c r="E260" s="114"/>
      <c r="F260" s="114"/>
      <c r="G260" s="114"/>
      <c r="H260" s="114">
        <v>1</v>
      </c>
      <c r="I260" s="114"/>
      <c r="J260" s="114"/>
      <c r="K260" s="114">
        <f t="shared" si="0"/>
        <v>400</v>
      </c>
      <c r="L260" s="114"/>
      <c r="M260" s="114" t="s">
        <v>2737</v>
      </c>
      <c r="N260" s="114"/>
      <c r="O260" s="114"/>
      <c r="P260" s="114"/>
      <c r="Q260" s="114">
        <v>400</v>
      </c>
      <c r="R260" s="114"/>
      <c r="S260" s="114"/>
      <c r="T260" s="114"/>
      <c r="U260" s="114"/>
      <c r="V260" s="114">
        <v>0.01</v>
      </c>
    </row>
    <row r="261" spans="1:22" s="29" customFormat="1" ht="24" customHeight="1" x14ac:dyDescent="0.2">
      <c r="A261" s="128">
        <v>252</v>
      </c>
      <c r="B261" s="114"/>
      <c r="C261" s="118" t="s">
        <v>13</v>
      </c>
      <c r="D261" s="113"/>
      <c r="E261" s="114"/>
      <c r="F261" s="114"/>
      <c r="G261" s="114"/>
      <c r="H261" s="114">
        <v>4</v>
      </c>
      <c r="I261" s="114"/>
      <c r="J261" s="114"/>
      <c r="K261" s="114">
        <f t="shared" si="0"/>
        <v>1600</v>
      </c>
      <c r="L261" s="114"/>
      <c r="M261" s="114" t="s">
        <v>2737</v>
      </c>
      <c r="N261" s="114"/>
      <c r="O261" s="114"/>
      <c r="P261" s="114"/>
      <c r="Q261" s="114">
        <v>1600</v>
      </c>
      <c r="R261" s="114"/>
      <c r="S261" s="114"/>
      <c r="T261" s="114"/>
      <c r="U261" s="114"/>
      <c r="V261" s="114">
        <v>0.01</v>
      </c>
    </row>
    <row r="262" spans="1:22" s="29" customFormat="1" ht="24" customHeight="1" x14ac:dyDescent="0.2">
      <c r="A262" s="114"/>
      <c r="B262" s="112"/>
      <c r="C262" s="112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</row>
    <row r="263" spans="1:22" s="29" customFormat="1" ht="24" customHeight="1" x14ac:dyDescent="0.2">
      <c r="A263" s="114"/>
      <c r="B263" s="112"/>
      <c r="C263" s="112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</row>
    <row r="264" spans="1:22" s="29" customFormat="1" ht="24" customHeight="1" x14ac:dyDescent="0.2">
      <c r="A264" s="72"/>
      <c r="B264" s="112"/>
      <c r="C264" s="70"/>
      <c r="D264" s="71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</row>
    <row r="265" spans="1:22" s="29" customFormat="1" ht="24" customHeight="1" x14ac:dyDescent="0.2">
      <c r="A265" s="72"/>
      <c r="B265" s="112"/>
      <c r="C265" s="70"/>
      <c r="D265" s="71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</row>
    <row r="266" spans="1:22" s="29" customFormat="1" ht="24" customHeight="1" x14ac:dyDescent="0.2">
      <c r="A266" s="69"/>
      <c r="B266" s="112"/>
      <c r="C266" s="67"/>
      <c r="D266" s="68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</row>
    <row r="267" spans="1:22" s="29" customFormat="1" ht="24" customHeight="1" x14ac:dyDescent="0.2">
      <c r="A267" s="69"/>
      <c r="B267" s="112"/>
      <c r="C267" s="67"/>
      <c r="D267" s="68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</row>
    <row r="268" spans="1:22" s="29" customFormat="1" ht="24" customHeight="1" x14ac:dyDescent="0.2">
      <c r="A268" s="69"/>
      <c r="B268" s="112"/>
      <c r="C268" s="67"/>
      <c r="D268" s="68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</row>
    <row r="269" spans="1:22" s="29" customFormat="1" ht="24" customHeight="1" x14ac:dyDescent="0.2">
      <c r="A269" s="69"/>
      <c r="B269" s="112"/>
      <c r="C269" s="67"/>
      <c r="D269" s="68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</row>
    <row r="270" spans="1:22" s="29" customFormat="1" ht="24" customHeight="1" x14ac:dyDescent="0.2">
      <c r="A270" s="69"/>
      <c r="B270" s="112"/>
      <c r="C270" s="67"/>
      <c r="D270" s="68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</row>
    <row r="271" spans="1:22" s="29" customFormat="1" ht="24" customHeight="1" x14ac:dyDescent="0.2">
      <c r="A271" s="69"/>
      <c r="B271" s="112"/>
      <c r="C271" s="67"/>
      <c r="D271" s="68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</row>
    <row r="272" spans="1:22" s="29" customFormat="1" ht="24" customHeight="1" x14ac:dyDescent="0.2">
      <c r="A272" s="69"/>
      <c r="B272" s="112"/>
      <c r="C272" s="67"/>
      <c r="D272" s="68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</row>
    <row r="273" spans="1:22" s="29" customFormat="1" ht="24" customHeight="1" x14ac:dyDescent="0.2">
      <c r="A273" s="69"/>
      <c r="B273" s="112"/>
      <c r="C273" s="67"/>
      <c r="D273" s="68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</row>
    <row r="274" spans="1:22" s="29" customFormat="1" ht="24" customHeight="1" x14ac:dyDescent="0.2">
      <c r="A274" s="69"/>
      <c r="B274" s="112"/>
      <c r="C274" s="67"/>
      <c r="D274" s="68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</row>
    <row r="275" spans="1:22" s="29" customFormat="1" ht="24" customHeight="1" x14ac:dyDescent="0.2">
      <c r="A275" s="69"/>
      <c r="B275" s="112"/>
      <c r="C275" s="67"/>
      <c r="D275" s="68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</row>
    <row r="278" spans="1:22" ht="24" x14ac:dyDescent="0.55000000000000004">
      <c r="G278" s="10" t="s">
        <v>220</v>
      </c>
      <c r="H278" s="10"/>
      <c r="I278" s="11"/>
      <c r="J278" s="10" t="s">
        <v>221</v>
      </c>
      <c r="K278" s="12"/>
      <c r="L278" s="13"/>
      <c r="M278" s="13"/>
    </row>
    <row r="279" spans="1:22" ht="24" x14ac:dyDescent="0.55000000000000004">
      <c r="G279" s="10"/>
      <c r="H279" s="10"/>
      <c r="I279" s="11"/>
      <c r="J279" s="10" t="s">
        <v>222</v>
      </c>
      <c r="K279" s="12"/>
      <c r="L279" s="13"/>
      <c r="M279" s="13"/>
    </row>
    <row r="280" spans="1:22" ht="24" x14ac:dyDescent="0.55000000000000004">
      <c r="G280" s="10"/>
      <c r="H280" s="10"/>
      <c r="I280" s="11"/>
      <c r="J280" s="10" t="s">
        <v>223</v>
      </c>
      <c r="K280" s="12"/>
      <c r="L280" s="13"/>
      <c r="M280" s="13"/>
    </row>
    <row r="281" spans="1:22" ht="24" x14ac:dyDescent="0.55000000000000004">
      <c r="G281" s="10"/>
      <c r="H281" s="10"/>
      <c r="I281" s="11"/>
      <c r="J281" s="10" t="s">
        <v>224</v>
      </c>
      <c r="K281" s="14"/>
      <c r="L281" s="15"/>
      <c r="M281" s="15"/>
    </row>
    <row r="282" spans="1:22" ht="24" x14ac:dyDescent="0.55000000000000004">
      <c r="G282" s="11"/>
      <c r="H282" s="11"/>
      <c r="I282" s="11"/>
      <c r="J282" s="11" t="s">
        <v>225</v>
      </c>
      <c r="K282" s="14"/>
      <c r="L282" s="15"/>
      <c r="M282" s="15"/>
    </row>
  </sheetData>
  <mergeCells count="27">
    <mergeCell ref="B3:B9"/>
    <mergeCell ref="A1:V1"/>
    <mergeCell ref="A2:V2"/>
    <mergeCell ref="A3:A9"/>
    <mergeCell ref="C3:C9"/>
    <mergeCell ref="D3:D9"/>
    <mergeCell ref="E3:K3"/>
    <mergeCell ref="E4:E9"/>
    <mergeCell ref="F4:F9"/>
    <mergeCell ref="G4:G9"/>
    <mergeCell ref="H4:H9"/>
    <mergeCell ref="I4:I9"/>
    <mergeCell ref="J4:J9"/>
    <mergeCell ref="K4:K9"/>
    <mergeCell ref="U4:U9"/>
    <mergeCell ref="L3:V3"/>
    <mergeCell ref="V4:V9"/>
    <mergeCell ref="Q4:T4"/>
    <mergeCell ref="Q5:Q9"/>
    <mergeCell ref="R5:R9"/>
    <mergeCell ref="S5:S9"/>
    <mergeCell ref="T5:T9"/>
    <mergeCell ref="L4:L9"/>
    <mergeCell ref="N4:N9"/>
    <mergeCell ref="O4:O9"/>
    <mergeCell ref="P4:P9"/>
    <mergeCell ref="M4:M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4"/>
  <sheetViews>
    <sheetView workbookViewId="0">
      <pane xSplit="13" ySplit="9" topLeftCell="N288" activePane="bottomRight" state="frozenSplit"/>
      <selection pane="topRight" activeCell="M1" sqref="M1"/>
      <selection pane="bottomLeft" activeCell="A19" sqref="A19"/>
      <selection pane="bottomRight" activeCell="V336" sqref="V336"/>
    </sheetView>
  </sheetViews>
  <sheetFormatPr defaultRowHeight="14.25" x14ac:dyDescent="0.2"/>
  <cols>
    <col min="1" max="1" width="6.25" customWidth="1"/>
    <col min="2" max="2" width="18.875" style="25" customWidth="1"/>
    <col min="3" max="3" width="14" customWidth="1"/>
    <col min="4" max="4" width="9.875" style="25" customWidth="1"/>
    <col min="11" max="11" width="9.5" customWidth="1"/>
    <col min="12" max="12" width="6.75" customWidth="1"/>
    <col min="13" max="13" width="14.5" style="25" customWidth="1"/>
    <col min="18" max="18" width="9" style="25"/>
    <col min="22" max="22" width="9" customWidth="1"/>
  </cols>
  <sheetData>
    <row r="1" spans="1:23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3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3" ht="18.75" x14ac:dyDescent="0.2">
      <c r="A3" s="181" t="s">
        <v>2</v>
      </c>
      <c r="B3" s="181" t="s">
        <v>2704</v>
      </c>
      <c r="C3" s="184" t="s">
        <v>207</v>
      </c>
      <c r="D3" s="185"/>
      <c r="E3" s="185"/>
      <c r="F3" s="185"/>
      <c r="G3" s="185"/>
      <c r="H3" s="185"/>
      <c r="I3" s="185"/>
      <c r="J3" s="185"/>
      <c r="K3" s="185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  <c r="W3" s="29"/>
    </row>
    <row r="4" spans="1:23" ht="15.75" customHeight="1" x14ac:dyDescent="0.2">
      <c r="A4" s="182"/>
      <c r="B4" s="182"/>
      <c r="C4" s="181" t="s">
        <v>205</v>
      </c>
      <c r="D4" s="181" t="s">
        <v>336</v>
      </c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602</v>
      </c>
      <c r="Q4" s="199" t="s">
        <v>338</v>
      </c>
      <c r="R4" s="200"/>
      <c r="S4" s="200"/>
      <c r="T4" s="201"/>
      <c r="U4" s="202" t="s">
        <v>218</v>
      </c>
      <c r="V4" s="178" t="s">
        <v>752</v>
      </c>
      <c r="W4" s="29"/>
    </row>
    <row r="5" spans="1:23" ht="15.75" customHeight="1" x14ac:dyDescent="0.2">
      <c r="A5" s="182"/>
      <c r="B5" s="182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203"/>
      <c r="V5" s="179"/>
      <c r="W5" s="29"/>
    </row>
    <row r="6" spans="1:23" ht="15.75" customHeight="1" x14ac:dyDescent="0.2">
      <c r="A6" s="182"/>
      <c r="B6" s="182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203"/>
      <c r="V6" s="179"/>
      <c r="W6" s="29"/>
    </row>
    <row r="7" spans="1:23" ht="15.75" customHeight="1" x14ac:dyDescent="0.2">
      <c r="A7" s="182"/>
      <c r="B7" s="182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203"/>
      <c r="V7" s="179"/>
      <c r="W7" s="29"/>
    </row>
    <row r="8" spans="1:23" ht="15.75" customHeight="1" x14ac:dyDescent="0.2">
      <c r="A8" s="182"/>
      <c r="B8" s="182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203"/>
      <c r="V8" s="179"/>
      <c r="W8" s="29"/>
    </row>
    <row r="9" spans="1:23" ht="15.75" customHeight="1" x14ac:dyDescent="0.2">
      <c r="A9" s="183"/>
      <c r="B9" s="183"/>
      <c r="C9" s="183"/>
      <c r="D9" s="183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204"/>
      <c r="V9" s="179"/>
      <c r="W9" s="29"/>
    </row>
    <row r="10" spans="1:23" ht="18.75" x14ac:dyDescent="0.2">
      <c r="A10" s="26">
        <v>1</v>
      </c>
      <c r="B10" s="26" t="s">
        <v>2027</v>
      </c>
      <c r="C10" s="26" t="s">
        <v>9</v>
      </c>
      <c r="D10" s="26">
        <v>8742</v>
      </c>
      <c r="E10" s="26">
        <v>1020</v>
      </c>
      <c r="F10" s="26">
        <v>48</v>
      </c>
      <c r="G10" s="26">
        <v>2</v>
      </c>
      <c r="H10" s="26">
        <v>1</v>
      </c>
      <c r="I10" s="26"/>
      <c r="J10" s="26">
        <v>32</v>
      </c>
      <c r="K10" s="109">
        <f t="shared" ref="K10:K56" si="0">H10*400+I10*100+J10</f>
        <v>432</v>
      </c>
      <c r="L10" s="27">
        <v>1</v>
      </c>
      <c r="M10" s="26" t="s">
        <v>484</v>
      </c>
      <c r="N10" s="27" t="s">
        <v>15</v>
      </c>
      <c r="O10" s="27" t="s">
        <v>12</v>
      </c>
      <c r="P10" s="27">
        <v>108</v>
      </c>
      <c r="Q10" s="27"/>
      <c r="R10" s="27">
        <v>432</v>
      </c>
      <c r="S10" s="27"/>
      <c r="T10" s="27"/>
      <c r="U10" s="27">
        <v>30</v>
      </c>
      <c r="V10" s="27">
        <v>0</v>
      </c>
      <c r="W10" s="29"/>
    </row>
    <row r="11" spans="1:23" ht="18.75" x14ac:dyDescent="0.2">
      <c r="A11" s="26">
        <v>2</v>
      </c>
      <c r="B11" s="117"/>
      <c r="C11" s="26" t="s">
        <v>9</v>
      </c>
      <c r="D11" s="26">
        <v>14601</v>
      </c>
      <c r="E11" s="26"/>
      <c r="F11" s="26">
        <v>20</v>
      </c>
      <c r="G11" s="26">
        <v>1</v>
      </c>
      <c r="H11" s="26">
        <v>22</v>
      </c>
      <c r="I11" s="26">
        <v>2</v>
      </c>
      <c r="J11" s="26">
        <v>62</v>
      </c>
      <c r="K11" s="109">
        <f t="shared" si="0"/>
        <v>9062</v>
      </c>
      <c r="L11" s="26"/>
      <c r="M11" s="26" t="s">
        <v>484</v>
      </c>
      <c r="N11" s="26"/>
      <c r="O11" s="26"/>
      <c r="P11" s="26"/>
      <c r="Q11" s="26">
        <v>9062</v>
      </c>
      <c r="R11" s="26"/>
      <c r="S11" s="26"/>
      <c r="T11" s="27"/>
      <c r="U11" s="26"/>
      <c r="V11" s="141">
        <v>0</v>
      </c>
      <c r="W11" s="29"/>
    </row>
    <row r="12" spans="1:23" ht="18.75" x14ac:dyDescent="0.2">
      <c r="A12" s="128">
        <v>3</v>
      </c>
      <c r="B12" s="117"/>
      <c r="C12" s="26" t="s">
        <v>13</v>
      </c>
      <c r="D12" s="26"/>
      <c r="E12" s="26"/>
      <c r="F12" s="26"/>
      <c r="G12" s="26">
        <v>1</v>
      </c>
      <c r="H12" s="26">
        <v>23</v>
      </c>
      <c r="I12" s="26"/>
      <c r="J12" s="26"/>
      <c r="K12" s="109">
        <f t="shared" si="0"/>
        <v>9200</v>
      </c>
      <c r="L12" s="26"/>
      <c r="M12" s="26" t="s">
        <v>484</v>
      </c>
      <c r="N12" s="26"/>
      <c r="O12" s="26"/>
      <c r="P12" s="26"/>
      <c r="Q12" s="26">
        <v>9200</v>
      </c>
      <c r="R12" s="26"/>
      <c r="S12" s="26"/>
      <c r="T12" s="27"/>
      <c r="U12" s="26"/>
      <c r="V12" s="141">
        <v>0.01</v>
      </c>
      <c r="W12" s="29"/>
    </row>
    <row r="13" spans="1:23" ht="18.75" x14ac:dyDescent="0.2">
      <c r="A13" s="128">
        <v>4</v>
      </c>
      <c r="B13" s="26" t="s">
        <v>2026</v>
      </c>
      <c r="C13" s="26" t="s">
        <v>485</v>
      </c>
      <c r="D13" s="26"/>
      <c r="E13" s="26"/>
      <c r="F13" s="26"/>
      <c r="G13" s="26">
        <v>2</v>
      </c>
      <c r="H13" s="26"/>
      <c r="I13" s="26"/>
      <c r="J13" s="26"/>
      <c r="K13" s="109">
        <f t="shared" si="0"/>
        <v>0</v>
      </c>
      <c r="L13" s="26">
        <v>1</v>
      </c>
      <c r="M13" s="26" t="s">
        <v>486</v>
      </c>
      <c r="N13" s="26" t="s">
        <v>15</v>
      </c>
      <c r="O13" s="26" t="s">
        <v>12</v>
      </c>
      <c r="P13" s="26">
        <v>90</v>
      </c>
      <c r="Q13" s="26"/>
      <c r="R13" s="26">
        <v>90</v>
      </c>
      <c r="S13" s="26"/>
      <c r="T13" s="27"/>
      <c r="U13" s="26">
        <v>20</v>
      </c>
      <c r="V13" s="141">
        <v>0.02</v>
      </c>
      <c r="W13" s="29"/>
    </row>
    <row r="14" spans="1:23" ht="18.75" x14ac:dyDescent="0.2">
      <c r="A14" s="128">
        <v>5</v>
      </c>
      <c r="B14" s="117"/>
      <c r="C14" s="26" t="s">
        <v>13</v>
      </c>
      <c r="D14" s="26"/>
      <c r="E14" s="26"/>
      <c r="F14" s="26"/>
      <c r="G14" s="26">
        <v>1</v>
      </c>
      <c r="H14" s="26">
        <v>14</v>
      </c>
      <c r="I14" s="26"/>
      <c r="J14" s="26"/>
      <c r="K14" s="109">
        <f t="shared" si="0"/>
        <v>5600</v>
      </c>
      <c r="L14" s="26"/>
      <c r="M14" s="26" t="s">
        <v>486</v>
      </c>
      <c r="N14" s="26"/>
      <c r="O14" s="26"/>
      <c r="P14" s="26"/>
      <c r="Q14" s="26">
        <v>5600</v>
      </c>
      <c r="R14" s="26"/>
      <c r="S14" s="26"/>
      <c r="T14" s="27"/>
      <c r="U14" s="26"/>
      <c r="V14" s="141">
        <v>0.01</v>
      </c>
      <c r="W14" s="29"/>
    </row>
    <row r="15" spans="1:23" ht="18.75" x14ac:dyDescent="0.2">
      <c r="A15" s="128">
        <v>6</v>
      </c>
      <c r="B15" s="26" t="s">
        <v>2028</v>
      </c>
      <c r="C15" s="26" t="s">
        <v>9</v>
      </c>
      <c r="D15" s="26">
        <v>44376</v>
      </c>
      <c r="E15" s="26">
        <v>4352</v>
      </c>
      <c r="F15" s="26">
        <v>161</v>
      </c>
      <c r="G15" s="26">
        <v>2</v>
      </c>
      <c r="H15" s="26"/>
      <c r="I15" s="26"/>
      <c r="J15" s="26">
        <v>68</v>
      </c>
      <c r="K15" s="109">
        <f t="shared" si="0"/>
        <v>68</v>
      </c>
      <c r="L15" s="26">
        <v>1</v>
      </c>
      <c r="M15" s="26" t="s">
        <v>487</v>
      </c>
      <c r="N15" s="26" t="s">
        <v>15</v>
      </c>
      <c r="O15" s="26" t="s">
        <v>12</v>
      </c>
      <c r="P15" s="26">
        <v>153</v>
      </c>
      <c r="Q15" s="26"/>
      <c r="R15" s="26">
        <v>68</v>
      </c>
      <c r="S15" s="26"/>
      <c r="T15" s="27"/>
      <c r="U15" s="26">
        <v>20</v>
      </c>
      <c r="V15" s="141">
        <v>0</v>
      </c>
      <c r="W15" s="29"/>
    </row>
    <row r="16" spans="1:23" ht="18.75" x14ac:dyDescent="0.2">
      <c r="A16" s="128">
        <v>7</v>
      </c>
      <c r="B16" s="117"/>
      <c r="C16" s="26" t="s">
        <v>9</v>
      </c>
      <c r="D16" s="26">
        <v>14633</v>
      </c>
      <c r="E16" s="26">
        <v>1792</v>
      </c>
      <c r="F16" s="26">
        <v>62</v>
      </c>
      <c r="G16" s="26">
        <v>1</v>
      </c>
      <c r="H16" s="26">
        <v>6</v>
      </c>
      <c r="I16" s="26">
        <v>3</v>
      </c>
      <c r="J16" s="26">
        <v>65</v>
      </c>
      <c r="K16" s="109">
        <f t="shared" si="0"/>
        <v>2765</v>
      </c>
      <c r="L16" s="26"/>
      <c r="M16" s="26" t="s">
        <v>487</v>
      </c>
      <c r="N16" s="26"/>
      <c r="O16" s="26"/>
      <c r="P16" s="26"/>
      <c r="Q16" s="26">
        <v>2765</v>
      </c>
      <c r="R16" s="26"/>
      <c r="S16" s="26"/>
      <c r="T16" s="27"/>
      <c r="U16" s="26"/>
      <c r="V16" s="141">
        <v>0</v>
      </c>
      <c r="W16" s="29"/>
    </row>
    <row r="17" spans="1:23" ht="18.75" x14ac:dyDescent="0.2">
      <c r="A17" s="128">
        <v>8</v>
      </c>
      <c r="B17" s="117"/>
      <c r="C17" s="26" t="s">
        <v>9</v>
      </c>
      <c r="D17" s="26">
        <v>13500</v>
      </c>
      <c r="E17" s="26">
        <v>1632</v>
      </c>
      <c r="F17" s="26">
        <v>363</v>
      </c>
      <c r="G17" s="26">
        <v>1</v>
      </c>
      <c r="H17" s="26">
        <v>9</v>
      </c>
      <c r="I17" s="26"/>
      <c r="J17" s="26">
        <v>16</v>
      </c>
      <c r="K17" s="109">
        <f t="shared" si="0"/>
        <v>3616</v>
      </c>
      <c r="L17" s="26"/>
      <c r="M17" s="26" t="s">
        <v>487</v>
      </c>
      <c r="N17" s="26"/>
      <c r="O17" s="26"/>
      <c r="P17" s="26"/>
      <c r="Q17" s="26">
        <v>3616</v>
      </c>
      <c r="R17" s="26"/>
      <c r="S17" s="26"/>
      <c r="T17" s="27"/>
      <c r="U17" s="26"/>
      <c r="V17" s="141">
        <v>0</v>
      </c>
      <c r="W17" s="29"/>
    </row>
    <row r="18" spans="1:23" ht="18.75" x14ac:dyDescent="0.2">
      <c r="A18" s="128">
        <v>9</v>
      </c>
      <c r="B18" s="117"/>
      <c r="C18" s="26" t="s">
        <v>9</v>
      </c>
      <c r="D18" s="26">
        <v>14628</v>
      </c>
      <c r="E18" s="26"/>
      <c r="F18" s="26">
        <v>57</v>
      </c>
      <c r="G18" s="26">
        <v>1</v>
      </c>
      <c r="H18" s="26">
        <v>12</v>
      </c>
      <c r="I18" s="26">
        <v>3</v>
      </c>
      <c r="J18" s="26">
        <v>2</v>
      </c>
      <c r="K18" s="109">
        <f t="shared" si="0"/>
        <v>5102</v>
      </c>
      <c r="L18" s="26"/>
      <c r="M18" s="26" t="s">
        <v>487</v>
      </c>
      <c r="N18" s="26"/>
      <c r="O18" s="26"/>
      <c r="P18" s="26"/>
      <c r="Q18" s="26">
        <v>5102</v>
      </c>
      <c r="R18" s="26"/>
      <c r="S18" s="26"/>
      <c r="T18" s="27"/>
      <c r="U18" s="26"/>
      <c r="V18" s="141">
        <v>0</v>
      </c>
      <c r="W18" s="29"/>
    </row>
    <row r="19" spans="1:23" ht="18.75" x14ac:dyDescent="0.2">
      <c r="A19" s="128">
        <v>10</v>
      </c>
      <c r="B19" s="26" t="s">
        <v>2025</v>
      </c>
      <c r="C19" s="26" t="s">
        <v>9</v>
      </c>
      <c r="D19" s="26">
        <v>57074</v>
      </c>
      <c r="E19" s="26">
        <v>5393</v>
      </c>
      <c r="F19" s="26">
        <v>106</v>
      </c>
      <c r="G19" s="26">
        <v>2</v>
      </c>
      <c r="H19" s="26"/>
      <c r="I19" s="26">
        <v>2</v>
      </c>
      <c r="J19" s="26">
        <v>69</v>
      </c>
      <c r="K19" s="109">
        <f t="shared" si="0"/>
        <v>269</v>
      </c>
      <c r="L19" s="26">
        <v>1</v>
      </c>
      <c r="M19" s="26" t="s">
        <v>488</v>
      </c>
      <c r="N19" s="26" t="s">
        <v>15</v>
      </c>
      <c r="O19" s="26" t="s">
        <v>12</v>
      </c>
      <c r="P19" s="26">
        <v>144</v>
      </c>
      <c r="Q19" s="26"/>
      <c r="R19" s="26">
        <v>269</v>
      </c>
      <c r="S19" s="26"/>
      <c r="T19" s="27"/>
      <c r="U19" s="26">
        <v>20</v>
      </c>
      <c r="V19" s="141">
        <v>0</v>
      </c>
      <c r="W19" s="29"/>
    </row>
    <row r="20" spans="1:23" ht="18.75" x14ac:dyDescent="0.2">
      <c r="A20" s="128">
        <v>11</v>
      </c>
      <c r="B20" s="117"/>
      <c r="C20" s="26" t="s">
        <v>9</v>
      </c>
      <c r="D20" s="26">
        <v>8687</v>
      </c>
      <c r="E20" s="26">
        <v>969</v>
      </c>
      <c r="F20" s="26">
        <v>86</v>
      </c>
      <c r="G20" s="26">
        <v>1</v>
      </c>
      <c r="H20" s="26">
        <v>1</v>
      </c>
      <c r="I20" s="26">
        <v>1</v>
      </c>
      <c r="J20" s="26">
        <v>99</v>
      </c>
      <c r="K20" s="109">
        <f t="shared" si="0"/>
        <v>599</v>
      </c>
      <c r="L20" s="26"/>
      <c r="M20" s="26" t="s">
        <v>488</v>
      </c>
      <c r="N20" s="26"/>
      <c r="O20" s="26"/>
      <c r="P20" s="26"/>
      <c r="Q20" s="26">
        <v>599</v>
      </c>
      <c r="R20" s="26"/>
      <c r="S20" s="26"/>
      <c r="T20" s="27"/>
      <c r="U20" s="26"/>
      <c r="V20" s="141">
        <v>0</v>
      </c>
      <c r="W20" s="29"/>
    </row>
    <row r="21" spans="1:23" ht="18.75" x14ac:dyDescent="0.2">
      <c r="A21" s="128">
        <v>12</v>
      </c>
      <c r="B21" s="117"/>
      <c r="C21" s="26" t="s">
        <v>9</v>
      </c>
      <c r="D21" s="26">
        <v>8758</v>
      </c>
      <c r="E21" s="26">
        <v>1035</v>
      </c>
      <c r="F21" s="26">
        <v>64</v>
      </c>
      <c r="G21" s="26">
        <v>1</v>
      </c>
      <c r="H21" s="26"/>
      <c r="I21" s="26">
        <v>1</v>
      </c>
      <c r="J21" s="26">
        <v>49</v>
      </c>
      <c r="K21" s="109">
        <f t="shared" si="0"/>
        <v>149</v>
      </c>
      <c r="L21" s="26"/>
      <c r="M21" s="26" t="s">
        <v>488</v>
      </c>
      <c r="N21" s="26"/>
      <c r="O21" s="26"/>
      <c r="P21" s="26"/>
      <c r="Q21" s="26">
        <v>149</v>
      </c>
      <c r="R21" s="26"/>
      <c r="S21" s="26"/>
      <c r="T21" s="27"/>
      <c r="U21" s="26"/>
      <c r="V21" s="141">
        <v>0</v>
      </c>
      <c r="W21" s="29"/>
    </row>
    <row r="22" spans="1:23" ht="18.75" x14ac:dyDescent="0.2">
      <c r="A22" s="128">
        <v>13</v>
      </c>
      <c r="B22" s="26" t="s">
        <v>2022</v>
      </c>
      <c r="C22" s="26" t="s">
        <v>9</v>
      </c>
      <c r="D22" s="26">
        <v>34611</v>
      </c>
      <c r="E22" s="26">
        <v>3908</v>
      </c>
      <c r="F22" s="26">
        <v>186</v>
      </c>
      <c r="G22" s="26">
        <v>2</v>
      </c>
      <c r="H22" s="26">
        <v>1</v>
      </c>
      <c r="I22" s="26"/>
      <c r="J22" s="26">
        <v>28</v>
      </c>
      <c r="K22" s="109">
        <f t="shared" si="0"/>
        <v>428</v>
      </c>
      <c r="L22" s="26">
        <v>1</v>
      </c>
      <c r="M22" s="26" t="s">
        <v>489</v>
      </c>
      <c r="N22" s="26" t="s">
        <v>15</v>
      </c>
      <c r="O22" s="26" t="s">
        <v>42</v>
      </c>
      <c r="P22" s="26">
        <v>52</v>
      </c>
      <c r="Q22" s="26">
        <v>300</v>
      </c>
      <c r="R22" s="26">
        <v>128</v>
      </c>
      <c r="S22" s="26"/>
      <c r="T22" s="27"/>
      <c r="U22" s="26">
        <v>10</v>
      </c>
      <c r="V22" s="141">
        <v>0</v>
      </c>
      <c r="W22" s="29"/>
    </row>
    <row r="23" spans="1:23" ht="18.75" x14ac:dyDescent="0.2">
      <c r="A23" s="128">
        <v>14</v>
      </c>
      <c r="B23" s="117"/>
      <c r="C23" s="26" t="s">
        <v>9</v>
      </c>
      <c r="D23" s="26">
        <v>15882</v>
      </c>
      <c r="E23" s="26">
        <v>2352</v>
      </c>
      <c r="F23" s="26">
        <v>129</v>
      </c>
      <c r="G23" s="26">
        <v>1</v>
      </c>
      <c r="H23" s="26">
        <v>26</v>
      </c>
      <c r="I23" s="26"/>
      <c r="J23" s="26">
        <v>38</v>
      </c>
      <c r="K23" s="109">
        <f t="shared" si="0"/>
        <v>10438</v>
      </c>
      <c r="L23" s="26"/>
      <c r="M23" s="26" t="s">
        <v>489</v>
      </c>
      <c r="N23" s="26"/>
      <c r="O23" s="26"/>
      <c r="P23" s="26"/>
      <c r="Q23" s="26">
        <v>10438</v>
      </c>
      <c r="R23" s="26"/>
      <c r="S23" s="26"/>
      <c r="T23" s="27"/>
      <c r="U23" s="26"/>
      <c r="V23" s="141">
        <v>0</v>
      </c>
      <c r="W23" s="29"/>
    </row>
    <row r="24" spans="1:23" ht="18.75" x14ac:dyDescent="0.2">
      <c r="A24" s="128">
        <v>15</v>
      </c>
      <c r="B24" s="117"/>
      <c r="C24" s="26" t="s">
        <v>13</v>
      </c>
      <c r="D24" s="26"/>
      <c r="E24" s="26"/>
      <c r="F24" s="26"/>
      <c r="G24" s="26">
        <v>1</v>
      </c>
      <c r="H24" s="26">
        <v>3</v>
      </c>
      <c r="I24" s="26"/>
      <c r="J24" s="26"/>
      <c r="K24" s="109">
        <f t="shared" si="0"/>
        <v>1200</v>
      </c>
      <c r="L24" s="26"/>
      <c r="M24" s="26" t="s">
        <v>489</v>
      </c>
      <c r="N24" s="26"/>
      <c r="O24" s="26"/>
      <c r="P24" s="26"/>
      <c r="Q24" s="26">
        <v>1200</v>
      </c>
      <c r="R24" s="26"/>
      <c r="S24" s="26"/>
      <c r="T24" s="27"/>
      <c r="U24" s="26"/>
      <c r="V24" s="141">
        <v>0.01</v>
      </c>
      <c r="W24" s="29"/>
    </row>
    <row r="25" spans="1:23" ht="18.75" x14ac:dyDescent="0.2">
      <c r="A25" s="128">
        <v>16</v>
      </c>
      <c r="B25" s="26" t="s">
        <v>2023</v>
      </c>
      <c r="C25" s="26" t="s">
        <v>9</v>
      </c>
      <c r="D25" s="26"/>
      <c r="E25" s="26"/>
      <c r="F25" s="26"/>
      <c r="G25" s="26">
        <v>2</v>
      </c>
      <c r="H25" s="26">
        <v>1</v>
      </c>
      <c r="I25" s="26">
        <v>1</v>
      </c>
      <c r="J25" s="26"/>
      <c r="K25" s="109">
        <f t="shared" si="0"/>
        <v>500</v>
      </c>
      <c r="L25" s="26">
        <v>1</v>
      </c>
      <c r="M25" s="26" t="s">
        <v>490</v>
      </c>
      <c r="N25" s="26" t="s">
        <v>15</v>
      </c>
      <c r="O25" s="26" t="s">
        <v>42</v>
      </c>
      <c r="P25" s="26">
        <v>108</v>
      </c>
      <c r="Q25" s="26">
        <v>300</v>
      </c>
      <c r="R25" s="26">
        <v>200</v>
      </c>
      <c r="S25" s="26"/>
      <c r="T25" s="27"/>
      <c r="U25" s="26">
        <v>15</v>
      </c>
      <c r="V25" s="141">
        <v>0</v>
      </c>
      <c r="W25" s="29"/>
    </row>
    <row r="26" spans="1:23" ht="18.75" x14ac:dyDescent="0.2">
      <c r="A26" s="128">
        <v>17</v>
      </c>
      <c r="B26" s="117"/>
      <c r="C26" s="26" t="s">
        <v>9</v>
      </c>
      <c r="D26" s="26">
        <v>14795</v>
      </c>
      <c r="E26" s="26">
        <v>1944</v>
      </c>
      <c r="F26" s="26">
        <v>64</v>
      </c>
      <c r="G26" s="26">
        <v>1</v>
      </c>
      <c r="H26" s="26">
        <v>11</v>
      </c>
      <c r="I26" s="26"/>
      <c r="J26" s="26"/>
      <c r="K26" s="109">
        <f t="shared" si="0"/>
        <v>4400</v>
      </c>
      <c r="L26" s="26"/>
      <c r="M26" s="26" t="s">
        <v>490</v>
      </c>
      <c r="N26" s="26"/>
      <c r="O26" s="26"/>
      <c r="P26" s="26"/>
      <c r="Q26" s="26">
        <v>4400</v>
      </c>
      <c r="R26" s="26"/>
      <c r="S26" s="26"/>
      <c r="T26" s="27"/>
      <c r="U26" s="26"/>
      <c r="V26" s="141">
        <v>0</v>
      </c>
      <c r="W26" s="29"/>
    </row>
    <row r="27" spans="1:23" ht="18.75" x14ac:dyDescent="0.2">
      <c r="A27" s="128">
        <v>18</v>
      </c>
      <c r="B27" s="117"/>
      <c r="C27" s="26" t="s">
        <v>491</v>
      </c>
      <c r="D27" s="75">
        <v>1690</v>
      </c>
      <c r="E27" s="26"/>
      <c r="F27" s="26"/>
      <c r="G27" s="26">
        <v>1</v>
      </c>
      <c r="H27" s="26">
        <v>8</v>
      </c>
      <c r="I27" s="26"/>
      <c r="J27" s="26"/>
      <c r="K27" s="109">
        <f t="shared" si="0"/>
        <v>3200</v>
      </c>
      <c r="L27" s="26"/>
      <c r="M27" s="26" t="s">
        <v>490</v>
      </c>
      <c r="N27" s="26"/>
      <c r="O27" s="26"/>
      <c r="P27" s="26"/>
      <c r="Q27" s="26">
        <v>3200</v>
      </c>
      <c r="R27" s="26"/>
      <c r="S27" s="26"/>
      <c r="T27" s="27"/>
      <c r="U27" s="26"/>
      <c r="V27" s="141">
        <v>0.01</v>
      </c>
      <c r="W27" s="29"/>
    </row>
    <row r="28" spans="1:23" ht="18.75" x14ac:dyDescent="0.2">
      <c r="A28" s="128">
        <v>19</v>
      </c>
      <c r="B28" s="26" t="s">
        <v>2024</v>
      </c>
      <c r="C28" s="26" t="s">
        <v>9</v>
      </c>
      <c r="D28" s="26">
        <v>8734</v>
      </c>
      <c r="E28" s="26">
        <v>3636</v>
      </c>
      <c r="F28" s="26">
        <v>40</v>
      </c>
      <c r="G28" s="26">
        <v>2</v>
      </c>
      <c r="H28" s="26"/>
      <c r="I28" s="26">
        <v>1</v>
      </c>
      <c r="J28" s="26">
        <v>31</v>
      </c>
      <c r="K28" s="109">
        <f t="shared" si="0"/>
        <v>131</v>
      </c>
      <c r="L28" s="26">
        <v>1</v>
      </c>
      <c r="M28" s="26" t="s">
        <v>492</v>
      </c>
      <c r="N28" s="26" t="s">
        <v>15</v>
      </c>
      <c r="O28" s="26" t="s">
        <v>12</v>
      </c>
      <c r="P28" s="26">
        <v>168</v>
      </c>
      <c r="Q28" s="26"/>
      <c r="R28" s="26">
        <v>131</v>
      </c>
      <c r="S28" s="26"/>
      <c r="T28" s="27"/>
      <c r="U28" s="26">
        <v>20</v>
      </c>
      <c r="V28" s="141">
        <v>0</v>
      </c>
      <c r="W28" s="29"/>
    </row>
    <row r="29" spans="1:23" ht="18.75" x14ac:dyDescent="0.2">
      <c r="A29" s="128">
        <v>20</v>
      </c>
      <c r="B29" s="117"/>
      <c r="C29" s="26" t="s">
        <v>491</v>
      </c>
      <c r="D29" s="26">
        <v>1690</v>
      </c>
      <c r="E29" s="26"/>
      <c r="F29" s="26"/>
      <c r="G29" s="26">
        <v>1</v>
      </c>
      <c r="H29" s="26">
        <v>24</v>
      </c>
      <c r="I29" s="26"/>
      <c r="J29" s="26"/>
      <c r="K29" s="109">
        <f t="shared" si="0"/>
        <v>9600</v>
      </c>
      <c r="L29" s="26"/>
      <c r="M29" s="26" t="s">
        <v>492</v>
      </c>
      <c r="N29" s="26"/>
      <c r="O29" s="26"/>
      <c r="P29" s="26"/>
      <c r="Q29" s="26">
        <v>9600</v>
      </c>
      <c r="R29" s="26"/>
      <c r="S29" s="26"/>
      <c r="T29" s="27"/>
      <c r="U29" s="26"/>
      <c r="V29" s="141">
        <v>0.01</v>
      </c>
      <c r="W29" s="29"/>
    </row>
    <row r="30" spans="1:23" ht="18.75" x14ac:dyDescent="0.2">
      <c r="A30" s="128">
        <v>21</v>
      </c>
      <c r="B30" s="117"/>
      <c r="C30" s="26" t="s">
        <v>13</v>
      </c>
      <c r="D30" s="26"/>
      <c r="E30" s="27"/>
      <c r="F30" s="27"/>
      <c r="G30" s="27">
        <v>1</v>
      </c>
      <c r="H30" s="27">
        <v>11</v>
      </c>
      <c r="I30" s="27"/>
      <c r="J30" s="27"/>
      <c r="K30" s="109">
        <f t="shared" si="0"/>
        <v>4400</v>
      </c>
      <c r="L30" s="27"/>
      <c r="M30" s="27" t="s">
        <v>492</v>
      </c>
      <c r="N30" s="27"/>
      <c r="O30" s="27"/>
      <c r="P30" s="27"/>
      <c r="Q30" s="27">
        <v>4400</v>
      </c>
      <c r="R30" s="27"/>
      <c r="S30" s="27"/>
      <c r="T30" s="27"/>
      <c r="U30" s="27"/>
      <c r="V30" s="141">
        <v>0.01</v>
      </c>
      <c r="W30" s="29"/>
    </row>
    <row r="31" spans="1:23" ht="18.75" x14ac:dyDescent="0.2">
      <c r="A31" s="128">
        <v>22</v>
      </c>
      <c r="B31" s="26" t="s">
        <v>1999</v>
      </c>
      <c r="C31" s="26" t="s">
        <v>13</v>
      </c>
      <c r="D31" s="26"/>
      <c r="E31" s="27"/>
      <c r="F31" s="27"/>
      <c r="G31" s="27">
        <v>2</v>
      </c>
      <c r="H31" s="27">
        <v>5</v>
      </c>
      <c r="I31" s="27"/>
      <c r="J31" s="27"/>
      <c r="K31" s="109">
        <f t="shared" si="0"/>
        <v>2000</v>
      </c>
      <c r="L31" s="27">
        <v>1</v>
      </c>
      <c r="M31" s="27" t="s">
        <v>493</v>
      </c>
      <c r="N31" s="27" t="s">
        <v>15</v>
      </c>
      <c r="O31" s="27" t="s">
        <v>42</v>
      </c>
      <c r="P31" s="27">
        <v>89</v>
      </c>
      <c r="Q31" s="27">
        <v>1900</v>
      </c>
      <c r="R31" s="27">
        <v>100</v>
      </c>
      <c r="S31" s="27"/>
      <c r="T31" s="27"/>
      <c r="U31" s="27">
        <v>10</v>
      </c>
      <c r="V31" s="141">
        <v>0.02</v>
      </c>
      <c r="W31" s="29"/>
    </row>
    <row r="32" spans="1:23" ht="18.75" x14ac:dyDescent="0.2">
      <c r="A32" s="128">
        <v>23</v>
      </c>
      <c r="B32" s="26" t="s">
        <v>2031</v>
      </c>
      <c r="C32" s="26" t="s">
        <v>9</v>
      </c>
      <c r="D32" s="26">
        <v>55206</v>
      </c>
      <c r="E32" s="27">
        <v>5311</v>
      </c>
      <c r="F32" s="27">
        <v>199</v>
      </c>
      <c r="G32" s="27">
        <v>2</v>
      </c>
      <c r="H32" s="27"/>
      <c r="I32" s="27">
        <v>1</v>
      </c>
      <c r="J32" s="27">
        <v>41</v>
      </c>
      <c r="K32" s="109">
        <f t="shared" si="0"/>
        <v>141</v>
      </c>
      <c r="L32" s="27">
        <v>1</v>
      </c>
      <c r="M32" s="27" t="s">
        <v>494</v>
      </c>
      <c r="N32" s="27" t="s">
        <v>15</v>
      </c>
      <c r="O32" s="27" t="s">
        <v>42</v>
      </c>
      <c r="P32" s="27">
        <v>128</v>
      </c>
      <c r="Q32" s="27"/>
      <c r="R32" s="27">
        <v>141</v>
      </c>
      <c r="S32" s="27"/>
      <c r="T32" s="27"/>
      <c r="U32" s="27">
        <v>15</v>
      </c>
      <c r="V32" s="141">
        <v>0</v>
      </c>
      <c r="W32" s="29"/>
    </row>
    <row r="33" spans="1:23" ht="18.75" x14ac:dyDescent="0.2">
      <c r="A33" s="128">
        <v>24</v>
      </c>
      <c r="B33" s="117"/>
      <c r="C33" s="26" t="s">
        <v>9</v>
      </c>
      <c r="D33" s="26">
        <v>12743</v>
      </c>
      <c r="E33" s="27">
        <v>1333</v>
      </c>
      <c r="F33" s="27">
        <v>321</v>
      </c>
      <c r="G33" s="27">
        <v>1</v>
      </c>
      <c r="H33" s="27">
        <v>17</v>
      </c>
      <c r="I33" s="27"/>
      <c r="J33" s="27">
        <v>77</v>
      </c>
      <c r="K33" s="109">
        <f t="shared" si="0"/>
        <v>6877</v>
      </c>
      <c r="L33" s="27"/>
      <c r="M33" s="27" t="s">
        <v>494</v>
      </c>
      <c r="N33" s="27"/>
      <c r="O33" s="27"/>
      <c r="P33" s="27"/>
      <c r="Q33" s="27">
        <v>6877</v>
      </c>
      <c r="R33" s="27"/>
      <c r="S33" s="27"/>
      <c r="T33" s="27"/>
      <c r="U33" s="27"/>
      <c r="V33" s="141">
        <v>0</v>
      </c>
      <c r="W33" s="29"/>
    </row>
    <row r="34" spans="1:23" ht="18.75" x14ac:dyDescent="0.2">
      <c r="A34" s="128">
        <v>25</v>
      </c>
      <c r="B34" s="26" t="s">
        <v>2021</v>
      </c>
      <c r="C34" s="26" t="s">
        <v>9</v>
      </c>
      <c r="D34" s="26">
        <v>55203</v>
      </c>
      <c r="E34" s="27">
        <v>5308</v>
      </c>
      <c r="F34" s="27">
        <v>196</v>
      </c>
      <c r="G34" s="27">
        <v>2</v>
      </c>
      <c r="H34" s="27"/>
      <c r="I34" s="27"/>
      <c r="J34" s="27">
        <v>80</v>
      </c>
      <c r="K34" s="109">
        <f t="shared" si="0"/>
        <v>80</v>
      </c>
      <c r="L34" s="27">
        <v>1</v>
      </c>
      <c r="M34" s="27" t="s">
        <v>495</v>
      </c>
      <c r="N34" s="27" t="s">
        <v>15</v>
      </c>
      <c r="O34" s="27" t="s">
        <v>12</v>
      </c>
      <c r="P34" s="27">
        <v>120</v>
      </c>
      <c r="Q34" s="27"/>
      <c r="R34" s="27">
        <v>80</v>
      </c>
      <c r="S34" s="27"/>
      <c r="T34" s="27"/>
      <c r="U34" s="27">
        <v>30</v>
      </c>
      <c r="V34" s="141">
        <v>0</v>
      </c>
      <c r="W34" s="29"/>
    </row>
    <row r="35" spans="1:23" ht="18.75" x14ac:dyDescent="0.2">
      <c r="A35" s="128">
        <v>26</v>
      </c>
      <c r="B35" s="117"/>
      <c r="C35" s="26" t="s">
        <v>9</v>
      </c>
      <c r="D35" s="26">
        <v>53454</v>
      </c>
      <c r="E35" s="27">
        <v>4952</v>
      </c>
      <c r="F35" s="27">
        <v>133</v>
      </c>
      <c r="G35" s="27">
        <v>1</v>
      </c>
      <c r="H35" s="27">
        <v>18</v>
      </c>
      <c r="I35" s="27">
        <v>3</v>
      </c>
      <c r="J35" s="27">
        <v>96</v>
      </c>
      <c r="K35" s="109">
        <f t="shared" si="0"/>
        <v>7596</v>
      </c>
      <c r="L35" s="27"/>
      <c r="M35" s="27" t="s">
        <v>495</v>
      </c>
      <c r="N35" s="27"/>
      <c r="O35" s="27"/>
      <c r="P35" s="27"/>
      <c r="Q35" s="27">
        <v>7596</v>
      </c>
      <c r="R35" s="27"/>
      <c r="S35" s="27"/>
      <c r="T35" s="27"/>
      <c r="U35" s="27"/>
      <c r="V35" s="141">
        <v>0</v>
      </c>
      <c r="W35" s="29"/>
    </row>
    <row r="36" spans="1:23" ht="18.75" x14ac:dyDescent="0.2">
      <c r="A36" s="128">
        <v>27</v>
      </c>
      <c r="B36" s="117"/>
      <c r="C36" s="26" t="s">
        <v>9</v>
      </c>
      <c r="D36" s="26">
        <v>53451</v>
      </c>
      <c r="E36" s="27">
        <v>4949</v>
      </c>
      <c r="F36" s="27">
        <v>130</v>
      </c>
      <c r="G36" s="27">
        <v>1</v>
      </c>
      <c r="H36" s="27">
        <v>9</v>
      </c>
      <c r="I36" s="27">
        <v>2</v>
      </c>
      <c r="J36" s="27">
        <v>96</v>
      </c>
      <c r="K36" s="109">
        <f t="shared" si="0"/>
        <v>3896</v>
      </c>
      <c r="L36" s="27"/>
      <c r="M36" s="27" t="s">
        <v>495</v>
      </c>
      <c r="N36" s="27"/>
      <c r="O36" s="27"/>
      <c r="P36" s="27"/>
      <c r="Q36" s="27">
        <v>3896</v>
      </c>
      <c r="R36" s="27"/>
      <c r="S36" s="27"/>
      <c r="T36" s="27"/>
      <c r="U36" s="27"/>
      <c r="V36" s="141">
        <v>0</v>
      </c>
      <c r="W36" s="29"/>
    </row>
    <row r="37" spans="1:23" ht="18.75" x14ac:dyDescent="0.2">
      <c r="A37" s="128">
        <v>28</v>
      </c>
      <c r="B37" s="26" t="s">
        <v>2020</v>
      </c>
      <c r="C37" s="26" t="s">
        <v>9</v>
      </c>
      <c r="D37" s="26">
        <v>8650</v>
      </c>
      <c r="E37" s="27">
        <v>932</v>
      </c>
      <c r="F37" s="27">
        <v>45</v>
      </c>
      <c r="G37" s="27">
        <v>2</v>
      </c>
      <c r="H37" s="27"/>
      <c r="I37" s="27">
        <v>2</v>
      </c>
      <c r="J37" s="27">
        <v>35</v>
      </c>
      <c r="K37" s="109">
        <f t="shared" si="0"/>
        <v>235</v>
      </c>
      <c r="L37" s="27">
        <v>1</v>
      </c>
      <c r="M37" s="27" t="s">
        <v>496</v>
      </c>
      <c r="N37" s="27" t="s">
        <v>15</v>
      </c>
      <c r="O37" s="27" t="s">
        <v>47</v>
      </c>
      <c r="P37" s="27">
        <v>366</v>
      </c>
      <c r="Q37" s="27"/>
      <c r="R37" s="27">
        <v>235</v>
      </c>
      <c r="S37" s="27"/>
      <c r="T37" s="27"/>
      <c r="U37" s="27">
        <v>20</v>
      </c>
      <c r="V37" s="141">
        <v>0</v>
      </c>
      <c r="W37" s="29"/>
    </row>
    <row r="38" spans="1:23" ht="18.75" x14ac:dyDescent="0.2">
      <c r="A38" s="128">
        <v>29</v>
      </c>
      <c r="B38" s="117"/>
      <c r="C38" s="26" t="s">
        <v>13</v>
      </c>
      <c r="D38" s="26"/>
      <c r="E38" s="27"/>
      <c r="F38" s="27"/>
      <c r="G38" s="27">
        <v>1</v>
      </c>
      <c r="H38" s="27">
        <v>12</v>
      </c>
      <c r="I38" s="27"/>
      <c r="J38" s="27"/>
      <c r="K38" s="109">
        <f t="shared" si="0"/>
        <v>4800</v>
      </c>
      <c r="L38" s="27"/>
      <c r="M38" s="27" t="s">
        <v>496</v>
      </c>
      <c r="N38" s="27"/>
      <c r="O38" s="27"/>
      <c r="P38" s="27"/>
      <c r="Q38" s="27">
        <v>4800</v>
      </c>
      <c r="R38" s="27"/>
      <c r="S38" s="27"/>
      <c r="T38" s="27"/>
      <c r="U38" s="27"/>
      <c r="V38" s="141">
        <v>0.01</v>
      </c>
      <c r="W38" s="29"/>
    </row>
    <row r="39" spans="1:23" ht="18.75" x14ac:dyDescent="0.2">
      <c r="A39" s="128">
        <v>30</v>
      </c>
      <c r="B39" s="117"/>
      <c r="C39" s="26" t="s">
        <v>13</v>
      </c>
      <c r="D39" s="26"/>
      <c r="E39" s="27"/>
      <c r="F39" s="27"/>
      <c r="G39" s="27">
        <v>1</v>
      </c>
      <c r="H39" s="27">
        <v>8</v>
      </c>
      <c r="I39" s="27"/>
      <c r="J39" s="27"/>
      <c r="K39" s="109">
        <f t="shared" si="0"/>
        <v>3200</v>
      </c>
      <c r="L39" s="27"/>
      <c r="M39" s="27" t="s">
        <v>496</v>
      </c>
      <c r="N39" s="27"/>
      <c r="O39" s="27"/>
      <c r="P39" s="27"/>
      <c r="Q39" s="27">
        <v>3200</v>
      </c>
      <c r="R39" s="27"/>
      <c r="S39" s="27"/>
      <c r="T39" s="27"/>
      <c r="U39" s="27"/>
      <c r="V39" s="141">
        <v>0.01</v>
      </c>
      <c r="W39" s="29"/>
    </row>
    <row r="40" spans="1:23" ht="18.75" x14ac:dyDescent="0.2">
      <c r="A40" s="128">
        <v>31</v>
      </c>
      <c r="B40" s="117"/>
      <c r="C40" s="26" t="s">
        <v>13</v>
      </c>
      <c r="D40" s="26"/>
      <c r="E40" s="27"/>
      <c r="F40" s="27"/>
      <c r="G40" s="27">
        <v>1</v>
      </c>
      <c r="H40" s="27">
        <v>9</v>
      </c>
      <c r="I40" s="27"/>
      <c r="J40" s="27"/>
      <c r="K40" s="109">
        <f t="shared" si="0"/>
        <v>3600</v>
      </c>
      <c r="L40" s="27"/>
      <c r="M40" s="27" t="s">
        <v>496</v>
      </c>
      <c r="N40" s="27"/>
      <c r="O40" s="27"/>
      <c r="P40" s="27"/>
      <c r="Q40" s="27">
        <v>3600</v>
      </c>
      <c r="R40" s="27"/>
      <c r="S40" s="27"/>
      <c r="T40" s="27"/>
      <c r="U40" s="27"/>
      <c r="V40" s="141">
        <v>0.01</v>
      </c>
      <c r="W40" s="29"/>
    </row>
    <row r="41" spans="1:23" ht="18.75" x14ac:dyDescent="0.2">
      <c r="A41" s="128">
        <v>32</v>
      </c>
      <c r="B41" s="26" t="s">
        <v>1993</v>
      </c>
      <c r="C41" s="26" t="s">
        <v>9</v>
      </c>
      <c r="D41" s="26">
        <v>12832</v>
      </c>
      <c r="E41" s="27">
        <v>1453</v>
      </c>
      <c r="F41" s="27">
        <v>153</v>
      </c>
      <c r="G41" s="27">
        <v>2</v>
      </c>
      <c r="H41" s="27"/>
      <c r="I41" s="27">
        <v>3</v>
      </c>
      <c r="J41" s="27">
        <v>74</v>
      </c>
      <c r="K41" s="109">
        <f t="shared" si="0"/>
        <v>374</v>
      </c>
      <c r="L41" s="27">
        <v>1</v>
      </c>
      <c r="M41" s="27" t="s">
        <v>497</v>
      </c>
      <c r="N41" s="27" t="s">
        <v>15</v>
      </c>
      <c r="O41" s="27" t="s">
        <v>12</v>
      </c>
      <c r="P41" s="27">
        <v>94</v>
      </c>
      <c r="Q41" s="27"/>
      <c r="R41" s="27">
        <v>374</v>
      </c>
      <c r="S41" s="27"/>
      <c r="T41" s="27"/>
      <c r="U41" s="27">
        <v>30</v>
      </c>
      <c r="V41" s="141">
        <v>0</v>
      </c>
      <c r="W41" s="29"/>
    </row>
    <row r="42" spans="1:23" ht="18.75" x14ac:dyDescent="0.2">
      <c r="A42" s="128">
        <v>33</v>
      </c>
      <c r="B42" s="117"/>
      <c r="C42" s="26" t="s">
        <v>13</v>
      </c>
      <c r="D42" s="26"/>
      <c r="E42" s="27"/>
      <c r="F42" s="27"/>
      <c r="G42" s="27">
        <v>1</v>
      </c>
      <c r="H42" s="27">
        <v>3</v>
      </c>
      <c r="I42" s="27">
        <v>2</v>
      </c>
      <c r="J42" s="27"/>
      <c r="K42" s="109">
        <f t="shared" si="0"/>
        <v>1400</v>
      </c>
      <c r="L42" s="27"/>
      <c r="M42" s="27" t="s">
        <v>497</v>
      </c>
      <c r="N42" s="27"/>
      <c r="O42" s="27"/>
      <c r="P42" s="27"/>
      <c r="Q42" s="27">
        <v>1400</v>
      </c>
      <c r="R42" s="27"/>
      <c r="S42" s="27"/>
      <c r="T42" s="27"/>
      <c r="U42" s="27"/>
      <c r="V42" s="141">
        <v>0.01</v>
      </c>
      <c r="W42" s="29"/>
    </row>
    <row r="43" spans="1:23" ht="18.75" x14ac:dyDescent="0.2">
      <c r="A43" s="128">
        <v>34</v>
      </c>
      <c r="B43" s="117"/>
      <c r="C43" s="26" t="s">
        <v>13</v>
      </c>
      <c r="D43" s="26"/>
      <c r="E43" s="27"/>
      <c r="F43" s="27"/>
      <c r="G43" s="27">
        <v>1</v>
      </c>
      <c r="H43" s="27">
        <v>12</v>
      </c>
      <c r="I43" s="27">
        <v>2</v>
      </c>
      <c r="J43" s="27"/>
      <c r="K43" s="109">
        <f t="shared" si="0"/>
        <v>5000</v>
      </c>
      <c r="L43" s="27"/>
      <c r="M43" s="27" t="s">
        <v>497</v>
      </c>
      <c r="N43" s="27"/>
      <c r="O43" s="27"/>
      <c r="P43" s="27"/>
      <c r="Q43" s="27">
        <v>5000</v>
      </c>
      <c r="R43" s="27"/>
      <c r="S43" s="27"/>
      <c r="T43" s="27"/>
      <c r="U43" s="27"/>
      <c r="V43" s="141">
        <v>0.01</v>
      </c>
      <c r="W43" s="29"/>
    </row>
    <row r="44" spans="1:23" ht="18.75" x14ac:dyDescent="0.2">
      <c r="A44" s="128">
        <v>35</v>
      </c>
      <c r="B44" s="117"/>
      <c r="C44" s="26" t="s">
        <v>13</v>
      </c>
      <c r="D44" s="26"/>
      <c r="E44" s="27"/>
      <c r="F44" s="27"/>
      <c r="G44" s="27">
        <v>1</v>
      </c>
      <c r="H44" s="27">
        <v>5</v>
      </c>
      <c r="I44" s="27">
        <v>2</v>
      </c>
      <c r="J44" s="27"/>
      <c r="K44" s="109">
        <f t="shared" si="0"/>
        <v>2200</v>
      </c>
      <c r="L44" s="27"/>
      <c r="M44" s="27" t="s">
        <v>497</v>
      </c>
      <c r="N44" s="27"/>
      <c r="O44" s="27"/>
      <c r="P44" s="27"/>
      <c r="Q44" s="27">
        <v>2200</v>
      </c>
      <c r="R44" s="27"/>
      <c r="S44" s="27"/>
      <c r="T44" s="27"/>
      <c r="U44" s="27"/>
      <c r="V44" s="141">
        <v>0.01</v>
      </c>
      <c r="W44" s="29"/>
    </row>
    <row r="45" spans="1:23" ht="18.75" x14ac:dyDescent="0.2">
      <c r="A45" s="128">
        <v>36</v>
      </c>
      <c r="B45" s="117"/>
      <c r="C45" s="26" t="s">
        <v>13</v>
      </c>
      <c r="D45" s="26"/>
      <c r="E45" s="27"/>
      <c r="F45" s="27"/>
      <c r="G45" s="27">
        <v>1</v>
      </c>
      <c r="H45" s="27">
        <v>3</v>
      </c>
      <c r="I45" s="27"/>
      <c r="J45" s="27"/>
      <c r="K45" s="109">
        <f t="shared" si="0"/>
        <v>1200</v>
      </c>
      <c r="L45" s="27"/>
      <c r="M45" s="27" t="s">
        <v>497</v>
      </c>
      <c r="N45" s="27"/>
      <c r="O45" s="27"/>
      <c r="P45" s="27"/>
      <c r="Q45" s="27">
        <v>1200</v>
      </c>
      <c r="R45" s="27"/>
      <c r="S45" s="27"/>
      <c r="T45" s="27"/>
      <c r="U45" s="27"/>
      <c r="V45" s="141">
        <v>0.01</v>
      </c>
      <c r="W45" s="29"/>
    </row>
    <row r="46" spans="1:23" ht="18.75" x14ac:dyDescent="0.2">
      <c r="A46" s="128">
        <v>37</v>
      </c>
      <c r="B46" s="117"/>
      <c r="C46" s="26" t="s">
        <v>13</v>
      </c>
      <c r="D46" s="26"/>
      <c r="E46" s="27"/>
      <c r="F46" s="27"/>
      <c r="G46" s="27">
        <v>1</v>
      </c>
      <c r="H46" s="27">
        <v>9</v>
      </c>
      <c r="I46" s="27"/>
      <c r="J46" s="27"/>
      <c r="K46" s="109">
        <f t="shared" si="0"/>
        <v>3600</v>
      </c>
      <c r="L46" s="27"/>
      <c r="M46" s="27" t="s">
        <v>497</v>
      </c>
      <c r="N46" s="27"/>
      <c r="O46" s="27"/>
      <c r="P46" s="27"/>
      <c r="Q46" s="27">
        <v>3600</v>
      </c>
      <c r="R46" s="27"/>
      <c r="S46" s="27"/>
      <c r="T46" s="27"/>
      <c r="U46" s="27"/>
      <c r="V46" s="141">
        <v>0.01</v>
      </c>
      <c r="W46" s="29"/>
    </row>
    <row r="47" spans="1:23" ht="18.75" x14ac:dyDescent="0.2">
      <c r="A47" s="128">
        <v>38</v>
      </c>
      <c r="B47" s="26" t="s">
        <v>1991</v>
      </c>
      <c r="C47" s="26" t="s">
        <v>9</v>
      </c>
      <c r="D47" s="26">
        <v>8760</v>
      </c>
      <c r="E47" s="27">
        <v>1037</v>
      </c>
      <c r="F47" s="27">
        <v>66</v>
      </c>
      <c r="G47" s="27">
        <v>1</v>
      </c>
      <c r="H47" s="27">
        <v>1</v>
      </c>
      <c r="I47" s="27">
        <v>2</v>
      </c>
      <c r="J47" s="27">
        <v>15</v>
      </c>
      <c r="K47" s="109">
        <f t="shared" si="0"/>
        <v>615</v>
      </c>
      <c r="L47" s="27"/>
      <c r="M47" s="27" t="s">
        <v>498</v>
      </c>
      <c r="N47" s="27"/>
      <c r="O47" s="27"/>
      <c r="P47" s="27"/>
      <c r="Q47" s="27">
        <v>615</v>
      </c>
      <c r="R47" s="27"/>
      <c r="S47" s="27"/>
      <c r="T47" s="27"/>
      <c r="U47" s="27"/>
      <c r="V47" s="141">
        <v>0</v>
      </c>
      <c r="W47" s="29"/>
    </row>
    <row r="48" spans="1:23" ht="18.75" x14ac:dyDescent="0.2">
      <c r="A48" s="128">
        <v>39</v>
      </c>
      <c r="B48" s="26" t="s">
        <v>1992</v>
      </c>
      <c r="C48" s="26" t="s">
        <v>13</v>
      </c>
      <c r="D48" s="26"/>
      <c r="E48" s="27"/>
      <c r="F48" s="27"/>
      <c r="G48" s="27">
        <v>2</v>
      </c>
      <c r="H48" s="27"/>
      <c r="I48" s="27">
        <v>1</v>
      </c>
      <c r="J48" s="27">
        <v>90</v>
      </c>
      <c r="K48" s="109">
        <f t="shared" si="0"/>
        <v>190</v>
      </c>
      <c r="L48" s="27">
        <v>1</v>
      </c>
      <c r="M48" s="27" t="s">
        <v>498</v>
      </c>
      <c r="N48" s="27" t="s">
        <v>15</v>
      </c>
      <c r="O48" s="27" t="s">
        <v>12</v>
      </c>
      <c r="P48" s="27">
        <v>156</v>
      </c>
      <c r="Q48" s="27"/>
      <c r="R48" s="27">
        <v>190</v>
      </c>
      <c r="S48" s="27"/>
      <c r="T48" s="27"/>
      <c r="U48" s="27">
        <v>30</v>
      </c>
      <c r="V48" s="141">
        <v>0.02</v>
      </c>
      <c r="W48" s="29"/>
    </row>
    <row r="49" spans="1:23" ht="18.75" x14ac:dyDescent="0.2">
      <c r="A49" s="128">
        <v>40</v>
      </c>
      <c r="B49" s="117"/>
      <c r="C49" s="26" t="s">
        <v>13</v>
      </c>
      <c r="D49" s="26"/>
      <c r="E49" s="27"/>
      <c r="F49" s="27"/>
      <c r="G49" s="27">
        <v>1</v>
      </c>
      <c r="H49" s="27">
        <v>10</v>
      </c>
      <c r="I49" s="27"/>
      <c r="J49" s="27"/>
      <c r="K49" s="109">
        <f t="shared" si="0"/>
        <v>4000</v>
      </c>
      <c r="L49" s="27"/>
      <c r="M49" s="27" t="s">
        <v>498</v>
      </c>
      <c r="N49" s="27"/>
      <c r="O49" s="27"/>
      <c r="P49" s="27"/>
      <c r="Q49" s="27">
        <v>4000</v>
      </c>
      <c r="R49" s="27"/>
      <c r="S49" s="27"/>
      <c r="T49" s="27"/>
      <c r="U49" s="27"/>
      <c r="V49" s="141">
        <v>0.01</v>
      </c>
      <c r="W49" s="29"/>
    </row>
    <row r="50" spans="1:23" ht="18.75" x14ac:dyDescent="0.2">
      <c r="A50" s="128">
        <v>41</v>
      </c>
      <c r="B50" s="26" t="s">
        <v>2013</v>
      </c>
      <c r="C50" s="26" t="s">
        <v>9</v>
      </c>
      <c r="D50" s="26">
        <v>48032</v>
      </c>
      <c r="E50" s="27">
        <v>5489</v>
      </c>
      <c r="F50" s="27">
        <v>201</v>
      </c>
      <c r="G50" s="27">
        <v>2</v>
      </c>
      <c r="H50" s="27"/>
      <c r="I50" s="27">
        <v>2</v>
      </c>
      <c r="J50" s="27">
        <v>11</v>
      </c>
      <c r="K50" s="109">
        <f t="shared" si="0"/>
        <v>211</v>
      </c>
      <c r="L50" s="27">
        <v>1</v>
      </c>
      <c r="M50" s="27" t="s">
        <v>499</v>
      </c>
      <c r="N50" s="27" t="s">
        <v>15</v>
      </c>
      <c r="O50" s="27" t="s">
        <v>42</v>
      </c>
      <c r="P50" s="27">
        <v>148</v>
      </c>
      <c r="Q50" s="27"/>
      <c r="R50" s="27">
        <v>211</v>
      </c>
      <c r="S50" s="27"/>
      <c r="T50" s="27"/>
      <c r="U50" s="27">
        <v>20</v>
      </c>
      <c r="V50" s="141">
        <v>0</v>
      </c>
      <c r="W50" s="29"/>
    </row>
    <row r="51" spans="1:23" ht="18.75" x14ac:dyDescent="0.2">
      <c r="A51" s="128">
        <v>42</v>
      </c>
      <c r="B51" s="117"/>
      <c r="C51" s="26" t="s">
        <v>9</v>
      </c>
      <c r="D51" s="26">
        <v>14593</v>
      </c>
      <c r="E51" s="27">
        <v>1755</v>
      </c>
      <c r="F51" s="27">
        <v>8</v>
      </c>
      <c r="G51" s="27">
        <v>1</v>
      </c>
      <c r="H51" s="27">
        <v>14</v>
      </c>
      <c r="I51" s="27">
        <v>1</v>
      </c>
      <c r="J51" s="27">
        <v>16</v>
      </c>
      <c r="K51" s="109">
        <f t="shared" si="0"/>
        <v>5716</v>
      </c>
      <c r="L51" s="27"/>
      <c r="M51" s="27" t="s">
        <v>499</v>
      </c>
      <c r="N51" s="27"/>
      <c r="O51" s="27"/>
      <c r="P51" s="27"/>
      <c r="Q51" s="27">
        <v>5716</v>
      </c>
      <c r="R51" s="27"/>
      <c r="S51" s="27"/>
      <c r="T51" s="27"/>
      <c r="U51" s="27"/>
      <c r="V51" s="141">
        <v>0</v>
      </c>
      <c r="W51" s="29"/>
    </row>
    <row r="52" spans="1:23" ht="18.75" x14ac:dyDescent="0.2">
      <c r="A52" s="128">
        <v>43</v>
      </c>
      <c r="B52" s="117"/>
      <c r="C52" s="26" t="s">
        <v>9</v>
      </c>
      <c r="D52" s="26">
        <v>57949</v>
      </c>
      <c r="E52" s="27">
        <v>5464</v>
      </c>
      <c r="F52" s="27">
        <v>224</v>
      </c>
      <c r="G52" s="27">
        <v>1</v>
      </c>
      <c r="H52" s="27">
        <v>5</v>
      </c>
      <c r="I52" s="27"/>
      <c r="J52" s="27"/>
      <c r="K52" s="109">
        <f t="shared" si="0"/>
        <v>2000</v>
      </c>
      <c r="L52" s="27"/>
      <c r="M52" s="27" t="s">
        <v>499</v>
      </c>
      <c r="N52" s="27"/>
      <c r="O52" s="27"/>
      <c r="P52" s="27"/>
      <c r="Q52" s="27">
        <v>2000</v>
      </c>
      <c r="R52" s="27"/>
      <c r="S52" s="27"/>
      <c r="T52" s="27"/>
      <c r="U52" s="27"/>
      <c r="V52" s="141">
        <v>0</v>
      </c>
      <c r="W52" s="29"/>
    </row>
    <row r="53" spans="1:23" ht="18.75" x14ac:dyDescent="0.2">
      <c r="A53" s="128">
        <v>44</v>
      </c>
      <c r="B53" s="26" t="s">
        <v>2014</v>
      </c>
      <c r="C53" s="26" t="s">
        <v>13</v>
      </c>
      <c r="D53" s="26"/>
      <c r="E53" s="27"/>
      <c r="F53" s="27"/>
      <c r="G53" s="27">
        <v>1</v>
      </c>
      <c r="H53" s="27">
        <v>5</v>
      </c>
      <c r="I53" s="27"/>
      <c r="J53" s="27"/>
      <c r="K53" s="109">
        <f t="shared" si="0"/>
        <v>2000</v>
      </c>
      <c r="L53" s="27"/>
      <c r="M53" s="27" t="s">
        <v>499</v>
      </c>
      <c r="N53" s="27"/>
      <c r="O53" s="27"/>
      <c r="P53" s="27"/>
      <c r="Q53" s="27">
        <v>2000</v>
      </c>
      <c r="R53" s="27"/>
      <c r="S53" s="27"/>
      <c r="T53" s="27"/>
      <c r="U53" s="27"/>
      <c r="V53" s="141">
        <v>0.01</v>
      </c>
      <c r="W53" s="29"/>
    </row>
    <row r="54" spans="1:23" ht="18.75" x14ac:dyDescent="0.2">
      <c r="A54" s="128">
        <v>45</v>
      </c>
      <c r="B54" s="26" t="s">
        <v>2015</v>
      </c>
      <c r="C54" s="26" t="s">
        <v>9</v>
      </c>
      <c r="D54" s="26">
        <v>58017</v>
      </c>
      <c r="E54" s="27">
        <v>5485</v>
      </c>
      <c r="F54" s="27">
        <v>55</v>
      </c>
      <c r="G54" s="27">
        <v>2</v>
      </c>
      <c r="H54" s="27"/>
      <c r="I54" s="27">
        <v>1</v>
      </c>
      <c r="J54" s="27">
        <v>64</v>
      </c>
      <c r="K54" s="109">
        <f t="shared" si="0"/>
        <v>164</v>
      </c>
      <c r="L54" s="27">
        <v>1</v>
      </c>
      <c r="M54" s="27" t="s">
        <v>500</v>
      </c>
      <c r="N54" s="27" t="s">
        <v>15</v>
      </c>
      <c r="O54" s="27" t="s">
        <v>42</v>
      </c>
      <c r="P54" s="27">
        <v>60</v>
      </c>
      <c r="Q54" s="27"/>
      <c r="R54" s="27">
        <v>164</v>
      </c>
      <c r="S54" s="27"/>
      <c r="T54" s="27"/>
      <c r="U54" s="27">
        <v>10</v>
      </c>
      <c r="V54" s="141">
        <v>0</v>
      </c>
      <c r="W54" s="29"/>
    </row>
    <row r="55" spans="1:23" ht="18.75" x14ac:dyDescent="0.2">
      <c r="A55" s="128">
        <v>46</v>
      </c>
      <c r="B55" s="117"/>
      <c r="C55" s="26" t="s">
        <v>32</v>
      </c>
      <c r="D55" s="26"/>
      <c r="E55" s="27"/>
      <c r="F55" s="27">
        <v>227</v>
      </c>
      <c r="G55" s="27">
        <v>1</v>
      </c>
      <c r="H55" s="27">
        <v>6</v>
      </c>
      <c r="I55" s="27">
        <v>2</v>
      </c>
      <c r="J55" s="27"/>
      <c r="K55" s="109">
        <f t="shared" si="0"/>
        <v>2600</v>
      </c>
      <c r="L55" s="27"/>
      <c r="M55" s="27" t="s">
        <v>500</v>
      </c>
      <c r="N55" s="27"/>
      <c r="O55" s="27"/>
      <c r="P55" s="27"/>
      <c r="Q55" s="27">
        <v>2600</v>
      </c>
      <c r="R55" s="27"/>
      <c r="S55" s="27"/>
      <c r="T55" s="27"/>
      <c r="U55" s="27"/>
      <c r="V55" s="141">
        <v>0.01</v>
      </c>
      <c r="W55" s="29"/>
    </row>
    <row r="56" spans="1:23" ht="18.75" x14ac:dyDescent="0.2">
      <c r="A56" s="128">
        <v>47</v>
      </c>
      <c r="B56" s="26" t="s">
        <v>2016</v>
      </c>
      <c r="C56" s="26" t="s">
        <v>9</v>
      </c>
      <c r="D56" s="26">
        <v>57073</v>
      </c>
      <c r="E56" s="27">
        <v>5392</v>
      </c>
      <c r="F56" s="27">
        <v>105</v>
      </c>
      <c r="G56" s="27">
        <v>2</v>
      </c>
      <c r="H56" s="27"/>
      <c r="I56" s="27">
        <v>1</v>
      </c>
      <c r="J56" s="27">
        <v>63</v>
      </c>
      <c r="K56" s="109">
        <f t="shared" si="0"/>
        <v>163</v>
      </c>
      <c r="L56" s="27">
        <v>1</v>
      </c>
      <c r="M56" s="27" t="s">
        <v>501</v>
      </c>
      <c r="N56" s="27" t="s">
        <v>15</v>
      </c>
      <c r="O56" s="27" t="s">
        <v>42</v>
      </c>
      <c r="P56" s="27">
        <v>76</v>
      </c>
      <c r="Q56" s="27"/>
      <c r="R56" s="27">
        <v>163</v>
      </c>
      <c r="S56" s="27"/>
      <c r="T56" s="27"/>
      <c r="U56" s="27">
        <v>5</v>
      </c>
      <c r="V56" s="141">
        <v>0</v>
      </c>
      <c r="W56" s="29"/>
    </row>
    <row r="57" spans="1:23" ht="18.75" x14ac:dyDescent="0.2">
      <c r="A57" s="128">
        <v>48</v>
      </c>
      <c r="B57" s="26" t="s">
        <v>2017</v>
      </c>
      <c r="C57" s="26" t="s">
        <v>13</v>
      </c>
      <c r="D57" s="26"/>
      <c r="E57" s="27"/>
      <c r="F57" s="27"/>
      <c r="G57" s="27">
        <v>1</v>
      </c>
      <c r="H57" s="27">
        <v>12</v>
      </c>
      <c r="I57" s="27"/>
      <c r="J57" s="27"/>
      <c r="K57" s="109">
        <f t="shared" ref="K57:K104" si="1">H57*400+I57*100+J57</f>
        <v>4800</v>
      </c>
      <c r="L57" s="27"/>
      <c r="M57" s="27" t="s">
        <v>502</v>
      </c>
      <c r="N57" s="27"/>
      <c r="O57" s="27"/>
      <c r="P57" s="27"/>
      <c r="Q57" s="27">
        <v>4800</v>
      </c>
      <c r="R57" s="27"/>
      <c r="S57" s="27"/>
      <c r="T57" s="27"/>
      <c r="U57" s="27"/>
      <c r="V57" s="141">
        <v>0.01</v>
      </c>
      <c r="W57" s="29"/>
    </row>
    <row r="58" spans="1:23" ht="18.75" x14ac:dyDescent="0.2">
      <c r="A58" s="128">
        <v>49</v>
      </c>
      <c r="B58" s="26" t="s">
        <v>2018</v>
      </c>
      <c r="C58" s="26" t="s">
        <v>13</v>
      </c>
      <c r="D58" s="26"/>
      <c r="E58" s="27"/>
      <c r="F58" s="27"/>
      <c r="G58" s="27">
        <v>1</v>
      </c>
      <c r="H58" s="27">
        <v>4</v>
      </c>
      <c r="I58" s="27"/>
      <c r="J58" s="27"/>
      <c r="K58" s="109">
        <f t="shared" si="1"/>
        <v>1600</v>
      </c>
      <c r="L58" s="27"/>
      <c r="M58" s="27" t="s">
        <v>501</v>
      </c>
      <c r="N58" s="27"/>
      <c r="O58" s="27"/>
      <c r="P58" s="27"/>
      <c r="Q58" s="27">
        <v>1600</v>
      </c>
      <c r="R58" s="27"/>
      <c r="S58" s="27"/>
      <c r="T58" s="27"/>
      <c r="U58" s="27"/>
      <c r="V58" s="141">
        <v>0.01</v>
      </c>
      <c r="W58" s="29"/>
    </row>
    <row r="59" spans="1:23" ht="18.75" x14ac:dyDescent="0.2">
      <c r="A59" s="128">
        <v>50</v>
      </c>
      <c r="B59" s="117"/>
      <c r="C59" s="26" t="s">
        <v>13</v>
      </c>
      <c r="D59" s="26"/>
      <c r="E59" s="27"/>
      <c r="F59" s="27"/>
      <c r="G59" s="27">
        <v>1</v>
      </c>
      <c r="H59" s="27">
        <v>10</v>
      </c>
      <c r="I59" s="27"/>
      <c r="J59" s="27"/>
      <c r="K59" s="109">
        <f t="shared" si="1"/>
        <v>4000</v>
      </c>
      <c r="L59" s="27"/>
      <c r="M59" s="27" t="s">
        <v>501</v>
      </c>
      <c r="N59" s="27"/>
      <c r="O59" s="27"/>
      <c r="P59" s="27"/>
      <c r="Q59" s="27">
        <v>4000</v>
      </c>
      <c r="R59" s="27"/>
      <c r="S59" s="27"/>
      <c r="T59" s="27"/>
      <c r="U59" s="27"/>
      <c r="V59" s="141">
        <v>0.01</v>
      </c>
      <c r="W59" s="29"/>
    </row>
    <row r="60" spans="1:23" ht="18.75" x14ac:dyDescent="0.2">
      <c r="A60" s="128">
        <v>51</v>
      </c>
      <c r="B60" s="117"/>
      <c r="C60" s="26" t="s">
        <v>9</v>
      </c>
      <c r="D60" s="26">
        <v>16546</v>
      </c>
      <c r="E60" s="27"/>
      <c r="F60" s="27">
        <v>470</v>
      </c>
      <c r="G60" s="27">
        <v>1</v>
      </c>
      <c r="H60" s="27">
        <v>8</v>
      </c>
      <c r="I60" s="27"/>
      <c r="J60" s="27">
        <v>70</v>
      </c>
      <c r="K60" s="109">
        <f t="shared" si="1"/>
        <v>3270</v>
      </c>
      <c r="L60" s="27"/>
      <c r="M60" s="27" t="s">
        <v>501</v>
      </c>
      <c r="N60" s="27"/>
      <c r="O60" s="27"/>
      <c r="P60" s="27"/>
      <c r="Q60" s="27">
        <v>3270</v>
      </c>
      <c r="R60" s="27"/>
      <c r="S60" s="27"/>
      <c r="T60" s="27"/>
      <c r="U60" s="27"/>
      <c r="V60" s="141">
        <v>0</v>
      </c>
      <c r="W60" s="29"/>
    </row>
    <row r="61" spans="1:23" ht="18.75" x14ac:dyDescent="0.2">
      <c r="A61" s="128">
        <v>52</v>
      </c>
      <c r="B61" s="117"/>
      <c r="C61" s="26" t="s">
        <v>9</v>
      </c>
      <c r="D61" s="26">
        <v>34094</v>
      </c>
      <c r="E61" s="27">
        <v>3766</v>
      </c>
      <c r="F61" s="27">
        <v>183</v>
      </c>
      <c r="G61" s="27">
        <v>1</v>
      </c>
      <c r="H61" s="27"/>
      <c r="I61" s="27">
        <v>2</v>
      </c>
      <c r="J61" s="27">
        <v>48</v>
      </c>
      <c r="K61" s="109">
        <f t="shared" si="1"/>
        <v>248</v>
      </c>
      <c r="L61" s="27"/>
      <c r="M61" s="27" t="s">
        <v>501</v>
      </c>
      <c r="N61" s="27"/>
      <c r="O61" s="27"/>
      <c r="P61" s="27"/>
      <c r="Q61" s="27">
        <v>248</v>
      </c>
      <c r="R61" s="27"/>
      <c r="S61" s="27"/>
      <c r="T61" s="27"/>
      <c r="U61" s="27"/>
      <c r="V61" s="141">
        <v>0</v>
      </c>
      <c r="W61" s="29"/>
    </row>
    <row r="62" spans="1:23" ht="18.75" x14ac:dyDescent="0.2">
      <c r="A62" s="128">
        <v>53</v>
      </c>
      <c r="B62" s="26" t="s">
        <v>2029</v>
      </c>
      <c r="C62" s="26" t="s">
        <v>9</v>
      </c>
      <c r="D62" s="26">
        <v>58018</v>
      </c>
      <c r="E62" s="27">
        <v>5486</v>
      </c>
      <c r="F62" s="27">
        <v>56</v>
      </c>
      <c r="G62" s="27">
        <v>1</v>
      </c>
      <c r="H62" s="27"/>
      <c r="I62" s="27"/>
      <c r="J62" s="27">
        <v>77</v>
      </c>
      <c r="K62" s="109">
        <f t="shared" si="1"/>
        <v>77</v>
      </c>
      <c r="L62" s="27">
        <v>1</v>
      </c>
      <c r="M62" s="27" t="s">
        <v>503</v>
      </c>
      <c r="N62" s="27" t="s">
        <v>15</v>
      </c>
      <c r="O62" s="27" t="s">
        <v>42</v>
      </c>
      <c r="P62" s="27">
        <v>60</v>
      </c>
      <c r="Q62" s="27"/>
      <c r="R62" s="27">
        <v>77</v>
      </c>
      <c r="S62" s="27"/>
      <c r="T62" s="27"/>
      <c r="U62" s="27">
        <v>10</v>
      </c>
      <c r="V62" s="141">
        <v>0</v>
      </c>
      <c r="W62" s="29"/>
    </row>
    <row r="63" spans="1:23" ht="18.75" x14ac:dyDescent="0.2">
      <c r="A63" s="128">
        <v>54</v>
      </c>
      <c r="B63" s="26" t="s">
        <v>2030</v>
      </c>
      <c r="C63" s="26" t="s">
        <v>9</v>
      </c>
      <c r="D63" s="26">
        <v>31895</v>
      </c>
      <c r="E63" s="27">
        <v>3695</v>
      </c>
      <c r="F63" s="27">
        <v>180</v>
      </c>
      <c r="G63" s="27">
        <v>2</v>
      </c>
      <c r="H63" s="27"/>
      <c r="I63" s="27">
        <v>1</v>
      </c>
      <c r="J63" s="27">
        <v>61</v>
      </c>
      <c r="K63" s="109">
        <f t="shared" si="1"/>
        <v>161</v>
      </c>
      <c r="L63" s="27">
        <v>1</v>
      </c>
      <c r="M63" s="27" t="s">
        <v>504</v>
      </c>
      <c r="N63" s="27" t="s">
        <v>15</v>
      </c>
      <c r="O63" s="27" t="s">
        <v>12</v>
      </c>
      <c r="P63" s="27">
        <v>172</v>
      </c>
      <c r="Q63" s="27"/>
      <c r="R63" s="27">
        <v>161</v>
      </c>
      <c r="S63" s="27"/>
      <c r="T63" s="27"/>
      <c r="U63" s="27">
        <v>30</v>
      </c>
      <c r="V63" s="141">
        <v>0</v>
      </c>
      <c r="W63" s="29"/>
    </row>
    <row r="64" spans="1:23" ht="18.75" x14ac:dyDescent="0.2">
      <c r="A64" s="128">
        <v>55</v>
      </c>
      <c r="B64" s="117"/>
      <c r="C64" s="26" t="s">
        <v>9</v>
      </c>
      <c r="D64" s="26">
        <v>48564</v>
      </c>
      <c r="E64" s="27">
        <v>4663</v>
      </c>
      <c r="F64" s="27">
        <v>210</v>
      </c>
      <c r="G64" s="27">
        <v>1</v>
      </c>
      <c r="H64" s="27">
        <v>2</v>
      </c>
      <c r="I64" s="27">
        <v>3</v>
      </c>
      <c r="J64" s="27">
        <v>70</v>
      </c>
      <c r="K64" s="109">
        <f t="shared" si="1"/>
        <v>1170</v>
      </c>
      <c r="L64" s="27"/>
      <c r="M64" s="27" t="s">
        <v>504</v>
      </c>
      <c r="N64" s="27"/>
      <c r="O64" s="27"/>
      <c r="P64" s="27"/>
      <c r="Q64" s="27">
        <v>1170</v>
      </c>
      <c r="R64" s="27"/>
      <c r="S64" s="27"/>
      <c r="T64" s="27"/>
      <c r="U64" s="27"/>
      <c r="V64" s="141">
        <v>0</v>
      </c>
      <c r="W64" s="29"/>
    </row>
    <row r="65" spans="1:23" ht="18.75" x14ac:dyDescent="0.2">
      <c r="A65" s="128">
        <v>56</v>
      </c>
      <c r="B65" s="117"/>
      <c r="C65" s="26" t="s">
        <v>9</v>
      </c>
      <c r="D65" s="26">
        <v>48565</v>
      </c>
      <c r="E65" s="27">
        <v>4664</v>
      </c>
      <c r="F65" s="27">
        <v>211</v>
      </c>
      <c r="G65" s="27">
        <v>1</v>
      </c>
      <c r="H65" s="27">
        <v>2</v>
      </c>
      <c r="I65" s="27">
        <v>3</v>
      </c>
      <c r="J65" s="27">
        <v>70</v>
      </c>
      <c r="K65" s="109">
        <f t="shared" si="1"/>
        <v>1170</v>
      </c>
      <c r="L65" s="27"/>
      <c r="M65" s="27" t="s">
        <v>504</v>
      </c>
      <c r="N65" s="27"/>
      <c r="O65" s="27"/>
      <c r="P65" s="27"/>
      <c r="Q65" s="27">
        <v>1170</v>
      </c>
      <c r="R65" s="27"/>
      <c r="S65" s="27"/>
      <c r="T65" s="27"/>
      <c r="U65" s="27"/>
      <c r="V65" s="141">
        <v>0</v>
      </c>
      <c r="W65" s="29"/>
    </row>
    <row r="66" spans="1:23" ht="18.75" x14ac:dyDescent="0.2">
      <c r="A66" s="128">
        <v>57</v>
      </c>
      <c r="B66" s="117"/>
      <c r="C66" s="26" t="s">
        <v>9</v>
      </c>
      <c r="D66" s="26">
        <v>48566</v>
      </c>
      <c r="E66" s="27">
        <v>4665</v>
      </c>
      <c r="F66" s="27">
        <v>212</v>
      </c>
      <c r="G66" s="27">
        <v>1</v>
      </c>
      <c r="H66" s="27">
        <v>2</v>
      </c>
      <c r="I66" s="27">
        <v>3</v>
      </c>
      <c r="J66" s="27">
        <v>70</v>
      </c>
      <c r="K66" s="109">
        <f t="shared" si="1"/>
        <v>1170</v>
      </c>
      <c r="L66" s="27"/>
      <c r="M66" s="27" t="s">
        <v>504</v>
      </c>
      <c r="N66" s="27"/>
      <c r="O66" s="27"/>
      <c r="P66" s="27"/>
      <c r="Q66" s="27">
        <v>1170</v>
      </c>
      <c r="R66" s="27"/>
      <c r="S66" s="27"/>
      <c r="T66" s="27"/>
      <c r="U66" s="27"/>
      <c r="V66" s="141">
        <v>0</v>
      </c>
      <c r="W66" s="29"/>
    </row>
    <row r="67" spans="1:23" ht="18.75" x14ac:dyDescent="0.2">
      <c r="A67" s="128">
        <v>58</v>
      </c>
      <c r="B67" s="117"/>
      <c r="C67" s="26" t="s">
        <v>9</v>
      </c>
      <c r="D67" s="26">
        <v>13403</v>
      </c>
      <c r="E67" s="27">
        <v>3416</v>
      </c>
      <c r="F67" s="27">
        <v>260</v>
      </c>
      <c r="G67" s="27">
        <v>1</v>
      </c>
      <c r="H67" s="27">
        <v>6</v>
      </c>
      <c r="I67" s="27"/>
      <c r="J67" s="27">
        <v>19</v>
      </c>
      <c r="K67" s="109">
        <f t="shared" si="1"/>
        <v>2419</v>
      </c>
      <c r="L67" s="27"/>
      <c r="M67" s="27" t="s">
        <v>504</v>
      </c>
      <c r="N67" s="27"/>
      <c r="O67" s="27"/>
      <c r="P67" s="27"/>
      <c r="Q67" s="27">
        <v>2419</v>
      </c>
      <c r="R67" s="27"/>
      <c r="S67" s="27"/>
      <c r="T67" s="27"/>
      <c r="U67" s="27"/>
      <c r="V67" s="141">
        <v>0</v>
      </c>
      <c r="W67" s="29"/>
    </row>
    <row r="68" spans="1:23" ht="18.75" x14ac:dyDescent="0.2">
      <c r="A68" s="128">
        <v>59</v>
      </c>
      <c r="B68" s="117"/>
      <c r="C68" s="26" t="s">
        <v>9</v>
      </c>
      <c r="D68" s="26">
        <v>13076</v>
      </c>
      <c r="E68" s="27">
        <v>1486</v>
      </c>
      <c r="F68" s="27">
        <v>139</v>
      </c>
      <c r="G68" s="27">
        <v>1</v>
      </c>
      <c r="H68" s="27">
        <v>2</v>
      </c>
      <c r="I68" s="27">
        <v>3</v>
      </c>
      <c r="J68" s="27">
        <v>70</v>
      </c>
      <c r="K68" s="109">
        <f t="shared" si="1"/>
        <v>1170</v>
      </c>
      <c r="L68" s="27"/>
      <c r="M68" s="27" t="s">
        <v>504</v>
      </c>
      <c r="N68" s="27"/>
      <c r="O68" s="27"/>
      <c r="P68" s="27"/>
      <c r="Q68" s="27">
        <v>1170</v>
      </c>
      <c r="R68" s="27"/>
      <c r="S68" s="27"/>
      <c r="T68" s="27"/>
      <c r="U68" s="27"/>
      <c r="V68" s="141">
        <v>0</v>
      </c>
      <c r="W68" s="29"/>
    </row>
    <row r="69" spans="1:23" ht="18.75" x14ac:dyDescent="0.2">
      <c r="A69" s="128">
        <v>60</v>
      </c>
      <c r="B69" s="26" t="s">
        <v>2012</v>
      </c>
      <c r="C69" s="26" t="s">
        <v>9</v>
      </c>
      <c r="D69" s="26">
        <v>30670</v>
      </c>
      <c r="E69" s="27">
        <v>3664</v>
      </c>
      <c r="F69" s="27">
        <v>173</v>
      </c>
      <c r="G69" s="27">
        <v>1</v>
      </c>
      <c r="H69" s="27">
        <v>14</v>
      </c>
      <c r="I69" s="27">
        <v>3</v>
      </c>
      <c r="J69" s="27">
        <v>45</v>
      </c>
      <c r="K69" s="109">
        <f t="shared" si="1"/>
        <v>5945</v>
      </c>
      <c r="L69" s="27"/>
      <c r="M69" s="27" t="s">
        <v>505</v>
      </c>
      <c r="N69" s="27"/>
      <c r="O69" s="27"/>
      <c r="P69" s="27"/>
      <c r="Q69" s="27">
        <v>5945</v>
      </c>
      <c r="R69" s="27"/>
      <c r="S69" s="27"/>
      <c r="T69" s="27"/>
      <c r="U69" s="27"/>
      <c r="V69" s="141">
        <v>0</v>
      </c>
      <c r="W69" s="29"/>
    </row>
    <row r="70" spans="1:23" ht="18.75" x14ac:dyDescent="0.2">
      <c r="A70" s="128">
        <v>61</v>
      </c>
      <c r="B70" s="117"/>
      <c r="C70" s="26" t="s">
        <v>13</v>
      </c>
      <c r="D70" s="26"/>
      <c r="E70" s="27"/>
      <c r="F70" s="27"/>
      <c r="G70" s="27">
        <v>1</v>
      </c>
      <c r="H70" s="27">
        <v>16</v>
      </c>
      <c r="I70" s="27"/>
      <c r="J70" s="27"/>
      <c r="K70" s="109">
        <f t="shared" si="1"/>
        <v>6400</v>
      </c>
      <c r="L70" s="27"/>
      <c r="M70" s="27" t="s">
        <v>505</v>
      </c>
      <c r="N70" s="27"/>
      <c r="O70" s="27"/>
      <c r="P70" s="27"/>
      <c r="Q70" s="27">
        <v>6400</v>
      </c>
      <c r="R70" s="27"/>
      <c r="S70" s="27"/>
      <c r="T70" s="27"/>
      <c r="U70" s="27"/>
      <c r="V70" s="141">
        <v>0.01</v>
      </c>
      <c r="W70" s="29"/>
    </row>
    <row r="71" spans="1:23" ht="18.75" x14ac:dyDescent="0.2">
      <c r="A71" s="128">
        <v>62</v>
      </c>
      <c r="B71" s="117"/>
      <c r="C71" s="26" t="s">
        <v>13</v>
      </c>
      <c r="D71" s="26"/>
      <c r="E71" s="27"/>
      <c r="F71" s="27"/>
      <c r="G71" s="27">
        <v>1</v>
      </c>
      <c r="H71" s="27">
        <v>4</v>
      </c>
      <c r="I71" s="27"/>
      <c r="J71" s="27"/>
      <c r="K71" s="109">
        <f t="shared" si="1"/>
        <v>1600</v>
      </c>
      <c r="L71" s="27"/>
      <c r="M71" s="27" t="s">
        <v>505</v>
      </c>
      <c r="N71" s="27"/>
      <c r="O71" s="27"/>
      <c r="P71" s="27"/>
      <c r="Q71" s="27">
        <v>1600</v>
      </c>
      <c r="R71" s="27"/>
      <c r="S71" s="27"/>
      <c r="T71" s="27"/>
      <c r="U71" s="27"/>
      <c r="V71" s="141">
        <v>0.01</v>
      </c>
      <c r="W71" s="29"/>
    </row>
    <row r="72" spans="1:23" ht="18.75" x14ac:dyDescent="0.2">
      <c r="A72" s="128">
        <v>63</v>
      </c>
      <c r="B72" s="26" t="s">
        <v>2019</v>
      </c>
      <c r="C72" s="26" t="s">
        <v>9</v>
      </c>
      <c r="D72" s="26">
        <v>37125</v>
      </c>
      <c r="E72" s="27">
        <v>4069</v>
      </c>
      <c r="F72" s="27">
        <v>195</v>
      </c>
      <c r="G72" s="27">
        <v>2</v>
      </c>
      <c r="H72" s="27"/>
      <c r="I72" s="27">
        <v>3</v>
      </c>
      <c r="J72" s="27">
        <v>58</v>
      </c>
      <c r="K72" s="109">
        <f t="shared" si="1"/>
        <v>358</v>
      </c>
      <c r="L72" s="27">
        <v>1</v>
      </c>
      <c r="M72" s="27" t="s">
        <v>506</v>
      </c>
      <c r="N72" s="27" t="s">
        <v>15</v>
      </c>
      <c r="O72" s="27" t="s">
        <v>42</v>
      </c>
      <c r="P72" s="27">
        <v>93</v>
      </c>
      <c r="Q72" s="27"/>
      <c r="R72" s="27">
        <v>358</v>
      </c>
      <c r="S72" s="27"/>
      <c r="T72" s="27"/>
      <c r="U72" s="27">
        <v>15</v>
      </c>
      <c r="V72" s="141">
        <v>0</v>
      </c>
      <c r="W72" s="29"/>
    </row>
    <row r="73" spans="1:23" ht="18.75" x14ac:dyDescent="0.2">
      <c r="A73" s="128">
        <v>64</v>
      </c>
      <c r="B73" s="117"/>
      <c r="C73" s="26" t="s">
        <v>9</v>
      </c>
      <c r="D73" s="26">
        <v>33133</v>
      </c>
      <c r="E73" s="27">
        <v>3811</v>
      </c>
      <c r="F73" s="27">
        <v>175</v>
      </c>
      <c r="G73" s="27">
        <v>1</v>
      </c>
      <c r="H73" s="27">
        <v>4</v>
      </c>
      <c r="I73" s="27"/>
      <c r="J73" s="27"/>
      <c r="K73" s="109">
        <f t="shared" si="1"/>
        <v>1600</v>
      </c>
      <c r="L73" s="27"/>
      <c r="M73" s="27" t="s">
        <v>506</v>
      </c>
      <c r="N73" s="27"/>
      <c r="O73" s="27"/>
      <c r="P73" s="27"/>
      <c r="Q73" s="27">
        <v>1600</v>
      </c>
      <c r="R73" s="27"/>
      <c r="S73" s="27"/>
      <c r="T73" s="27"/>
      <c r="U73" s="27"/>
      <c r="V73" s="141">
        <v>0</v>
      </c>
      <c r="W73" s="29"/>
    </row>
    <row r="74" spans="1:23" ht="18.75" x14ac:dyDescent="0.2">
      <c r="A74" s="128">
        <v>65</v>
      </c>
      <c r="B74" s="26" t="s">
        <v>2009</v>
      </c>
      <c r="C74" s="26" t="s">
        <v>9</v>
      </c>
      <c r="D74" s="26">
        <v>13543</v>
      </c>
      <c r="E74" s="27">
        <v>1577</v>
      </c>
      <c r="F74" s="27">
        <v>445</v>
      </c>
      <c r="G74" s="27">
        <v>1</v>
      </c>
      <c r="H74" s="27">
        <v>6</v>
      </c>
      <c r="I74" s="27">
        <v>3</v>
      </c>
      <c r="J74" s="27">
        <v>28</v>
      </c>
      <c r="K74" s="109">
        <f t="shared" si="1"/>
        <v>2728</v>
      </c>
      <c r="L74" s="27"/>
      <c r="M74" s="27" t="s">
        <v>507</v>
      </c>
      <c r="N74" s="27"/>
      <c r="O74" s="27"/>
      <c r="P74" s="27"/>
      <c r="Q74" s="27">
        <v>2728</v>
      </c>
      <c r="R74" s="27"/>
      <c r="S74" s="27"/>
      <c r="T74" s="27"/>
      <c r="U74" s="27"/>
      <c r="V74" s="141">
        <v>0</v>
      </c>
      <c r="W74" s="29"/>
    </row>
    <row r="75" spans="1:23" ht="18.75" x14ac:dyDescent="0.2">
      <c r="A75" s="128">
        <v>66</v>
      </c>
      <c r="B75" s="26" t="s">
        <v>2010</v>
      </c>
      <c r="C75" s="26" t="s">
        <v>9</v>
      </c>
      <c r="D75" s="26">
        <v>13081</v>
      </c>
      <c r="E75" s="27">
        <v>1493</v>
      </c>
      <c r="F75" s="27">
        <v>153</v>
      </c>
      <c r="G75" s="27">
        <v>1</v>
      </c>
      <c r="H75" s="27">
        <v>25</v>
      </c>
      <c r="I75" s="27">
        <v>3</v>
      </c>
      <c r="J75" s="27">
        <v>32</v>
      </c>
      <c r="K75" s="109">
        <f t="shared" si="1"/>
        <v>10332</v>
      </c>
      <c r="L75" s="27"/>
      <c r="M75" s="27" t="s">
        <v>508</v>
      </c>
      <c r="N75" s="27"/>
      <c r="O75" s="27"/>
      <c r="P75" s="27"/>
      <c r="Q75" s="27">
        <v>10332</v>
      </c>
      <c r="R75" s="27"/>
      <c r="S75" s="27"/>
      <c r="T75" s="27"/>
      <c r="U75" s="27"/>
      <c r="V75" s="141">
        <v>0</v>
      </c>
      <c r="W75" s="29"/>
    </row>
    <row r="76" spans="1:23" ht="18.75" x14ac:dyDescent="0.2">
      <c r="A76" s="128">
        <v>67</v>
      </c>
      <c r="B76" s="26" t="s">
        <v>2011</v>
      </c>
      <c r="C76" s="26" t="s">
        <v>9</v>
      </c>
      <c r="D76" s="26">
        <v>8761</v>
      </c>
      <c r="E76" s="27">
        <v>1038</v>
      </c>
      <c r="F76" s="27">
        <v>67</v>
      </c>
      <c r="G76" s="27">
        <v>2</v>
      </c>
      <c r="H76" s="27">
        <v>3</v>
      </c>
      <c r="I76" s="27">
        <v>1</v>
      </c>
      <c r="J76" s="27">
        <v>75</v>
      </c>
      <c r="K76" s="109">
        <f t="shared" si="1"/>
        <v>1375</v>
      </c>
      <c r="L76" s="27"/>
      <c r="M76" s="27" t="s">
        <v>509</v>
      </c>
      <c r="N76" s="27"/>
      <c r="O76" s="27"/>
      <c r="P76" s="27"/>
      <c r="Q76" s="27">
        <v>1375</v>
      </c>
      <c r="R76" s="27"/>
      <c r="S76" s="27"/>
      <c r="T76" s="27"/>
      <c r="U76" s="27"/>
      <c r="V76" s="141">
        <v>0</v>
      </c>
      <c r="W76" s="29"/>
    </row>
    <row r="77" spans="1:23" ht="18.75" x14ac:dyDescent="0.2">
      <c r="A77" s="128">
        <v>68</v>
      </c>
      <c r="B77" s="117"/>
      <c r="C77" s="26" t="s">
        <v>9</v>
      </c>
      <c r="D77" s="26">
        <v>12094</v>
      </c>
      <c r="E77" s="27">
        <v>1502</v>
      </c>
      <c r="F77" s="27">
        <v>441</v>
      </c>
      <c r="G77" s="27">
        <v>1</v>
      </c>
      <c r="H77" s="27">
        <v>6</v>
      </c>
      <c r="I77" s="27">
        <v>3</v>
      </c>
      <c r="J77" s="27">
        <v>63</v>
      </c>
      <c r="K77" s="109">
        <f t="shared" si="1"/>
        <v>2763</v>
      </c>
      <c r="L77" s="27"/>
      <c r="M77" s="27" t="s">
        <v>509</v>
      </c>
      <c r="N77" s="27"/>
      <c r="O77" s="27"/>
      <c r="P77" s="27"/>
      <c r="Q77" s="27">
        <v>2763</v>
      </c>
      <c r="R77" s="27"/>
      <c r="S77" s="27"/>
      <c r="T77" s="27"/>
      <c r="U77" s="27"/>
      <c r="V77" s="141">
        <v>0</v>
      </c>
      <c r="W77" s="29"/>
    </row>
    <row r="78" spans="1:23" ht="18.75" x14ac:dyDescent="0.2">
      <c r="A78" s="128">
        <v>69</v>
      </c>
      <c r="B78" s="117"/>
      <c r="C78" s="26" t="s">
        <v>9</v>
      </c>
      <c r="D78" s="26">
        <v>12707</v>
      </c>
      <c r="E78" s="27"/>
      <c r="F78" s="27">
        <v>265</v>
      </c>
      <c r="G78" s="27">
        <v>1</v>
      </c>
      <c r="H78" s="27">
        <v>1</v>
      </c>
      <c r="I78" s="27">
        <v>1</v>
      </c>
      <c r="J78" s="27">
        <v>87</v>
      </c>
      <c r="K78" s="109">
        <f t="shared" si="1"/>
        <v>587</v>
      </c>
      <c r="L78" s="27"/>
      <c r="M78" s="27" t="s">
        <v>509</v>
      </c>
      <c r="N78" s="27"/>
      <c r="O78" s="27"/>
      <c r="P78" s="27"/>
      <c r="Q78" s="27">
        <v>587</v>
      </c>
      <c r="R78" s="27"/>
      <c r="S78" s="27"/>
      <c r="T78" s="27"/>
      <c r="U78" s="27"/>
      <c r="V78" s="141">
        <v>0</v>
      </c>
      <c r="W78" s="29"/>
    </row>
    <row r="79" spans="1:23" ht="18.75" x14ac:dyDescent="0.2">
      <c r="A79" s="128">
        <v>70</v>
      </c>
      <c r="B79" s="117"/>
      <c r="C79" s="26" t="s">
        <v>9</v>
      </c>
      <c r="D79" s="26">
        <v>12711</v>
      </c>
      <c r="E79" s="27">
        <v>1273</v>
      </c>
      <c r="F79" s="27">
        <v>269</v>
      </c>
      <c r="G79" s="27">
        <v>1</v>
      </c>
      <c r="H79" s="27">
        <v>2</v>
      </c>
      <c r="I79" s="27">
        <v>1</v>
      </c>
      <c r="J79" s="27">
        <v>62</v>
      </c>
      <c r="K79" s="109">
        <f t="shared" si="1"/>
        <v>962</v>
      </c>
      <c r="L79" s="27"/>
      <c r="M79" s="27" t="s">
        <v>509</v>
      </c>
      <c r="N79" s="27"/>
      <c r="O79" s="27"/>
      <c r="P79" s="27"/>
      <c r="Q79" s="27">
        <v>962</v>
      </c>
      <c r="R79" s="27"/>
      <c r="S79" s="27"/>
      <c r="T79" s="27"/>
      <c r="U79" s="27"/>
      <c r="V79" s="141">
        <v>0</v>
      </c>
      <c r="W79" s="29"/>
    </row>
    <row r="80" spans="1:23" ht="18.75" x14ac:dyDescent="0.2">
      <c r="A80" s="128">
        <v>71</v>
      </c>
      <c r="B80" s="117"/>
      <c r="C80" s="26" t="s">
        <v>32</v>
      </c>
      <c r="D80" s="26">
        <v>3370</v>
      </c>
      <c r="E80" s="27">
        <v>3370</v>
      </c>
      <c r="F80" s="27">
        <v>250</v>
      </c>
      <c r="G80" s="27">
        <v>1</v>
      </c>
      <c r="H80" s="27">
        <v>4</v>
      </c>
      <c r="I80" s="27">
        <v>2</v>
      </c>
      <c r="J80" s="27">
        <v>82</v>
      </c>
      <c r="K80" s="109">
        <f t="shared" si="1"/>
        <v>1882</v>
      </c>
      <c r="L80" s="27"/>
      <c r="M80" s="27" t="s">
        <v>509</v>
      </c>
      <c r="N80" s="27"/>
      <c r="O80" s="27"/>
      <c r="P80" s="27"/>
      <c r="Q80" s="27">
        <v>1882</v>
      </c>
      <c r="R80" s="27"/>
      <c r="S80" s="27"/>
      <c r="T80" s="27"/>
      <c r="U80" s="27"/>
      <c r="V80" s="141">
        <v>0.01</v>
      </c>
      <c r="W80" s="29"/>
    </row>
    <row r="81" spans="1:23" ht="18.75" x14ac:dyDescent="0.2">
      <c r="A81" s="128">
        <v>72</v>
      </c>
      <c r="B81" s="117"/>
      <c r="C81" s="26" t="s">
        <v>9</v>
      </c>
      <c r="D81" s="26">
        <v>13405</v>
      </c>
      <c r="E81" s="27">
        <v>3413</v>
      </c>
      <c r="F81" s="27">
        <v>264</v>
      </c>
      <c r="G81" s="27">
        <v>1</v>
      </c>
      <c r="H81" s="27">
        <v>8</v>
      </c>
      <c r="I81" s="27"/>
      <c r="J81" s="27">
        <v>28</v>
      </c>
      <c r="K81" s="109">
        <f t="shared" si="1"/>
        <v>3228</v>
      </c>
      <c r="L81" s="27"/>
      <c r="M81" s="27" t="s">
        <v>509</v>
      </c>
      <c r="N81" s="27"/>
      <c r="O81" s="27"/>
      <c r="P81" s="27"/>
      <c r="Q81" s="27">
        <v>3228</v>
      </c>
      <c r="R81" s="27"/>
      <c r="S81" s="27"/>
      <c r="T81" s="27"/>
      <c r="U81" s="27"/>
      <c r="V81" s="141">
        <v>0</v>
      </c>
      <c r="W81" s="29"/>
    </row>
    <row r="82" spans="1:23" ht="18.75" x14ac:dyDescent="0.2">
      <c r="A82" s="128">
        <v>73</v>
      </c>
      <c r="B82" s="26" t="s">
        <v>2005</v>
      </c>
      <c r="C82" s="26" t="s">
        <v>9</v>
      </c>
      <c r="D82" s="26">
        <v>54259</v>
      </c>
      <c r="E82" s="27">
        <v>5248</v>
      </c>
      <c r="F82" s="27">
        <v>196</v>
      </c>
      <c r="G82" s="27">
        <v>2</v>
      </c>
      <c r="H82" s="27"/>
      <c r="I82" s="27">
        <v>3</v>
      </c>
      <c r="J82" s="27">
        <v>80</v>
      </c>
      <c r="K82" s="109">
        <f t="shared" si="1"/>
        <v>380</v>
      </c>
      <c r="L82" s="27">
        <v>1</v>
      </c>
      <c r="M82" s="27" t="s">
        <v>510</v>
      </c>
      <c r="N82" s="27" t="s">
        <v>15</v>
      </c>
      <c r="O82" s="27" t="s">
        <v>12</v>
      </c>
      <c r="P82" s="27">
        <v>126</v>
      </c>
      <c r="Q82" s="27"/>
      <c r="R82" s="27">
        <v>380</v>
      </c>
      <c r="S82" s="27"/>
      <c r="T82" s="27"/>
      <c r="U82" s="27">
        <v>20</v>
      </c>
      <c r="V82" s="141">
        <v>0</v>
      </c>
      <c r="W82" s="29"/>
    </row>
    <row r="83" spans="1:23" ht="18.75" x14ac:dyDescent="0.2">
      <c r="A83" s="128">
        <v>74</v>
      </c>
      <c r="B83" s="117"/>
      <c r="C83" s="26" t="s">
        <v>13</v>
      </c>
      <c r="D83" s="26"/>
      <c r="E83" s="27"/>
      <c r="F83" s="27"/>
      <c r="G83" s="27">
        <v>1</v>
      </c>
      <c r="H83" s="27">
        <v>12</v>
      </c>
      <c r="I83" s="27"/>
      <c r="J83" s="27"/>
      <c r="K83" s="109">
        <f t="shared" si="1"/>
        <v>4800</v>
      </c>
      <c r="L83" s="27"/>
      <c r="M83" s="27" t="s">
        <v>510</v>
      </c>
      <c r="N83" s="27"/>
      <c r="O83" s="27"/>
      <c r="P83" s="27"/>
      <c r="Q83" s="27">
        <v>4800</v>
      </c>
      <c r="R83" s="27"/>
      <c r="S83" s="27"/>
      <c r="T83" s="27"/>
      <c r="U83" s="27"/>
      <c r="V83" s="141">
        <v>0.01</v>
      </c>
      <c r="W83" s="29"/>
    </row>
    <row r="84" spans="1:23" ht="18.75" x14ac:dyDescent="0.2">
      <c r="A84" s="128">
        <v>75</v>
      </c>
      <c r="B84" s="117"/>
      <c r="C84" s="26" t="s">
        <v>13</v>
      </c>
      <c r="D84" s="26"/>
      <c r="E84" s="27"/>
      <c r="F84" s="27"/>
      <c r="G84" s="27">
        <v>1</v>
      </c>
      <c r="H84" s="27">
        <v>8</v>
      </c>
      <c r="I84" s="27"/>
      <c r="J84" s="27"/>
      <c r="K84" s="109">
        <f t="shared" si="1"/>
        <v>3200</v>
      </c>
      <c r="L84" s="27"/>
      <c r="M84" s="27" t="s">
        <v>510</v>
      </c>
      <c r="N84" s="27"/>
      <c r="O84" s="27"/>
      <c r="P84" s="27"/>
      <c r="Q84" s="27">
        <v>3200</v>
      </c>
      <c r="R84" s="27"/>
      <c r="S84" s="27"/>
      <c r="T84" s="27"/>
      <c r="U84" s="27"/>
      <c r="V84" s="141">
        <v>0.01</v>
      </c>
      <c r="W84" s="29"/>
    </row>
    <row r="85" spans="1:23" ht="18.75" x14ac:dyDescent="0.2">
      <c r="A85" s="128">
        <v>76</v>
      </c>
      <c r="B85" s="117"/>
      <c r="C85" s="26" t="s">
        <v>13</v>
      </c>
      <c r="D85" s="26"/>
      <c r="E85" s="27"/>
      <c r="F85" s="27"/>
      <c r="G85" s="27">
        <v>1</v>
      </c>
      <c r="H85" s="27">
        <v>5</v>
      </c>
      <c r="I85" s="27"/>
      <c r="J85" s="27"/>
      <c r="K85" s="109">
        <f t="shared" si="1"/>
        <v>2000</v>
      </c>
      <c r="L85" s="27"/>
      <c r="M85" s="27" t="s">
        <v>510</v>
      </c>
      <c r="N85" s="27"/>
      <c r="O85" s="27"/>
      <c r="P85" s="27"/>
      <c r="Q85" s="27">
        <v>2000</v>
      </c>
      <c r="R85" s="27"/>
      <c r="S85" s="27"/>
      <c r="T85" s="27"/>
      <c r="U85" s="27"/>
      <c r="V85" s="141">
        <v>0.01</v>
      </c>
      <c r="W85" s="29"/>
    </row>
    <row r="86" spans="1:23" ht="18.75" x14ac:dyDescent="0.2">
      <c r="A86" s="128">
        <v>77</v>
      </c>
      <c r="B86" s="26" t="s">
        <v>2006</v>
      </c>
      <c r="C86" s="26" t="s">
        <v>9</v>
      </c>
      <c r="D86" s="26">
        <v>54478</v>
      </c>
      <c r="E86" s="27">
        <v>5263</v>
      </c>
      <c r="F86" s="27">
        <v>145</v>
      </c>
      <c r="G86" s="27">
        <v>1</v>
      </c>
      <c r="H86" s="27"/>
      <c r="I86" s="27">
        <v>1</v>
      </c>
      <c r="J86" s="27">
        <v>93</v>
      </c>
      <c r="K86" s="109">
        <f t="shared" si="1"/>
        <v>193</v>
      </c>
      <c r="L86" s="27"/>
      <c r="M86" s="27" t="s">
        <v>510</v>
      </c>
      <c r="N86" s="27"/>
      <c r="O86" s="27"/>
      <c r="P86" s="27"/>
      <c r="Q86" s="27">
        <v>193</v>
      </c>
      <c r="R86" s="27"/>
      <c r="S86" s="27"/>
      <c r="T86" s="27"/>
      <c r="U86" s="27"/>
      <c r="V86" s="141">
        <v>0</v>
      </c>
      <c r="W86" s="29"/>
    </row>
    <row r="87" spans="1:23" ht="18.75" x14ac:dyDescent="0.2">
      <c r="A87" s="128">
        <v>78</v>
      </c>
      <c r="B87" s="26" t="s">
        <v>2007</v>
      </c>
      <c r="C87" s="26" t="s">
        <v>9</v>
      </c>
      <c r="D87" s="26">
        <v>54260</v>
      </c>
      <c r="E87" s="27"/>
      <c r="F87" s="27"/>
      <c r="G87" s="27">
        <v>2</v>
      </c>
      <c r="H87" s="27"/>
      <c r="I87" s="27">
        <v>3</v>
      </c>
      <c r="J87" s="27">
        <v>21</v>
      </c>
      <c r="K87" s="109">
        <f t="shared" si="1"/>
        <v>321</v>
      </c>
      <c r="L87" s="27">
        <v>1</v>
      </c>
      <c r="M87" s="27" t="s">
        <v>511</v>
      </c>
      <c r="N87" s="27" t="s">
        <v>15</v>
      </c>
      <c r="O87" s="27" t="s">
        <v>12</v>
      </c>
      <c r="P87" s="27">
        <v>114</v>
      </c>
      <c r="Q87" s="27"/>
      <c r="R87" s="27">
        <v>321</v>
      </c>
      <c r="S87" s="27"/>
      <c r="T87" s="27"/>
      <c r="U87" s="27">
        <v>20</v>
      </c>
      <c r="V87" s="141">
        <v>0</v>
      </c>
      <c r="W87" s="29"/>
    </row>
    <row r="88" spans="1:23" ht="18.75" x14ac:dyDescent="0.2">
      <c r="A88" s="128">
        <v>79</v>
      </c>
      <c r="B88" s="117"/>
      <c r="C88" s="26" t="s">
        <v>13</v>
      </c>
      <c r="D88" s="26"/>
      <c r="E88" s="27"/>
      <c r="F88" s="27"/>
      <c r="G88" s="27">
        <v>1</v>
      </c>
      <c r="H88" s="27">
        <v>12</v>
      </c>
      <c r="I88" s="27"/>
      <c r="J88" s="27"/>
      <c r="K88" s="109">
        <f t="shared" si="1"/>
        <v>4800</v>
      </c>
      <c r="L88" s="27"/>
      <c r="M88" s="27" t="s">
        <v>511</v>
      </c>
      <c r="N88" s="27"/>
      <c r="O88" s="27"/>
      <c r="P88" s="27"/>
      <c r="Q88" s="27">
        <v>4800</v>
      </c>
      <c r="R88" s="27"/>
      <c r="S88" s="27"/>
      <c r="T88" s="27"/>
      <c r="U88" s="27"/>
      <c r="V88" s="141">
        <v>0.01</v>
      </c>
      <c r="W88" s="29"/>
    </row>
    <row r="89" spans="1:23" ht="18.75" x14ac:dyDescent="0.2">
      <c r="A89" s="128">
        <v>80</v>
      </c>
      <c r="B89" s="26" t="s">
        <v>2008</v>
      </c>
      <c r="C89" s="26" t="s">
        <v>9</v>
      </c>
      <c r="D89" s="26"/>
      <c r="E89" s="27"/>
      <c r="F89" s="27"/>
      <c r="G89" s="27">
        <v>2</v>
      </c>
      <c r="H89" s="27">
        <v>1</v>
      </c>
      <c r="I89" s="27">
        <v>1</v>
      </c>
      <c r="J89" s="27"/>
      <c r="K89" s="109">
        <f t="shared" si="1"/>
        <v>500</v>
      </c>
      <c r="L89" s="27">
        <v>1</v>
      </c>
      <c r="M89" s="27" t="s">
        <v>512</v>
      </c>
      <c r="N89" s="27" t="s">
        <v>15</v>
      </c>
      <c r="O89" s="27" t="s">
        <v>12</v>
      </c>
      <c r="P89" s="27">
        <v>114</v>
      </c>
      <c r="Q89" s="27">
        <v>300</v>
      </c>
      <c r="R89" s="27">
        <v>200</v>
      </c>
      <c r="S89" s="27"/>
      <c r="T89" s="27"/>
      <c r="U89" s="27">
        <v>20</v>
      </c>
      <c r="V89" s="141">
        <v>0</v>
      </c>
      <c r="W89" s="29"/>
    </row>
    <row r="90" spans="1:23" ht="18.75" x14ac:dyDescent="0.2">
      <c r="A90" s="128">
        <v>81</v>
      </c>
      <c r="B90" s="117"/>
      <c r="C90" s="26" t="s">
        <v>9</v>
      </c>
      <c r="D90" s="26"/>
      <c r="E90" s="27"/>
      <c r="F90" s="27"/>
      <c r="G90" s="27">
        <v>1</v>
      </c>
      <c r="H90" s="27">
        <v>2</v>
      </c>
      <c r="I90" s="27">
        <v>1</v>
      </c>
      <c r="J90" s="27"/>
      <c r="K90" s="109">
        <f t="shared" si="1"/>
        <v>900</v>
      </c>
      <c r="L90" s="27"/>
      <c r="M90" s="27" t="s">
        <v>512</v>
      </c>
      <c r="N90" s="27"/>
      <c r="O90" s="27"/>
      <c r="P90" s="27"/>
      <c r="Q90" s="27">
        <v>900</v>
      </c>
      <c r="R90" s="27"/>
      <c r="S90" s="27"/>
      <c r="T90" s="27"/>
      <c r="U90" s="27"/>
      <c r="V90" s="141">
        <v>0</v>
      </c>
      <c r="W90" s="29"/>
    </row>
    <row r="91" spans="1:23" ht="18.75" x14ac:dyDescent="0.2">
      <c r="A91" s="128">
        <v>82</v>
      </c>
      <c r="B91" s="117"/>
      <c r="C91" s="26" t="s">
        <v>9</v>
      </c>
      <c r="D91" s="26">
        <v>12721</v>
      </c>
      <c r="E91" s="27">
        <v>1303</v>
      </c>
      <c r="F91" s="27">
        <v>256</v>
      </c>
      <c r="G91" s="27">
        <v>1</v>
      </c>
      <c r="H91" s="27">
        <v>8</v>
      </c>
      <c r="I91" s="27">
        <v>1</v>
      </c>
      <c r="J91" s="27">
        <v>26</v>
      </c>
      <c r="K91" s="109">
        <f t="shared" si="1"/>
        <v>3326</v>
      </c>
      <c r="L91" s="27"/>
      <c r="M91" s="27" t="s">
        <v>512</v>
      </c>
      <c r="N91" s="27"/>
      <c r="O91" s="27"/>
      <c r="P91" s="27"/>
      <c r="Q91" s="27">
        <v>3326</v>
      </c>
      <c r="R91" s="27"/>
      <c r="S91" s="27"/>
      <c r="T91" s="27"/>
      <c r="U91" s="27"/>
      <c r="V91" s="141">
        <v>0</v>
      </c>
      <c r="W91" s="29"/>
    </row>
    <row r="92" spans="1:23" ht="18.75" x14ac:dyDescent="0.2">
      <c r="A92" s="128">
        <v>83</v>
      </c>
      <c r="B92" s="117"/>
      <c r="C92" s="26" t="s">
        <v>9</v>
      </c>
      <c r="D92" s="26">
        <v>13080</v>
      </c>
      <c r="E92" s="27">
        <v>1490</v>
      </c>
      <c r="F92" s="27">
        <v>147</v>
      </c>
      <c r="G92" s="27">
        <v>1</v>
      </c>
      <c r="H92" s="27">
        <v>15</v>
      </c>
      <c r="I92" s="27">
        <v>2</v>
      </c>
      <c r="J92" s="27">
        <v>50</v>
      </c>
      <c r="K92" s="109">
        <f t="shared" si="1"/>
        <v>6250</v>
      </c>
      <c r="L92" s="27"/>
      <c r="M92" s="27" t="s">
        <v>512</v>
      </c>
      <c r="N92" s="27"/>
      <c r="O92" s="27"/>
      <c r="P92" s="27"/>
      <c r="Q92" s="27">
        <v>6250</v>
      </c>
      <c r="R92" s="27"/>
      <c r="S92" s="27"/>
      <c r="T92" s="27"/>
      <c r="U92" s="27"/>
      <c r="V92" s="141">
        <v>0</v>
      </c>
      <c r="W92" s="29"/>
    </row>
    <row r="93" spans="1:23" ht="18.75" x14ac:dyDescent="0.2">
      <c r="A93" s="128">
        <v>84</v>
      </c>
      <c r="B93" s="26" t="s">
        <v>2000</v>
      </c>
      <c r="C93" s="26" t="s">
        <v>9</v>
      </c>
      <c r="D93" s="26">
        <v>39200</v>
      </c>
      <c r="E93" s="27">
        <v>4170</v>
      </c>
      <c r="F93" s="27">
        <v>191</v>
      </c>
      <c r="G93" s="27">
        <v>2</v>
      </c>
      <c r="H93" s="27"/>
      <c r="I93" s="27">
        <v>3</v>
      </c>
      <c r="J93" s="27">
        <v>71</v>
      </c>
      <c r="K93" s="109">
        <f t="shared" si="1"/>
        <v>371</v>
      </c>
      <c r="L93" s="27">
        <v>1</v>
      </c>
      <c r="M93" s="27" t="s">
        <v>513</v>
      </c>
      <c r="N93" s="27" t="s">
        <v>15</v>
      </c>
      <c r="O93" s="27" t="s">
        <v>42</v>
      </c>
      <c r="P93" s="27">
        <v>204</v>
      </c>
      <c r="Q93" s="27"/>
      <c r="R93" s="27">
        <v>371</v>
      </c>
      <c r="S93" s="27"/>
      <c r="T93" s="27"/>
      <c r="U93" s="27">
        <v>10</v>
      </c>
      <c r="V93" s="141">
        <v>0</v>
      </c>
      <c r="W93" s="29"/>
    </row>
    <row r="94" spans="1:23" ht="18.75" x14ac:dyDescent="0.2">
      <c r="A94" s="128">
        <v>85</v>
      </c>
      <c r="B94" s="117"/>
      <c r="C94" s="26" t="s">
        <v>9</v>
      </c>
      <c r="D94" s="26">
        <v>39202</v>
      </c>
      <c r="E94" s="27">
        <v>4169</v>
      </c>
      <c r="F94" s="27">
        <v>187</v>
      </c>
      <c r="G94" s="27">
        <v>1</v>
      </c>
      <c r="H94" s="27">
        <v>5</v>
      </c>
      <c r="I94" s="27"/>
      <c r="J94" s="27">
        <v>22</v>
      </c>
      <c r="K94" s="109">
        <f t="shared" si="1"/>
        <v>2022</v>
      </c>
      <c r="L94" s="27"/>
      <c r="M94" s="27" t="s">
        <v>513</v>
      </c>
      <c r="N94" s="27"/>
      <c r="O94" s="27"/>
      <c r="P94" s="27"/>
      <c r="Q94" s="27">
        <v>2022</v>
      </c>
      <c r="R94" s="27"/>
      <c r="S94" s="27"/>
      <c r="T94" s="27"/>
      <c r="U94" s="27"/>
      <c r="V94" s="141">
        <v>0</v>
      </c>
      <c r="W94" s="29"/>
    </row>
    <row r="95" spans="1:23" ht="18.75" x14ac:dyDescent="0.2">
      <c r="A95" s="128">
        <v>86</v>
      </c>
      <c r="B95" s="117"/>
      <c r="C95" s="26" t="s">
        <v>9</v>
      </c>
      <c r="D95" s="26">
        <v>12880</v>
      </c>
      <c r="E95" s="27">
        <v>1454</v>
      </c>
      <c r="F95" s="27">
        <v>148</v>
      </c>
      <c r="G95" s="27">
        <v>1</v>
      </c>
      <c r="H95" s="27">
        <v>14</v>
      </c>
      <c r="I95" s="27"/>
      <c r="J95" s="27">
        <v>5</v>
      </c>
      <c r="K95" s="109">
        <f t="shared" si="1"/>
        <v>5605</v>
      </c>
      <c r="L95" s="27"/>
      <c r="M95" s="27" t="s">
        <v>513</v>
      </c>
      <c r="N95" s="27"/>
      <c r="O95" s="27"/>
      <c r="P95" s="27"/>
      <c r="Q95" s="27">
        <v>5605</v>
      </c>
      <c r="R95" s="27"/>
      <c r="S95" s="27"/>
      <c r="T95" s="27"/>
      <c r="U95" s="27"/>
      <c r="V95" s="141">
        <v>0</v>
      </c>
      <c r="W95" s="29"/>
    </row>
    <row r="96" spans="1:23" ht="18.75" x14ac:dyDescent="0.2">
      <c r="A96" s="128">
        <v>87</v>
      </c>
      <c r="B96" s="117"/>
      <c r="C96" s="26" t="s">
        <v>9</v>
      </c>
      <c r="D96" s="26">
        <v>13118</v>
      </c>
      <c r="E96" s="27">
        <v>1527</v>
      </c>
      <c r="F96" s="27">
        <v>133</v>
      </c>
      <c r="G96" s="27">
        <v>1</v>
      </c>
      <c r="H96" s="27">
        <v>4</v>
      </c>
      <c r="I96" s="27">
        <v>3</v>
      </c>
      <c r="J96" s="27">
        <v>32</v>
      </c>
      <c r="K96" s="109">
        <f t="shared" si="1"/>
        <v>1932</v>
      </c>
      <c r="L96" s="27"/>
      <c r="M96" s="27" t="s">
        <v>513</v>
      </c>
      <c r="N96" s="27"/>
      <c r="O96" s="27"/>
      <c r="P96" s="27"/>
      <c r="Q96" s="27">
        <v>1932</v>
      </c>
      <c r="R96" s="27"/>
      <c r="S96" s="27"/>
      <c r="T96" s="27"/>
      <c r="U96" s="27"/>
      <c r="V96" s="141">
        <v>0</v>
      </c>
      <c r="W96" s="29"/>
    </row>
    <row r="97" spans="1:23" ht="18.75" x14ac:dyDescent="0.2">
      <c r="A97" s="128">
        <v>88</v>
      </c>
      <c r="B97" s="117"/>
      <c r="C97" s="26" t="s">
        <v>13</v>
      </c>
      <c r="D97" s="26"/>
      <c r="E97" s="27"/>
      <c r="F97" s="27"/>
      <c r="G97" s="27">
        <v>1</v>
      </c>
      <c r="H97" s="27">
        <v>7</v>
      </c>
      <c r="I97" s="27"/>
      <c r="J97" s="27"/>
      <c r="K97" s="109">
        <f t="shared" si="1"/>
        <v>2800</v>
      </c>
      <c r="L97" s="27"/>
      <c r="M97" s="27" t="s">
        <v>513</v>
      </c>
      <c r="N97" s="27"/>
      <c r="O97" s="27"/>
      <c r="P97" s="27"/>
      <c r="Q97" s="27">
        <v>2800</v>
      </c>
      <c r="R97" s="27"/>
      <c r="S97" s="27"/>
      <c r="T97" s="27"/>
      <c r="U97" s="27"/>
      <c r="V97" s="141">
        <v>0.01</v>
      </c>
      <c r="W97" s="29"/>
    </row>
    <row r="98" spans="1:23" ht="18.75" x14ac:dyDescent="0.2">
      <c r="A98" s="128">
        <v>89</v>
      </c>
      <c r="B98" s="26" t="s">
        <v>2001</v>
      </c>
      <c r="C98" s="26" t="s">
        <v>9</v>
      </c>
      <c r="D98" s="26">
        <v>34568</v>
      </c>
      <c r="E98" s="27">
        <v>3904</v>
      </c>
      <c r="F98" s="27">
        <v>183</v>
      </c>
      <c r="G98" s="27">
        <v>2</v>
      </c>
      <c r="H98" s="27">
        <v>1</v>
      </c>
      <c r="I98" s="27">
        <v>2</v>
      </c>
      <c r="J98" s="27">
        <v>7</v>
      </c>
      <c r="K98" s="109">
        <f t="shared" si="1"/>
        <v>607</v>
      </c>
      <c r="L98" s="27">
        <v>1</v>
      </c>
      <c r="M98" s="27" t="s">
        <v>514</v>
      </c>
      <c r="N98" s="27" t="s">
        <v>15</v>
      </c>
      <c r="O98" s="27" t="s">
        <v>12</v>
      </c>
      <c r="P98" s="27">
        <v>255</v>
      </c>
      <c r="Q98" s="27">
        <v>400</v>
      </c>
      <c r="R98" s="27">
        <v>207</v>
      </c>
      <c r="S98" s="27"/>
      <c r="T98" s="27"/>
      <c r="U98" s="27">
        <v>25</v>
      </c>
      <c r="V98" s="141">
        <v>0</v>
      </c>
      <c r="W98" s="29"/>
    </row>
    <row r="99" spans="1:23" ht="18.75" x14ac:dyDescent="0.2">
      <c r="A99" s="128">
        <v>90</v>
      </c>
      <c r="B99" s="117"/>
      <c r="C99" s="26" t="s">
        <v>124</v>
      </c>
      <c r="D99" s="26"/>
      <c r="E99" s="27"/>
      <c r="F99" s="27"/>
      <c r="G99" s="27">
        <v>1</v>
      </c>
      <c r="H99" s="27">
        <v>18</v>
      </c>
      <c r="I99" s="27"/>
      <c r="J99" s="27"/>
      <c r="K99" s="109">
        <f t="shared" si="1"/>
        <v>7200</v>
      </c>
      <c r="L99" s="27"/>
      <c r="M99" s="27" t="s">
        <v>514</v>
      </c>
      <c r="N99" s="27"/>
      <c r="O99" s="27"/>
      <c r="P99" s="27"/>
      <c r="Q99" s="27">
        <v>7200</v>
      </c>
      <c r="R99" s="27"/>
      <c r="S99" s="27"/>
      <c r="T99" s="27"/>
      <c r="U99" s="27"/>
      <c r="V99" s="141">
        <v>0.01</v>
      </c>
      <c r="W99" s="29"/>
    </row>
    <row r="100" spans="1:23" ht="18.75" x14ac:dyDescent="0.2">
      <c r="A100" s="128">
        <v>91</v>
      </c>
      <c r="B100" s="117"/>
      <c r="C100" s="26" t="s">
        <v>13</v>
      </c>
      <c r="D100" s="26"/>
      <c r="E100" s="27"/>
      <c r="F100" s="27"/>
      <c r="G100" s="27">
        <v>1</v>
      </c>
      <c r="H100" s="27">
        <v>3</v>
      </c>
      <c r="I100" s="27"/>
      <c r="J100" s="27"/>
      <c r="K100" s="109">
        <f t="shared" si="1"/>
        <v>1200</v>
      </c>
      <c r="L100" s="27"/>
      <c r="M100" s="27" t="s">
        <v>514</v>
      </c>
      <c r="N100" s="27"/>
      <c r="O100" s="27"/>
      <c r="P100" s="27"/>
      <c r="Q100" s="27">
        <v>1200</v>
      </c>
      <c r="R100" s="27"/>
      <c r="S100" s="27"/>
      <c r="T100" s="27"/>
      <c r="U100" s="27"/>
      <c r="V100" s="141">
        <v>0.01</v>
      </c>
      <c r="W100" s="29"/>
    </row>
    <row r="101" spans="1:23" ht="18.75" x14ac:dyDescent="0.2">
      <c r="A101" s="128">
        <v>92</v>
      </c>
      <c r="B101" s="117"/>
      <c r="C101" s="26" t="s">
        <v>13</v>
      </c>
      <c r="D101" s="26"/>
      <c r="E101" s="27"/>
      <c r="F101" s="27"/>
      <c r="G101" s="27">
        <v>1</v>
      </c>
      <c r="H101" s="27">
        <v>14</v>
      </c>
      <c r="I101" s="27"/>
      <c r="J101" s="27"/>
      <c r="K101" s="109">
        <f t="shared" si="1"/>
        <v>5600</v>
      </c>
      <c r="L101" s="27"/>
      <c r="M101" s="27" t="s">
        <v>514</v>
      </c>
      <c r="N101" s="27"/>
      <c r="O101" s="27"/>
      <c r="P101" s="27"/>
      <c r="Q101" s="27">
        <v>5600</v>
      </c>
      <c r="R101" s="27"/>
      <c r="S101" s="27"/>
      <c r="T101" s="27"/>
      <c r="U101" s="27"/>
      <c r="V101" s="141">
        <v>0.01</v>
      </c>
      <c r="W101" s="29"/>
    </row>
    <row r="102" spans="1:23" ht="18.75" x14ac:dyDescent="0.2">
      <c r="A102" s="128">
        <v>93</v>
      </c>
      <c r="B102" s="26" t="s">
        <v>2002</v>
      </c>
      <c r="C102" s="26" t="s">
        <v>9</v>
      </c>
      <c r="D102" s="26">
        <v>8662</v>
      </c>
      <c r="E102" s="27">
        <v>944</v>
      </c>
      <c r="F102" s="27">
        <v>58</v>
      </c>
      <c r="G102" s="27">
        <v>2</v>
      </c>
      <c r="H102" s="27"/>
      <c r="I102" s="27">
        <v>3</v>
      </c>
      <c r="J102" s="27">
        <v>28</v>
      </c>
      <c r="K102" s="109">
        <f t="shared" si="1"/>
        <v>328</v>
      </c>
      <c r="L102" s="27">
        <v>1</v>
      </c>
      <c r="M102" s="27" t="s">
        <v>515</v>
      </c>
      <c r="N102" s="27" t="s">
        <v>15</v>
      </c>
      <c r="O102" s="27" t="s">
        <v>12</v>
      </c>
      <c r="P102" s="27">
        <v>138</v>
      </c>
      <c r="Q102" s="27"/>
      <c r="R102" s="27">
        <v>328</v>
      </c>
      <c r="S102" s="27"/>
      <c r="T102" s="27"/>
      <c r="U102" s="27">
        <v>20</v>
      </c>
      <c r="V102" s="141">
        <v>0</v>
      </c>
      <c r="W102" s="29"/>
    </row>
    <row r="103" spans="1:23" ht="18.75" x14ac:dyDescent="0.2">
      <c r="A103" s="128">
        <v>94</v>
      </c>
      <c r="B103" s="117"/>
      <c r="C103" s="26" t="s">
        <v>9</v>
      </c>
      <c r="D103" s="26">
        <v>12838</v>
      </c>
      <c r="E103" s="27">
        <v>1413</v>
      </c>
      <c r="F103" s="27">
        <v>96</v>
      </c>
      <c r="G103" s="27">
        <v>1</v>
      </c>
      <c r="H103" s="27"/>
      <c r="I103" s="27">
        <v>1</v>
      </c>
      <c r="J103" s="27">
        <v>52</v>
      </c>
      <c r="K103" s="109">
        <f t="shared" si="1"/>
        <v>152</v>
      </c>
      <c r="L103" s="27"/>
      <c r="M103" s="27" t="s">
        <v>515</v>
      </c>
      <c r="N103" s="27"/>
      <c r="O103" s="27"/>
      <c r="P103" s="27"/>
      <c r="Q103" s="27">
        <v>152</v>
      </c>
      <c r="R103" s="27"/>
      <c r="S103" s="27"/>
      <c r="T103" s="27"/>
      <c r="U103" s="27"/>
      <c r="V103" s="141">
        <v>0</v>
      </c>
      <c r="W103" s="29"/>
    </row>
    <row r="104" spans="1:23" ht="18.75" x14ac:dyDescent="0.2">
      <c r="A104" s="128">
        <v>95</v>
      </c>
      <c r="B104" s="117"/>
      <c r="C104" s="26" t="s">
        <v>13</v>
      </c>
      <c r="D104" s="26"/>
      <c r="E104" s="27"/>
      <c r="F104" s="27"/>
      <c r="G104" s="27">
        <v>1</v>
      </c>
      <c r="H104" s="27">
        <v>37</v>
      </c>
      <c r="I104" s="27"/>
      <c r="J104" s="27"/>
      <c r="K104" s="109">
        <f t="shared" si="1"/>
        <v>14800</v>
      </c>
      <c r="L104" s="27"/>
      <c r="M104" s="27" t="s">
        <v>515</v>
      </c>
      <c r="N104" s="27"/>
      <c r="O104" s="27"/>
      <c r="P104" s="27"/>
      <c r="Q104" s="27">
        <v>14800</v>
      </c>
      <c r="R104" s="27"/>
      <c r="S104" s="27"/>
      <c r="T104" s="27"/>
      <c r="U104" s="27"/>
      <c r="V104" s="141">
        <v>0.01</v>
      </c>
      <c r="W104" s="29"/>
    </row>
    <row r="105" spans="1:23" ht="18.75" x14ac:dyDescent="0.2">
      <c r="A105" s="128">
        <v>96</v>
      </c>
      <c r="B105" s="117"/>
      <c r="C105" s="26" t="s">
        <v>9</v>
      </c>
      <c r="D105" s="26">
        <v>8756</v>
      </c>
      <c r="E105" s="27">
        <v>1033</v>
      </c>
      <c r="F105" s="27">
        <v>62</v>
      </c>
      <c r="G105" s="27">
        <v>1</v>
      </c>
      <c r="H105" s="27">
        <v>1</v>
      </c>
      <c r="I105" s="27">
        <v>2</v>
      </c>
      <c r="J105" s="27">
        <v>25</v>
      </c>
      <c r="K105" s="109">
        <f t="shared" ref="K105:K147" si="2">H105*400+I105*100+J105</f>
        <v>625</v>
      </c>
      <c r="L105" s="27"/>
      <c r="M105" s="27" t="s">
        <v>515</v>
      </c>
      <c r="N105" s="27"/>
      <c r="O105" s="27"/>
      <c r="P105" s="27"/>
      <c r="Q105" s="27">
        <v>625</v>
      </c>
      <c r="R105" s="27"/>
      <c r="S105" s="27"/>
      <c r="T105" s="27"/>
      <c r="U105" s="27"/>
      <c r="V105" s="141">
        <v>0</v>
      </c>
      <c r="W105" s="29"/>
    </row>
    <row r="106" spans="1:23" ht="18.75" x14ac:dyDescent="0.2">
      <c r="A106" s="128">
        <v>97</v>
      </c>
      <c r="B106" s="117"/>
      <c r="C106" s="26" t="s">
        <v>9</v>
      </c>
      <c r="D106" s="26">
        <v>13056</v>
      </c>
      <c r="E106" s="27">
        <v>1468</v>
      </c>
      <c r="F106" s="27">
        <v>110</v>
      </c>
      <c r="G106" s="27">
        <v>1</v>
      </c>
      <c r="H106" s="27">
        <v>11</v>
      </c>
      <c r="I106" s="27">
        <v>3</v>
      </c>
      <c r="J106" s="27">
        <v>68</v>
      </c>
      <c r="K106" s="109">
        <f t="shared" si="2"/>
        <v>4768</v>
      </c>
      <c r="L106" s="27"/>
      <c r="M106" s="27" t="s">
        <v>515</v>
      </c>
      <c r="N106" s="27"/>
      <c r="O106" s="27"/>
      <c r="P106" s="27"/>
      <c r="Q106" s="27">
        <v>4768</v>
      </c>
      <c r="R106" s="27"/>
      <c r="S106" s="27"/>
      <c r="T106" s="27"/>
      <c r="U106" s="27"/>
      <c r="V106" s="141">
        <v>0</v>
      </c>
      <c r="W106" s="29"/>
    </row>
    <row r="107" spans="1:23" ht="18.75" x14ac:dyDescent="0.2">
      <c r="A107" s="128">
        <v>98</v>
      </c>
      <c r="B107" s="26" t="s">
        <v>2003</v>
      </c>
      <c r="C107" s="26" t="s">
        <v>516</v>
      </c>
      <c r="D107" s="26"/>
      <c r="E107" s="27"/>
      <c r="F107" s="27"/>
      <c r="G107" s="27">
        <v>2</v>
      </c>
      <c r="H107" s="27"/>
      <c r="I107" s="27"/>
      <c r="J107" s="27"/>
      <c r="K107" s="109">
        <f t="shared" si="2"/>
        <v>0</v>
      </c>
      <c r="L107" s="27">
        <v>1</v>
      </c>
      <c r="M107" s="27" t="s">
        <v>517</v>
      </c>
      <c r="N107" s="27" t="s">
        <v>15</v>
      </c>
      <c r="O107" s="27" t="s">
        <v>42</v>
      </c>
      <c r="P107" s="27">
        <v>116</v>
      </c>
      <c r="Q107" s="27"/>
      <c r="R107" s="27">
        <v>166</v>
      </c>
      <c r="S107" s="27"/>
      <c r="T107" s="27"/>
      <c r="U107" s="27">
        <v>10</v>
      </c>
      <c r="V107" s="141">
        <v>0.02</v>
      </c>
      <c r="W107" s="29"/>
    </row>
    <row r="108" spans="1:23" ht="18.75" x14ac:dyDescent="0.2">
      <c r="A108" s="128">
        <v>99</v>
      </c>
      <c r="B108" s="117"/>
      <c r="C108" s="26" t="s">
        <v>9</v>
      </c>
      <c r="D108" s="26">
        <v>14057</v>
      </c>
      <c r="E108" s="27"/>
      <c r="F108" s="27">
        <v>127</v>
      </c>
      <c r="G108" s="27">
        <v>1</v>
      </c>
      <c r="H108" s="27">
        <v>4</v>
      </c>
      <c r="I108" s="27">
        <v>1</v>
      </c>
      <c r="J108" s="27">
        <v>68</v>
      </c>
      <c r="K108" s="109">
        <f t="shared" si="2"/>
        <v>1768</v>
      </c>
      <c r="L108" s="27"/>
      <c r="M108" s="27" t="s">
        <v>517</v>
      </c>
      <c r="N108" s="27"/>
      <c r="O108" s="27"/>
      <c r="P108" s="27"/>
      <c r="Q108" s="27">
        <v>1768</v>
      </c>
      <c r="R108" s="27"/>
      <c r="S108" s="27"/>
      <c r="T108" s="27"/>
      <c r="U108" s="27"/>
      <c r="V108" s="141">
        <v>0</v>
      </c>
      <c r="W108" s="29"/>
    </row>
    <row r="109" spans="1:23" ht="18.75" x14ac:dyDescent="0.2">
      <c r="A109" s="128">
        <v>100</v>
      </c>
      <c r="B109" s="117"/>
      <c r="C109" s="26" t="s">
        <v>9</v>
      </c>
      <c r="D109" s="26">
        <v>14058</v>
      </c>
      <c r="E109" s="27">
        <v>1710</v>
      </c>
      <c r="F109" s="27">
        <v>128</v>
      </c>
      <c r="G109" s="27">
        <v>1</v>
      </c>
      <c r="H109" s="27">
        <v>4</v>
      </c>
      <c r="I109" s="27"/>
      <c r="J109" s="27">
        <v>80</v>
      </c>
      <c r="K109" s="109">
        <f t="shared" si="2"/>
        <v>1680</v>
      </c>
      <c r="L109" s="27"/>
      <c r="M109" s="27" t="s">
        <v>517</v>
      </c>
      <c r="N109" s="27"/>
      <c r="O109" s="27"/>
      <c r="P109" s="27"/>
      <c r="Q109" s="27">
        <v>1680</v>
      </c>
      <c r="R109" s="27"/>
      <c r="S109" s="27"/>
      <c r="T109" s="27"/>
      <c r="U109" s="27"/>
      <c r="V109" s="141">
        <v>0</v>
      </c>
      <c r="W109" s="29"/>
    </row>
    <row r="110" spans="1:23" ht="18.75" x14ac:dyDescent="0.2">
      <c r="A110" s="128">
        <v>101</v>
      </c>
      <c r="B110" s="117"/>
      <c r="C110" s="26" t="s">
        <v>9</v>
      </c>
      <c r="D110" s="26">
        <v>15877</v>
      </c>
      <c r="E110" s="27">
        <v>2347</v>
      </c>
      <c r="F110" s="27">
        <v>158</v>
      </c>
      <c r="G110" s="27">
        <v>1</v>
      </c>
      <c r="H110" s="27">
        <v>35</v>
      </c>
      <c r="I110" s="27">
        <v>1</v>
      </c>
      <c r="J110" s="27">
        <v>52</v>
      </c>
      <c r="K110" s="109">
        <f t="shared" si="2"/>
        <v>14152</v>
      </c>
      <c r="L110" s="27"/>
      <c r="M110" s="27" t="s">
        <v>517</v>
      </c>
      <c r="N110" s="27"/>
      <c r="O110" s="27"/>
      <c r="P110" s="27"/>
      <c r="Q110" s="27">
        <v>14152</v>
      </c>
      <c r="R110" s="27"/>
      <c r="S110" s="27"/>
      <c r="T110" s="27"/>
      <c r="U110" s="27"/>
      <c r="V110" s="141">
        <v>0</v>
      </c>
      <c r="W110" s="29"/>
    </row>
    <row r="111" spans="1:23" ht="18.75" x14ac:dyDescent="0.2">
      <c r="A111" s="128">
        <v>102</v>
      </c>
      <c r="B111" s="26" t="s">
        <v>2004</v>
      </c>
      <c r="C111" s="26" t="s">
        <v>516</v>
      </c>
      <c r="D111" s="26"/>
      <c r="E111" s="27"/>
      <c r="F111" s="27"/>
      <c r="G111" s="27">
        <v>2</v>
      </c>
      <c r="H111" s="27"/>
      <c r="I111" s="27"/>
      <c r="J111" s="27"/>
      <c r="K111" s="109">
        <f t="shared" si="2"/>
        <v>0</v>
      </c>
      <c r="L111" s="27">
        <v>1</v>
      </c>
      <c r="M111" s="27" t="s">
        <v>518</v>
      </c>
      <c r="N111" s="27" t="s">
        <v>15</v>
      </c>
      <c r="O111" s="27" t="s">
        <v>12</v>
      </c>
      <c r="P111" s="27">
        <v>192</v>
      </c>
      <c r="Q111" s="27"/>
      <c r="R111" s="27">
        <v>192</v>
      </c>
      <c r="S111" s="27"/>
      <c r="T111" s="27"/>
      <c r="U111" s="27">
        <v>30</v>
      </c>
      <c r="V111" s="141">
        <v>0.02</v>
      </c>
      <c r="W111" s="29"/>
    </row>
    <row r="112" spans="1:23" ht="18.75" x14ac:dyDescent="0.2">
      <c r="A112" s="128">
        <v>103</v>
      </c>
      <c r="B112" s="117"/>
      <c r="C112" s="26" t="s">
        <v>13</v>
      </c>
      <c r="D112" s="26"/>
      <c r="E112" s="27"/>
      <c r="F112" s="27"/>
      <c r="G112" s="27">
        <v>1</v>
      </c>
      <c r="H112" s="27">
        <v>15</v>
      </c>
      <c r="I112" s="27"/>
      <c r="J112" s="27"/>
      <c r="K112" s="109">
        <f t="shared" si="2"/>
        <v>6000</v>
      </c>
      <c r="L112" s="27"/>
      <c r="M112" s="27" t="s">
        <v>518</v>
      </c>
      <c r="N112" s="27"/>
      <c r="O112" s="27"/>
      <c r="P112" s="27"/>
      <c r="Q112" s="27">
        <v>6000</v>
      </c>
      <c r="R112" s="27"/>
      <c r="S112" s="27"/>
      <c r="T112" s="27"/>
      <c r="U112" s="27"/>
      <c r="V112" s="141">
        <v>0.01</v>
      </c>
      <c r="W112" s="29"/>
    </row>
    <row r="113" spans="1:23" ht="18.75" x14ac:dyDescent="0.2">
      <c r="A113" s="128">
        <v>104</v>
      </c>
      <c r="B113" s="26" t="s">
        <v>1994</v>
      </c>
      <c r="C113" s="26" t="s">
        <v>9</v>
      </c>
      <c r="D113" s="26">
        <v>14073</v>
      </c>
      <c r="E113" s="27"/>
      <c r="F113" s="27">
        <v>149</v>
      </c>
      <c r="G113" s="27">
        <v>1</v>
      </c>
      <c r="H113" s="27">
        <v>19</v>
      </c>
      <c r="I113" s="27"/>
      <c r="J113" s="27">
        <v>8</v>
      </c>
      <c r="K113" s="109">
        <f t="shared" si="2"/>
        <v>7608</v>
      </c>
      <c r="L113" s="27"/>
      <c r="M113" s="27" t="s">
        <v>519</v>
      </c>
      <c r="N113" s="27"/>
      <c r="O113" s="27"/>
      <c r="P113" s="27"/>
      <c r="Q113" s="27">
        <v>7608</v>
      </c>
      <c r="R113" s="27"/>
      <c r="S113" s="27"/>
      <c r="T113" s="27"/>
      <c r="U113" s="27"/>
      <c r="V113" s="141">
        <v>0</v>
      </c>
      <c r="W113" s="29"/>
    </row>
    <row r="114" spans="1:23" ht="18.75" x14ac:dyDescent="0.2">
      <c r="A114" s="128">
        <v>105</v>
      </c>
      <c r="B114" s="117"/>
      <c r="C114" s="26" t="s">
        <v>9</v>
      </c>
      <c r="D114" s="26">
        <v>5273</v>
      </c>
      <c r="E114" s="27">
        <v>4947</v>
      </c>
      <c r="F114" s="27">
        <v>198</v>
      </c>
      <c r="G114" s="27">
        <v>1</v>
      </c>
      <c r="H114" s="27">
        <v>10</v>
      </c>
      <c r="I114" s="27">
        <v>1</v>
      </c>
      <c r="J114" s="27">
        <v>64</v>
      </c>
      <c r="K114" s="109">
        <f t="shared" si="2"/>
        <v>4164</v>
      </c>
      <c r="L114" s="27"/>
      <c r="M114" s="27" t="s">
        <v>519</v>
      </c>
      <c r="N114" s="27"/>
      <c r="O114" s="27"/>
      <c r="P114" s="27"/>
      <c r="Q114" s="27">
        <v>4164</v>
      </c>
      <c r="R114" s="27"/>
      <c r="S114" s="27"/>
      <c r="T114" s="27"/>
      <c r="U114" s="27"/>
      <c r="V114" s="141">
        <v>0</v>
      </c>
      <c r="W114" s="29"/>
    </row>
    <row r="115" spans="1:23" ht="18.75" x14ac:dyDescent="0.2">
      <c r="A115" s="128">
        <v>106</v>
      </c>
      <c r="B115" s="117"/>
      <c r="C115" s="26" t="s">
        <v>9</v>
      </c>
      <c r="D115" s="26">
        <v>52674</v>
      </c>
      <c r="E115" s="27">
        <v>5948</v>
      </c>
      <c r="F115" s="27">
        <v>199</v>
      </c>
      <c r="G115" s="27">
        <v>1</v>
      </c>
      <c r="H115" s="27">
        <v>5</v>
      </c>
      <c r="I115" s="27"/>
      <c r="J115" s="27"/>
      <c r="K115" s="109">
        <f t="shared" si="2"/>
        <v>2000</v>
      </c>
      <c r="L115" s="27"/>
      <c r="M115" s="27" t="s">
        <v>519</v>
      </c>
      <c r="N115" s="27"/>
      <c r="O115" s="27"/>
      <c r="P115" s="27"/>
      <c r="Q115" s="27">
        <v>2000</v>
      </c>
      <c r="R115" s="27"/>
      <c r="S115" s="27"/>
      <c r="T115" s="27"/>
      <c r="U115" s="27"/>
      <c r="V115" s="141">
        <v>0</v>
      </c>
      <c r="W115" s="29"/>
    </row>
    <row r="116" spans="1:23" ht="18.75" x14ac:dyDescent="0.2">
      <c r="A116" s="128">
        <v>107</v>
      </c>
      <c r="B116" s="117"/>
      <c r="C116" s="26" t="s">
        <v>9</v>
      </c>
      <c r="D116" s="26">
        <v>8747</v>
      </c>
      <c r="E116" s="27">
        <v>1025</v>
      </c>
      <c r="F116" s="27">
        <v>53</v>
      </c>
      <c r="G116" s="27">
        <v>2</v>
      </c>
      <c r="H116" s="27"/>
      <c r="I116" s="27">
        <v>2</v>
      </c>
      <c r="J116" s="27">
        <v>3</v>
      </c>
      <c r="K116" s="109">
        <f t="shared" si="2"/>
        <v>203</v>
      </c>
      <c r="L116" s="27">
        <v>1</v>
      </c>
      <c r="M116" s="27" t="s">
        <v>520</v>
      </c>
      <c r="N116" s="27" t="s">
        <v>15</v>
      </c>
      <c r="O116" s="27" t="s">
        <v>42</v>
      </c>
      <c r="P116" s="27">
        <v>72</v>
      </c>
      <c r="Q116" s="27"/>
      <c r="R116" s="27">
        <v>203</v>
      </c>
      <c r="S116" s="27"/>
      <c r="T116" s="27"/>
      <c r="U116" s="27">
        <v>15</v>
      </c>
      <c r="V116" s="141">
        <v>0</v>
      </c>
      <c r="W116" s="29"/>
    </row>
    <row r="117" spans="1:23" ht="18.75" x14ac:dyDescent="0.2">
      <c r="A117" s="128">
        <v>108</v>
      </c>
      <c r="B117" s="26" t="s">
        <v>1998</v>
      </c>
      <c r="C117" s="26" t="s">
        <v>9</v>
      </c>
      <c r="D117" s="26">
        <v>47450</v>
      </c>
      <c r="E117" s="27"/>
      <c r="F117" s="27"/>
      <c r="G117" s="27">
        <v>1</v>
      </c>
      <c r="H117" s="27">
        <v>7</v>
      </c>
      <c r="I117" s="27"/>
      <c r="J117" s="27"/>
      <c r="K117" s="109">
        <f t="shared" si="2"/>
        <v>2800</v>
      </c>
      <c r="L117" s="27"/>
      <c r="M117" s="27" t="s">
        <v>521</v>
      </c>
      <c r="N117" s="27"/>
      <c r="O117" s="27"/>
      <c r="P117" s="27"/>
      <c r="Q117" s="27">
        <v>2800</v>
      </c>
      <c r="R117" s="27"/>
      <c r="S117" s="27"/>
      <c r="T117" s="27"/>
      <c r="U117" s="27"/>
      <c r="V117" s="141">
        <v>0</v>
      </c>
      <c r="W117" s="29"/>
    </row>
    <row r="118" spans="1:23" ht="18.75" x14ac:dyDescent="0.2">
      <c r="A118" s="128">
        <v>109</v>
      </c>
      <c r="B118" s="26" t="s">
        <v>1997</v>
      </c>
      <c r="C118" s="26" t="s">
        <v>9</v>
      </c>
      <c r="D118" s="26">
        <v>34498</v>
      </c>
      <c r="E118" s="27">
        <v>3896</v>
      </c>
      <c r="F118" s="27">
        <v>191</v>
      </c>
      <c r="G118" s="27">
        <v>2</v>
      </c>
      <c r="H118" s="27"/>
      <c r="I118" s="27">
        <v>2</v>
      </c>
      <c r="J118" s="27">
        <v>28</v>
      </c>
      <c r="K118" s="109">
        <f t="shared" si="2"/>
        <v>228</v>
      </c>
      <c r="L118" s="27">
        <v>1</v>
      </c>
      <c r="M118" s="27" t="s">
        <v>521</v>
      </c>
      <c r="N118" s="27" t="s">
        <v>15</v>
      </c>
      <c r="O118" s="27" t="s">
        <v>253</v>
      </c>
      <c r="P118" s="27">
        <v>117</v>
      </c>
      <c r="Q118" s="27"/>
      <c r="R118" s="27">
        <v>228</v>
      </c>
      <c r="S118" s="27"/>
      <c r="T118" s="27"/>
      <c r="U118" s="27">
        <v>30</v>
      </c>
      <c r="V118" s="141">
        <v>0</v>
      </c>
      <c r="W118" s="29"/>
    </row>
    <row r="119" spans="1:23" ht="18.75" x14ac:dyDescent="0.2">
      <c r="A119" s="128">
        <v>110</v>
      </c>
      <c r="B119" s="117"/>
      <c r="C119" s="26" t="s">
        <v>9</v>
      </c>
      <c r="D119" s="26">
        <v>34496</v>
      </c>
      <c r="E119" s="27">
        <v>3894</v>
      </c>
      <c r="F119" s="27">
        <v>189</v>
      </c>
      <c r="G119" s="27">
        <v>1</v>
      </c>
      <c r="H119" s="27"/>
      <c r="I119" s="27">
        <v>2</v>
      </c>
      <c r="J119" s="27">
        <v>41</v>
      </c>
      <c r="K119" s="109">
        <f t="shared" si="2"/>
        <v>241</v>
      </c>
      <c r="L119" s="27"/>
      <c r="M119" s="27" t="s">
        <v>521</v>
      </c>
      <c r="N119" s="27"/>
      <c r="O119" s="27"/>
      <c r="P119" s="27"/>
      <c r="Q119" s="27">
        <v>241</v>
      </c>
      <c r="R119" s="27"/>
      <c r="S119" s="27"/>
      <c r="T119" s="27"/>
      <c r="U119" s="27"/>
      <c r="V119" s="141">
        <v>0</v>
      </c>
      <c r="W119" s="29"/>
    </row>
    <row r="120" spans="1:23" ht="18.75" x14ac:dyDescent="0.2">
      <c r="A120" s="128">
        <v>111</v>
      </c>
      <c r="B120" s="26" t="s">
        <v>1996</v>
      </c>
      <c r="C120" s="26" t="s">
        <v>9</v>
      </c>
      <c r="D120" s="26">
        <v>15294</v>
      </c>
      <c r="E120" s="27">
        <v>2241</v>
      </c>
      <c r="F120" s="27">
        <v>223</v>
      </c>
      <c r="G120" s="27">
        <v>1</v>
      </c>
      <c r="H120" s="27">
        <v>12</v>
      </c>
      <c r="I120" s="27"/>
      <c r="J120" s="27">
        <v>84</v>
      </c>
      <c r="K120" s="109">
        <f t="shared" si="2"/>
        <v>4884</v>
      </c>
      <c r="L120" s="27"/>
      <c r="M120" s="27" t="s">
        <v>521</v>
      </c>
      <c r="N120" s="27"/>
      <c r="O120" s="27"/>
      <c r="P120" s="27"/>
      <c r="Q120" s="27">
        <v>4884</v>
      </c>
      <c r="R120" s="27"/>
      <c r="S120" s="27"/>
      <c r="T120" s="27"/>
      <c r="U120" s="27"/>
      <c r="V120" s="141">
        <v>0</v>
      </c>
      <c r="W120" s="29"/>
    </row>
    <row r="121" spans="1:23" ht="18.75" x14ac:dyDescent="0.2">
      <c r="A121" s="128">
        <v>112</v>
      </c>
      <c r="B121" s="117"/>
      <c r="C121" s="26" t="s">
        <v>9</v>
      </c>
      <c r="D121" s="26">
        <v>12704</v>
      </c>
      <c r="E121" s="27">
        <v>1286</v>
      </c>
      <c r="F121" s="27">
        <v>258</v>
      </c>
      <c r="G121" s="27">
        <v>1</v>
      </c>
      <c r="H121" s="27">
        <v>10</v>
      </c>
      <c r="I121" s="27">
        <v>1</v>
      </c>
      <c r="J121" s="27">
        <v>73</v>
      </c>
      <c r="K121" s="109">
        <f t="shared" si="2"/>
        <v>4173</v>
      </c>
      <c r="L121" s="27"/>
      <c r="M121" s="27" t="s">
        <v>521</v>
      </c>
      <c r="N121" s="27"/>
      <c r="O121" s="27"/>
      <c r="P121" s="27"/>
      <c r="Q121" s="27">
        <v>4173</v>
      </c>
      <c r="R121" s="27"/>
      <c r="S121" s="27"/>
      <c r="T121" s="27"/>
      <c r="U121" s="27"/>
      <c r="V121" s="141">
        <v>0</v>
      </c>
      <c r="W121" s="29"/>
    </row>
    <row r="122" spans="1:23" ht="18.75" x14ac:dyDescent="0.2">
      <c r="A122" s="128">
        <v>113</v>
      </c>
      <c r="B122" s="26" t="s">
        <v>1995</v>
      </c>
      <c r="C122" s="26" t="s">
        <v>9</v>
      </c>
      <c r="D122" s="26">
        <v>55768</v>
      </c>
      <c r="E122" s="27">
        <v>5791</v>
      </c>
      <c r="F122" s="27">
        <v>54</v>
      </c>
      <c r="G122" s="27">
        <v>1</v>
      </c>
      <c r="H122" s="27"/>
      <c r="I122" s="27">
        <v>1</v>
      </c>
      <c r="J122" s="27"/>
      <c r="K122" s="109">
        <f t="shared" si="2"/>
        <v>100</v>
      </c>
      <c r="L122" s="27"/>
      <c r="M122" s="27" t="s">
        <v>521</v>
      </c>
      <c r="N122" s="27"/>
      <c r="O122" s="27"/>
      <c r="P122" s="27"/>
      <c r="Q122" s="27">
        <v>100</v>
      </c>
      <c r="R122" s="27"/>
      <c r="S122" s="27"/>
      <c r="T122" s="27"/>
      <c r="U122" s="27"/>
      <c r="V122" s="141">
        <v>0</v>
      </c>
      <c r="W122" s="29"/>
    </row>
    <row r="123" spans="1:23" ht="18.75" x14ac:dyDescent="0.2">
      <c r="A123" s="128">
        <v>114</v>
      </c>
      <c r="B123" s="26" t="s">
        <v>1988</v>
      </c>
      <c r="C123" s="26" t="s">
        <v>9</v>
      </c>
      <c r="D123" s="26">
        <v>8728</v>
      </c>
      <c r="E123" s="27">
        <v>1007</v>
      </c>
      <c r="F123" s="27">
        <v>34</v>
      </c>
      <c r="G123" s="27">
        <v>2</v>
      </c>
      <c r="H123" s="27"/>
      <c r="I123" s="27"/>
      <c r="J123" s="27">
        <v>77</v>
      </c>
      <c r="K123" s="109">
        <f t="shared" si="2"/>
        <v>77</v>
      </c>
      <c r="L123" s="27">
        <v>1</v>
      </c>
      <c r="M123" s="27" t="s">
        <v>522</v>
      </c>
      <c r="N123" s="27" t="s">
        <v>15</v>
      </c>
      <c r="O123" s="27" t="s">
        <v>42</v>
      </c>
      <c r="P123" s="27">
        <v>108</v>
      </c>
      <c r="Q123" s="27"/>
      <c r="R123" s="27">
        <v>77</v>
      </c>
      <c r="S123" s="27"/>
      <c r="T123" s="27"/>
      <c r="U123" s="27">
        <v>15</v>
      </c>
      <c r="V123" s="141">
        <v>0</v>
      </c>
      <c r="W123" s="29"/>
    </row>
    <row r="124" spans="1:23" ht="18.75" x14ac:dyDescent="0.2">
      <c r="A124" s="128">
        <v>115</v>
      </c>
      <c r="B124" s="26" t="s">
        <v>1989</v>
      </c>
      <c r="C124" s="26" t="s">
        <v>9</v>
      </c>
      <c r="D124" s="26">
        <v>8731</v>
      </c>
      <c r="E124" s="27"/>
      <c r="F124" s="27">
        <v>37</v>
      </c>
      <c r="G124" s="27">
        <v>2</v>
      </c>
      <c r="H124" s="27"/>
      <c r="I124" s="27"/>
      <c r="J124" s="27">
        <v>92</v>
      </c>
      <c r="K124" s="109">
        <f t="shared" si="2"/>
        <v>92</v>
      </c>
      <c r="L124" s="27">
        <v>1</v>
      </c>
      <c r="M124" s="27" t="s">
        <v>523</v>
      </c>
      <c r="N124" s="27" t="s">
        <v>15</v>
      </c>
      <c r="O124" s="27" t="s">
        <v>42</v>
      </c>
      <c r="P124" s="27">
        <v>136</v>
      </c>
      <c r="Q124" s="27"/>
      <c r="R124" s="27">
        <v>92</v>
      </c>
      <c r="S124" s="27"/>
      <c r="T124" s="27"/>
      <c r="U124" s="27">
        <v>15</v>
      </c>
      <c r="V124" s="141">
        <v>0</v>
      </c>
      <c r="W124" s="29"/>
    </row>
    <row r="125" spans="1:23" ht="18.75" x14ac:dyDescent="0.2">
      <c r="A125" s="128">
        <v>116</v>
      </c>
      <c r="B125" s="117"/>
      <c r="C125" s="26" t="s">
        <v>9</v>
      </c>
      <c r="D125" s="26">
        <v>13685</v>
      </c>
      <c r="E125" s="27">
        <v>1506</v>
      </c>
      <c r="F125" s="27">
        <v>24</v>
      </c>
      <c r="G125" s="27">
        <v>1</v>
      </c>
      <c r="H125" s="27">
        <v>11</v>
      </c>
      <c r="I125" s="27">
        <v>1</v>
      </c>
      <c r="J125" s="27">
        <v>37</v>
      </c>
      <c r="K125" s="109">
        <f t="shared" si="2"/>
        <v>4537</v>
      </c>
      <c r="L125" s="27"/>
      <c r="M125" s="27" t="s">
        <v>523</v>
      </c>
      <c r="N125" s="27"/>
      <c r="O125" s="27"/>
      <c r="P125" s="27"/>
      <c r="Q125" s="27">
        <v>4537</v>
      </c>
      <c r="R125" s="27"/>
      <c r="S125" s="27"/>
      <c r="T125" s="27"/>
      <c r="U125" s="27"/>
      <c r="V125" s="141">
        <v>0</v>
      </c>
      <c r="W125" s="29"/>
    </row>
    <row r="126" spans="1:23" ht="18.75" x14ac:dyDescent="0.2">
      <c r="A126" s="128">
        <v>117</v>
      </c>
      <c r="B126" s="117"/>
      <c r="C126" s="26" t="s">
        <v>9</v>
      </c>
      <c r="D126" s="26">
        <v>12841</v>
      </c>
      <c r="E126" s="27"/>
      <c r="F126" s="27">
        <v>110</v>
      </c>
      <c r="G126" s="27">
        <v>1</v>
      </c>
      <c r="H126" s="27">
        <v>14</v>
      </c>
      <c r="I126" s="27">
        <v>2</v>
      </c>
      <c r="J126" s="27"/>
      <c r="K126" s="109">
        <f t="shared" si="2"/>
        <v>5800</v>
      </c>
      <c r="L126" s="27"/>
      <c r="M126" s="27" t="s">
        <v>523</v>
      </c>
      <c r="N126" s="27"/>
      <c r="O126" s="27"/>
      <c r="P126" s="27"/>
      <c r="Q126" s="27">
        <v>5800</v>
      </c>
      <c r="R126" s="27"/>
      <c r="S126" s="27"/>
      <c r="T126" s="27"/>
      <c r="U126" s="27"/>
      <c r="V126" s="141">
        <v>0</v>
      </c>
      <c r="W126" s="29"/>
    </row>
    <row r="127" spans="1:23" ht="18.75" x14ac:dyDescent="0.2">
      <c r="A127" s="128">
        <v>118</v>
      </c>
      <c r="B127" s="26" t="s">
        <v>1990</v>
      </c>
      <c r="C127" s="26" t="s">
        <v>9</v>
      </c>
      <c r="D127" s="26">
        <v>55204</v>
      </c>
      <c r="E127" s="27">
        <v>5309</v>
      </c>
      <c r="F127" s="27">
        <v>197</v>
      </c>
      <c r="G127" s="27">
        <v>2</v>
      </c>
      <c r="H127" s="27"/>
      <c r="I127" s="27"/>
      <c r="J127" s="27">
        <v>96</v>
      </c>
      <c r="K127" s="109">
        <f t="shared" si="2"/>
        <v>96</v>
      </c>
      <c r="L127" s="27">
        <v>1</v>
      </c>
      <c r="M127" s="27" t="s">
        <v>524</v>
      </c>
      <c r="N127" s="27" t="s">
        <v>15</v>
      </c>
      <c r="O127" s="27" t="s">
        <v>42</v>
      </c>
      <c r="P127" s="27">
        <v>143</v>
      </c>
      <c r="Q127" s="27"/>
      <c r="R127" s="27">
        <v>96</v>
      </c>
      <c r="S127" s="27"/>
      <c r="T127" s="27"/>
      <c r="U127" s="27">
        <v>5</v>
      </c>
      <c r="V127" s="141">
        <v>0</v>
      </c>
      <c r="W127" s="29"/>
    </row>
    <row r="128" spans="1:23" ht="18.75" x14ac:dyDescent="0.2">
      <c r="A128" s="128">
        <v>119</v>
      </c>
      <c r="B128" s="117"/>
      <c r="C128" s="26" t="s">
        <v>9</v>
      </c>
      <c r="D128" s="26">
        <v>13070</v>
      </c>
      <c r="E128" s="27">
        <v>1481</v>
      </c>
      <c r="F128" s="27">
        <v>130</v>
      </c>
      <c r="G128" s="27">
        <v>1</v>
      </c>
      <c r="H128" s="27">
        <v>12</v>
      </c>
      <c r="I128" s="27"/>
      <c r="J128" s="27">
        <v>6</v>
      </c>
      <c r="K128" s="109">
        <f t="shared" si="2"/>
        <v>4806</v>
      </c>
      <c r="L128" s="27"/>
      <c r="M128" s="27" t="s">
        <v>524</v>
      </c>
      <c r="N128" s="27"/>
      <c r="O128" s="27"/>
      <c r="P128" s="27"/>
      <c r="Q128" s="27">
        <v>4806</v>
      </c>
      <c r="R128" s="27"/>
      <c r="S128" s="27"/>
      <c r="T128" s="27"/>
      <c r="U128" s="27"/>
      <c r="V128" s="141">
        <v>0</v>
      </c>
      <c r="W128" s="29"/>
    </row>
    <row r="129" spans="1:23" ht="18.75" x14ac:dyDescent="0.2">
      <c r="A129" s="128">
        <v>120</v>
      </c>
      <c r="B129" s="117"/>
      <c r="C129" s="26" t="s">
        <v>9</v>
      </c>
      <c r="D129" s="26">
        <v>12870</v>
      </c>
      <c r="E129" s="27">
        <v>1444</v>
      </c>
      <c r="F129" s="27">
        <v>141</v>
      </c>
      <c r="G129" s="27">
        <v>1</v>
      </c>
      <c r="H129" s="27">
        <v>6</v>
      </c>
      <c r="I129" s="27"/>
      <c r="J129" s="27"/>
      <c r="K129" s="109">
        <f t="shared" si="2"/>
        <v>2400</v>
      </c>
      <c r="L129" s="27"/>
      <c r="M129" s="27" t="s">
        <v>524</v>
      </c>
      <c r="N129" s="27"/>
      <c r="O129" s="27"/>
      <c r="P129" s="27"/>
      <c r="Q129" s="27">
        <v>2400</v>
      </c>
      <c r="R129" s="27"/>
      <c r="S129" s="27"/>
      <c r="T129" s="27"/>
      <c r="U129" s="27"/>
      <c r="V129" s="141">
        <v>0</v>
      </c>
      <c r="W129" s="29"/>
    </row>
    <row r="130" spans="1:23" ht="18.75" x14ac:dyDescent="0.2">
      <c r="A130" s="128">
        <v>121</v>
      </c>
      <c r="B130" s="26" t="s">
        <v>2032</v>
      </c>
      <c r="C130" s="26" t="s">
        <v>9</v>
      </c>
      <c r="D130" s="26">
        <v>55202</v>
      </c>
      <c r="E130" s="27">
        <v>5307</v>
      </c>
      <c r="F130" s="27">
        <v>53</v>
      </c>
      <c r="G130" s="27">
        <v>2</v>
      </c>
      <c r="H130" s="27"/>
      <c r="I130" s="27"/>
      <c r="J130" s="27">
        <v>77</v>
      </c>
      <c r="K130" s="109">
        <f t="shared" si="2"/>
        <v>77</v>
      </c>
      <c r="L130" s="27">
        <v>1</v>
      </c>
      <c r="M130" s="27" t="s">
        <v>525</v>
      </c>
      <c r="N130" s="27" t="s">
        <v>15</v>
      </c>
      <c r="O130" s="27" t="s">
        <v>12</v>
      </c>
      <c r="P130" s="27">
        <v>288</v>
      </c>
      <c r="Q130" s="27"/>
      <c r="R130" s="27">
        <v>77</v>
      </c>
      <c r="S130" s="27"/>
      <c r="T130" s="27"/>
      <c r="U130" s="27">
        <v>10</v>
      </c>
      <c r="V130" s="141">
        <v>0</v>
      </c>
      <c r="W130" s="29"/>
    </row>
    <row r="131" spans="1:23" ht="18.75" x14ac:dyDescent="0.2">
      <c r="A131" s="128">
        <v>122</v>
      </c>
      <c r="B131" s="117"/>
      <c r="C131" s="26" t="s">
        <v>9</v>
      </c>
      <c r="D131" s="26">
        <v>53453</v>
      </c>
      <c r="E131" s="27">
        <v>4951</v>
      </c>
      <c r="F131" s="27">
        <v>132</v>
      </c>
      <c r="G131" s="27">
        <v>1</v>
      </c>
      <c r="H131" s="27">
        <v>18</v>
      </c>
      <c r="I131" s="27"/>
      <c r="J131" s="27">
        <v>5</v>
      </c>
      <c r="K131" s="109">
        <f t="shared" si="2"/>
        <v>7205</v>
      </c>
      <c r="L131" s="27"/>
      <c r="M131" s="27" t="s">
        <v>525</v>
      </c>
      <c r="N131" s="27"/>
      <c r="O131" s="27"/>
      <c r="P131" s="27"/>
      <c r="Q131" s="27">
        <v>7205</v>
      </c>
      <c r="R131" s="27"/>
      <c r="S131" s="27"/>
      <c r="T131" s="27"/>
      <c r="U131" s="27"/>
      <c r="V131" s="141">
        <v>0</v>
      </c>
      <c r="W131" s="29"/>
    </row>
    <row r="132" spans="1:23" ht="18.75" x14ac:dyDescent="0.2">
      <c r="A132" s="128">
        <v>123</v>
      </c>
      <c r="B132" s="26" t="s">
        <v>2033</v>
      </c>
      <c r="C132" s="26" t="s">
        <v>9</v>
      </c>
      <c r="D132" s="26">
        <v>8730</v>
      </c>
      <c r="E132" s="27"/>
      <c r="F132" s="27">
        <v>36</v>
      </c>
      <c r="G132" s="27">
        <v>2</v>
      </c>
      <c r="H132" s="27"/>
      <c r="I132" s="27"/>
      <c r="J132" s="27">
        <v>36</v>
      </c>
      <c r="K132" s="109">
        <f t="shared" si="2"/>
        <v>36</v>
      </c>
      <c r="L132" s="27">
        <v>1</v>
      </c>
      <c r="M132" s="27" t="s">
        <v>526</v>
      </c>
      <c r="N132" s="27" t="s">
        <v>15</v>
      </c>
      <c r="O132" s="27" t="s">
        <v>12</v>
      </c>
      <c r="P132" s="27">
        <v>127</v>
      </c>
      <c r="Q132" s="27"/>
      <c r="R132" s="27">
        <v>36</v>
      </c>
      <c r="S132" s="27"/>
      <c r="T132" s="27"/>
      <c r="U132" s="27">
        <v>15</v>
      </c>
      <c r="V132" s="141">
        <v>0</v>
      </c>
      <c r="W132" s="29"/>
    </row>
    <row r="133" spans="1:23" ht="18.75" x14ac:dyDescent="0.2">
      <c r="A133" s="128">
        <v>124</v>
      </c>
      <c r="B133" s="117"/>
      <c r="C133" s="26" t="s">
        <v>13</v>
      </c>
      <c r="D133" s="26"/>
      <c r="E133" s="27"/>
      <c r="F133" s="27"/>
      <c r="G133" s="27">
        <v>1</v>
      </c>
      <c r="H133" s="27">
        <v>44</v>
      </c>
      <c r="I133" s="27">
        <v>2</v>
      </c>
      <c r="J133" s="27">
        <v>95</v>
      </c>
      <c r="K133" s="109">
        <f t="shared" si="2"/>
        <v>17895</v>
      </c>
      <c r="L133" s="27"/>
      <c r="M133" s="27" t="s">
        <v>526</v>
      </c>
      <c r="N133" s="27"/>
      <c r="O133" s="27"/>
      <c r="P133" s="27"/>
      <c r="Q133" s="27">
        <v>17895</v>
      </c>
      <c r="R133" s="27"/>
      <c r="S133" s="27"/>
      <c r="T133" s="27"/>
      <c r="U133" s="27"/>
      <c r="V133" s="141">
        <v>0.01</v>
      </c>
      <c r="W133" s="29"/>
    </row>
    <row r="134" spans="1:23" ht="18.75" x14ac:dyDescent="0.2">
      <c r="A134" s="128">
        <v>125</v>
      </c>
      <c r="B134" s="26" t="s">
        <v>2034</v>
      </c>
      <c r="C134" s="26" t="s">
        <v>9</v>
      </c>
      <c r="D134" s="26">
        <v>12858</v>
      </c>
      <c r="E134" s="27">
        <v>1432</v>
      </c>
      <c r="F134" s="27">
        <v>128</v>
      </c>
      <c r="G134" s="27">
        <v>2</v>
      </c>
      <c r="H134" s="27"/>
      <c r="I134" s="27">
        <v>2</v>
      </c>
      <c r="J134" s="27">
        <v>55</v>
      </c>
      <c r="K134" s="109">
        <f t="shared" si="2"/>
        <v>255</v>
      </c>
      <c r="L134" s="27">
        <v>1</v>
      </c>
      <c r="M134" s="27" t="s">
        <v>527</v>
      </c>
      <c r="N134" s="27" t="s">
        <v>15</v>
      </c>
      <c r="O134" s="27" t="s">
        <v>12</v>
      </c>
      <c r="P134" s="27">
        <v>170</v>
      </c>
      <c r="Q134" s="27"/>
      <c r="R134" s="27">
        <v>255</v>
      </c>
      <c r="S134" s="27"/>
      <c r="T134" s="27"/>
      <c r="U134" s="27">
        <v>30</v>
      </c>
      <c r="V134" s="141">
        <v>0</v>
      </c>
      <c r="W134" s="29"/>
    </row>
    <row r="135" spans="1:23" ht="18.75" x14ac:dyDescent="0.2">
      <c r="A135" s="128">
        <v>126</v>
      </c>
      <c r="B135" s="117"/>
      <c r="C135" s="26" t="s">
        <v>9</v>
      </c>
      <c r="D135" s="26">
        <v>14064</v>
      </c>
      <c r="E135" s="27">
        <v>1716</v>
      </c>
      <c r="F135" s="27">
        <v>137</v>
      </c>
      <c r="G135" s="27">
        <v>1</v>
      </c>
      <c r="H135" s="27">
        <v>24</v>
      </c>
      <c r="I135" s="27">
        <v>1</v>
      </c>
      <c r="J135" s="27">
        <v>5</v>
      </c>
      <c r="K135" s="109">
        <f t="shared" si="2"/>
        <v>9705</v>
      </c>
      <c r="L135" s="27"/>
      <c r="M135" s="27" t="s">
        <v>527</v>
      </c>
      <c r="N135" s="27"/>
      <c r="O135" s="27"/>
      <c r="P135" s="27"/>
      <c r="Q135" s="27">
        <v>9705</v>
      </c>
      <c r="R135" s="27"/>
      <c r="S135" s="27"/>
      <c r="T135" s="27"/>
      <c r="U135" s="27"/>
      <c r="V135" s="141">
        <v>0</v>
      </c>
      <c r="W135" s="29"/>
    </row>
    <row r="136" spans="1:23" ht="18.75" x14ac:dyDescent="0.2">
      <c r="A136" s="128">
        <v>127</v>
      </c>
      <c r="B136" s="117"/>
      <c r="C136" s="26" t="s">
        <v>9</v>
      </c>
      <c r="D136" s="26">
        <v>12875</v>
      </c>
      <c r="E136" s="27">
        <v>1449</v>
      </c>
      <c r="F136" s="27">
        <v>146</v>
      </c>
      <c r="G136" s="27">
        <v>1</v>
      </c>
      <c r="H136" s="27">
        <v>33</v>
      </c>
      <c r="I136" s="27"/>
      <c r="J136" s="27">
        <v>84</v>
      </c>
      <c r="K136" s="109">
        <f t="shared" si="2"/>
        <v>13284</v>
      </c>
      <c r="L136" s="27"/>
      <c r="M136" s="27" t="s">
        <v>527</v>
      </c>
      <c r="N136" s="27"/>
      <c r="O136" s="27"/>
      <c r="P136" s="27"/>
      <c r="Q136" s="27">
        <v>13284</v>
      </c>
      <c r="R136" s="27"/>
      <c r="S136" s="27"/>
      <c r="T136" s="27"/>
      <c r="U136" s="27"/>
      <c r="V136" s="141">
        <v>0</v>
      </c>
      <c r="W136" s="29"/>
    </row>
    <row r="137" spans="1:23" ht="18.75" x14ac:dyDescent="0.2">
      <c r="A137" s="128">
        <v>128</v>
      </c>
      <c r="B137" s="26" t="s">
        <v>2035</v>
      </c>
      <c r="C137" s="26" t="s">
        <v>9</v>
      </c>
      <c r="D137" s="26">
        <v>12844</v>
      </c>
      <c r="E137" s="27">
        <v>1419</v>
      </c>
      <c r="F137" s="27">
        <v>111</v>
      </c>
      <c r="G137" s="27">
        <v>1</v>
      </c>
      <c r="H137" s="27">
        <v>34</v>
      </c>
      <c r="I137" s="27"/>
      <c r="J137" s="27">
        <v>53</v>
      </c>
      <c r="K137" s="109">
        <f t="shared" si="2"/>
        <v>13653</v>
      </c>
      <c r="L137" s="27">
        <v>1</v>
      </c>
      <c r="M137" s="27" t="s">
        <v>528</v>
      </c>
      <c r="N137" s="27" t="s">
        <v>15</v>
      </c>
      <c r="O137" s="27" t="s">
        <v>42</v>
      </c>
      <c r="P137" s="27">
        <v>54</v>
      </c>
      <c r="Q137" s="27">
        <v>13600</v>
      </c>
      <c r="R137" s="27">
        <v>53</v>
      </c>
      <c r="S137" s="27"/>
      <c r="T137" s="27"/>
      <c r="U137" s="27">
        <v>20</v>
      </c>
      <c r="V137" s="141">
        <v>0</v>
      </c>
      <c r="W137" s="29"/>
    </row>
    <row r="138" spans="1:23" ht="18.75" x14ac:dyDescent="0.2">
      <c r="A138" s="128">
        <v>129</v>
      </c>
      <c r="B138" s="26" t="s">
        <v>2036</v>
      </c>
      <c r="C138" s="26" t="s">
        <v>9</v>
      </c>
      <c r="D138" s="26">
        <v>12865</v>
      </c>
      <c r="E138" s="27">
        <v>1439</v>
      </c>
      <c r="F138" s="27">
        <v>136</v>
      </c>
      <c r="G138" s="27">
        <v>2</v>
      </c>
      <c r="H138" s="27">
        <v>5</v>
      </c>
      <c r="I138" s="27"/>
      <c r="J138" s="27">
        <v>50</v>
      </c>
      <c r="K138" s="109">
        <f t="shared" si="2"/>
        <v>2050</v>
      </c>
      <c r="L138" s="27">
        <v>1</v>
      </c>
      <c r="M138" s="27" t="s">
        <v>529</v>
      </c>
      <c r="N138" s="27" t="s">
        <v>15</v>
      </c>
      <c r="O138" s="27" t="s">
        <v>12</v>
      </c>
      <c r="P138" s="27">
        <v>114</v>
      </c>
      <c r="Q138" s="27">
        <v>2000</v>
      </c>
      <c r="R138" s="27">
        <v>50</v>
      </c>
      <c r="S138" s="27"/>
      <c r="T138" s="27"/>
      <c r="U138" s="27">
        <v>30</v>
      </c>
      <c r="V138" s="141">
        <v>0</v>
      </c>
      <c r="W138" s="29"/>
    </row>
    <row r="139" spans="1:23" ht="18.75" x14ac:dyDescent="0.2">
      <c r="A139" s="128">
        <v>130</v>
      </c>
      <c r="B139" s="117"/>
      <c r="C139" s="26" t="s">
        <v>9</v>
      </c>
      <c r="D139" s="26">
        <v>14062</v>
      </c>
      <c r="E139" s="27">
        <v>1714</v>
      </c>
      <c r="F139" s="27">
        <v>135</v>
      </c>
      <c r="G139" s="27">
        <v>1</v>
      </c>
      <c r="H139" s="27">
        <v>13</v>
      </c>
      <c r="I139" s="27">
        <v>2</v>
      </c>
      <c r="J139" s="27">
        <v>33</v>
      </c>
      <c r="K139" s="109">
        <f t="shared" si="2"/>
        <v>5433</v>
      </c>
      <c r="L139" s="27"/>
      <c r="M139" s="27" t="s">
        <v>529</v>
      </c>
      <c r="N139" s="27"/>
      <c r="O139" s="27"/>
      <c r="P139" s="27"/>
      <c r="Q139" s="27">
        <v>5433</v>
      </c>
      <c r="R139" s="27"/>
      <c r="S139" s="27"/>
      <c r="T139" s="27"/>
      <c r="U139" s="27"/>
      <c r="V139" s="141">
        <v>0</v>
      </c>
      <c r="W139" s="29"/>
    </row>
    <row r="140" spans="1:23" ht="18.75" x14ac:dyDescent="0.2">
      <c r="A140" s="128">
        <v>131</v>
      </c>
      <c r="B140" s="26" t="s">
        <v>2037</v>
      </c>
      <c r="C140" s="26" t="s">
        <v>9</v>
      </c>
      <c r="D140" s="26">
        <v>12370</v>
      </c>
      <c r="E140" s="27">
        <v>1444</v>
      </c>
      <c r="F140" s="27">
        <v>141</v>
      </c>
      <c r="G140" s="27">
        <v>2</v>
      </c>
      <c r="H140" s="27" t="s">
        <v>314</v>
      </c>
      <c r="I140" s="27"/>
      <c r="J140" s="27">
        <v>37</v>
      </c>
      <c r="K140" s="109">
        <v>37</v>
      </c>
      <c r="L140" s="27">
        <v>1</v>
      </c>
      <c r="M140" s="27" t="s">
        <v>530</v>
      </c>
      <c r="N140" s="27" t="s">
        <v>15</v>
      </c>
      <c r="O140" s="27" t="s">
        <v>42</v>
      </c>
      <c r="P140" s="27">
        <v>90</v>
      </c>
      <c r="Q140" s="27"/>
      <c r="R140" s="27">
        <v>37</v>
      </c>
      <c r="S140" s="27"/>
      <c r="T140" s="27"/>
      <c r="U140" s="27">
        <v>20</v>
      </c>
      <c r="V140" s="141">
        <v>0</v>
      </c>
      <c r="W140" s="29"/>
    </row>
    <row r="141" spans="1:23" ht="18.75" x14ac:dyDescent="0.2">
      <c r="A141" s="128">
        <v>132</v>
      </c>
      <c r="B141" s="117"/>
      <c r="C141" s="26" t="s">
        <v>9</v>
      </c>
      <c r="D141" s="26">
        <v>53452</v>
      </c>
      <c r="E141" s="27">
        <v>4950</v>
      </c>
      <c r="F141" s="27">
        <v>131</v>
      </c>
      <c r="G141" s="27">
        <v>1</v>
      </c>
      <c r="H141" s="27">
        <v>8</v>
      </c>
      <c r="I141" s="27"/>
      <c r="J141" s="27">
        <v>57</v>
      </c>
      <c r="K141" s="109">
        <f t="shared" si="2"/>
        <v>3257</v>
      </c>
      <c r="L141" s="27"/>
      <c r="M141" s="27" t="s">
        <v>530</v>
      </c>
      <c r="N141" s="27"/>
      <c r="O141" s="27"/>
      <c r="P141" s="27"/>
      <c r="Q141" s="27">
        <v>3257</v>
      </c>
      <c r="R141" s="27"/>
      <c r="S141" s="27"/>
      <c r="T141" s="27"/>
      <c r="U141" s="27"/>
      <c r="V141" s="141">
        <v>0</v>
      </c>
      <c r="W141" s="29"/>
    </row>
    <row r="142" spans="1:23" ht="18.75" x14ac:dyDescent="0.2">
      <c r="A142" s="128">
        <v>133</v>
      </c>
      <c r="B142" s="26" t="s">
        <v>2038</v>
      </c>
      <c r="C142" s="26" t="s">
        <v>141</v>
      </c>
      <c r="D142" s="26"/>
      <c r="E142" s="27"/>
      <c r="F142" s="27"/>
      <c r="G142" s="27">
        <v>2</v>
      </c>
      <c r="H142" s="27"/>
      <c r="I142" s="27"/>
      <c r="J142" s="27"/>
      <c r="K142" s="109">
        <f t="shared" si="2"/>
        <v>0</v>
      </c>
      <c r="L142" s="27">
        <v>1</v>
      </c>
      <c r="M142" s="27" t="s">
        <v>531</v>
      </c>
      <c r="N142" s="27" t="s">
        <v>15</v>
      </c>
      <c r="O142" s="27" t="s">
        <v>12</v>
      </c>
      <c r="P142" s="27">
        <v>132</v>
      </c>
      <c r="Q142" s="27"/>
      <c r="R142" s="27">
        <v>132</v>
      </c>
      <c r="S142" s="27"/>
      <c r="T142" s="27"/>
      <c r="U142" s="27">
        <v>30</v>
      </c>
      <c r="V142" s="141">
        <v>0.02</v>
      </c>
      <c r="W142" s="29"/>
    </row>
    <row r="143" spans="1:23" ht="18.75" x14ac:dyDescent="0.2">
      <c r="A143" s="128">
        <v>134</v>
      </c>
      <c r="B143" s="26" t="s">
        <v>2039</v>
      </c>
      <c r="C143" s="26" t="s">
        <v>9</v>
      </c>
      <c r="D143" s="26">
        <v>16866</v>
      </c>
      <c r="E143" s="27"/>
      <c r="F143" s="27">
        <v>137</v>
      </c>
      <c r="G143" s="27">
        <v>2</v>
      </c>
      <c r="H143" s="27">
        <v>3</v>
      </c>
      <c r="I143" s="27"/>
      <c r="J143" s="27">
        <v>47</v>
      </c>
      <c r="K143" s="109">
        <f t="shared" si="2"/>
        <v>1247</v>
      </c>
      <c r="L143" s="27">
        <v>1</v>
      </c>
      <c r="M143" s="27" t="s">
        <v>532</v>
      </c>
      <c r="N143" s="27" t="s">
        <v>15</v>
      </c>
      <c r="O143" s="27" t="s">
        <v>42</v>
      </c>
      <c r="P143" s="27">
        <v>78</v>
      </c>
      <c r="Q143" s="27">
        <v>1100</v>
      </c>
      <c r="R143" s="27">
        <v>147</v>
      </c>
      <c r="S143" s="27"/>
      <c r="T143" s="27"/>
      <c r="U143" s="27">
        <v>15</v>
      </c>
      <c r="V143" s="141">
        <v>0</v>
      </c>
      <c r="W143" s="29"/>
    </row>
    <row r="144" spans="1:23" ht="18.75" x14ac:dyDescent="0.2">
      <c r="A144" s="128">
        <v>135</v>
      </c>
      <c r="B144" s="26" t="s">
        <v>2040</v>
      </c>
      <c r="C144" s="26" t="s">
        <v>533</v>
      </c>
      <c r="D144" s="26"/>
      <c r="E144" s="27"/>
      <c r="F144" s="27"/>
      <c r="G144" s="27">
        <v>2</v>
      </c>
      <c r="H144" s="27"/>
      <c r="I144" s="27"/>
      <c r="J144" s="27"/>
      <c r="K144" s="109">
        <f t="shared" si="2"/>
        <v>0</v>
      </c>
      <c r="L144" s="27">
        <v>1</v>
      </c>
      <c r="M144" s="27" t="s">
        <v>534</v>
      </c>
      <c r="N144" s="27" t="s">
        <v>15</v>
      </c>
      <c r="O144" s="27" t="s">
        <v>42</v>
      </c>
      <c r="P144" s="27">
        <v>36</v>
      </c>
      <c r="Q144" s="27"/>
      <c r="R144" s="27">
        <v>37</v>
      </c>
      <c r="S144" s="27"/>
      <c r="T144" s="27"/>
      <c r="U144" s="27">
        <v>10</v>
      </c>
      <c r="V144" s="141">
        <v>0.02</v>
      </c>
      <c r="W144" s="29"/>
    </row>
    <row r="145" spans="1:23" ht="18.75" x14ac:dyDescent="0.2">
      <c r="A145" s="128">
        <v>136</v>
      </c>
      <c r="B145" s="26" t="s">
        <v>2041</v>
      </c>
      <c r="C145" s="26" t="s">
        <v>9</v>
      </c>
      <c r="D145" s="26">
        <v>34093</v>
      </c>
      <c r="E145" s="27">
        <v>3765</v>
      </c>
      <c r="F145" s="27">
        <v>182</v>
      </c>
      <c r="G145" s="27">
        <v>2</v>
      </c>
      <c r="H145" s="27"/>
      <c r="I145" s="27">
        <v>2</v>
      </c>
      <c r="J145" s="27">
        <v>68</v>
      </c>
      <c r="K145" s="109">
        <f t="shared" si="2"/>
        <v>268</v>
      </c>
      <c r="L145" s="27">
        <v>1</v>
      </c>
      <c r="M145" s="27" t="s">
        <v>535</v>
      </c>
      <c r="N145" s="27" t="s">
        <v>15</v>
      </c>
      <c r="O145" s="27" t="s">
        <v>12</v>
      </c>
      <c r="P145" s="27">
        <v>186</v>
      </c>
      <c r="Q145" s="27"/>
      <c r="R145" s="27">
        <v>268</v>
      </c>
      <c r="S145" s="27"/>
      <c r="T145" s="27"/>
      <c r="U145" s="27">
        <v>30</v>
      </c>
      <c r="V145" s="141">
        <v>0</v>
      </c>
      <c r="W145" s="29"/>
    </row>
    <row r="146" spans="1:23" ht="18.75" x14ac:dyDescent="0.2">
      <c r="A146" s="128">
        <v>137</v>
      </c>
      <c r="B146" s="117"/>
      <c r="C146" s="26" t="s">
        <v>32</v>
      </c>
      <c r="D146" s="26">
        <v>3356</v>
      </c>
      <c r="E146" s="27">
        <v>3356</v>
      </c>
      <c r="F146" s="27">
        <v>272</v>
      </c>
      <c r="G146" s="27">
        <v>1</v>
      </c>
      <c r="H146" s="27">
        <v>2</v>
      </c>
      <c r="I146" s="27"/>
      <c r="J146" s="27"/>
      <c r="K146" s="109">
        <f t="shared" si="2"/>
        <v>800</v>
      </c>
      <c r="L146" s="27"/>
      <c r="M146" s="27" t="s">
        <v>535</v>
      </c>
      <c r="N146" s="27"/>
      <c r="O146" s="27"/>
      <c r="P146" s="27"/>
      <c r="Q146" s="27">
        <v>800</v>
      </c>
      <c r="R146" s="27"/>
      <c r="S146" s="27"/>
      <c r="T146" s="27"/>
      <c r="U146" s="27"/>
      <c r="V146" s="141">
        <v>0.01</v>
      </c>
      <c r="W146" s="29"/>
    </row>
    <row r="147" spans="1:23" ht="18.75" x14ac:dyDescent="0.2">
      <c r="A147" s="128">
        <v>138</v>
      </c>
      <c r="B147" s="117"/>
      <c r="C147" s="26" t="s">
        <v>9</v>
      </c>
      <c r="D147" s="26">
        <v>33130</v>
      </c>
      <c r="E147" s="27">
        <v>3808</v>
      </c>
      <c r="F147" s="27">
        <v>172</v>
      </c>
      <c r="G147" s="27">
        <v>1</v>
      </c>
      <c r="H147" s="27">
        <v>11</v>
      </c>
      <c r="I147" s="27">
        <v>1</v>
      </c>
      <c r="J147" s="27">
        <v>84</v>
      </c>
      <c r="K147" s="109">
        <f t="shared" si="2"/>
        <v>4584</v>
      </c>
      <c r="L147" s="27"/>
      <c r="M147" s="27" t="s">
        <v>535</v>
      </c>
      <c r="N147" s="27"/>
      <c r="O147" s="27"/>
      <c r="P147" s="27"/>
      <c r="Q147" s="27">
        <v>4584</v>
      </c>
      <c r="R147" s="27"/>
      <c r="S147" s="27"/>
      <c r="T147" s="27"/>
      <c r="U147" s="27"/>
      <c r="V147" s="141">
        <v>0</v>
      </c>
      <c r="W147" s="29"/>
    </row>
    <row r="148" spans="1:23" ht="18.75" x14ac:dyDescent="0.2">
      <c r="A148" s="128">
        <v>139</v>
      </c>
      <c r="B148" s="26" t="s">
        <v>2042</v>
      </c>
      <c r="C148" s="26" t="s">
        <v>9</v>
      </c>
      <c r="D148" s="26">
        <v>8743</v>
      </c>
      <c r="E148" s="27"/>
      <c r="F148" s="27">
        <v>49</v>
      </c>
      <c r="G148" s="27">
        <v>2</v>
      </c>
      <c r="H148" s="27">
        <v>1</v>
      </c>
      <c r="I148" s="27">
        <v>2</v>
      </c>
      <c r="J148" s="27">
        <v>21</v>
      </c>
      <c r="K148" s="109">
        <f t="shared" ref="K148:K192" si="3">H148*400+I148*100+J148</f>
        <v>621</v>
      </c>
      <c r="L148" s="27">
        <v>1</v>
      </c>
      <c r="M148" s="27" t="s">
        <v>536</v>
      </c>
      <c r="N148" s="27" t="s">
        <v>15</v>
      </c>
      <c r="O148" s="27" t="s">
        <v>42</v>
      </c>
      <c r="P148" s="27">
        <v>81</v>
      </c>
      <c r="Q148" s="27">
        <v>500</v>
      </c>
      <c r="R148" s="27">
        <v>121</v>
      </c>
      <c r="S148" s="27"/>
      <c r="T148" s="27"/>
      <c r="U148" s="27">
        <v>10</v>
      </c>
      <c r="V148" s="141">
        <v>0</v>
      </c>
      <c r="W148" s="29"/>
    </row>
    <row r="149" spans="1:23" ht="18.75" x14ac:dyDescent="0.2">
      <c r="A149" s="128">
        <v>140</v>
      </c>
      <c r="B149" s="117"/>
      <c r="C149" s="26" t="s">
        <v>13</v>
      </c>
      <c r="D149" s="26"/>
      <c r="E149" s="27"/>
      <c r="F149" s="27"/>
      <c r="G149" s="27">
        <v>1</v>
      </c>
      <c r="H149" s="27">
        <v>44</v>
      </c>
      <c r="I149" s="27">
        <v>2</v>
      </c>
      <c r="J149" s="27">
        <v>95</v>
      </c>
      <c r="K149" s="109">
        <f t="shared" si="3"/>
        <v>17895</v>
      </c>
      <c r="L149" s="27"/>
      <c r="M149" s="27" t="s">
        <v>536</v>
      </c>
      <c r="N149" s="27"/>
      <c r="O149" s="27"/>
      <c r="P149" s="27"/>
      <c r="Q149" s="27">
        <v>17895</v>
      </c>
      <c r="R149" s="27"/>
      <c r="S149" s="27"/>
      <c r="T149" s="27"/>
      <c r="U149" s="27"/>
      <c r="V149" s="141">
        <v>0.01</v>
      </c>
      <c r="W149" s="29"/>
    </row>
    <row r="150" spans="1:23" ht="18.75" x14ac:dyDescent="0.2">
      <c r="A150" s="128">
        <v>141</v>
      </c>
      <c r="B150" s="117"/>
      <c r="C150" s="26" t="s">
        <v>9</v>
      </c>
      <c r="D150" s="26"/>
      <c r="E150" s="27">
        <v>1440</v>
      </c>
      <c r="F150" s="27">
        <v>143</v>
      </c>
      <c r="G150" s="27">
        <v>1</v>
      </c>
      <c r="H150" s="27">
        <v>33</v>
      </c>
      <c r="I150" s="27"/>
      <c r="J150" s="27">
        <v>95</v>
      </c>
      <c r="K150" s="109">
        <f t="shared" si="3"/>
        <v>13295</v>
      </c>
      <c r="L150" s="27"/>
      <c r="M150" s="27" t="s">
        <v>536</v>
      </c>
      <c r="N150" s="27"/>
      <c r="O150" s="27"/>
      <c r="P150" s="27"/>
      <c r="Q150" s="27">
        <v>13295</v>
      </c>
      <c r="R150" s="27"/>
      <c r="S150" s="27"/>
      <c r="T150" s="27"/>
      <c r="U150" s="27"/>
      <c r="V150" s="141">
        <v>0</v>
      </c>
      <c r="W150" s="29"/>
    </row>
    <row r="151" spans="1:23" ht="18.75" x14ac:dyDescent="0.2">
      <c r="A151" s="128">
        <v>142</v>
      </c>
      <c r="B151" s="26" t="s">
        <v>2043</v>
      </c>
      <c r="C151" s="26" t="s">
        <v>537</v>
      </c>
      <c r="D151" s="26"/>
      <c r="E151" s="27"/>
      <c r="F151" s="27"/>
      <c r="G151" s="27">
        <v>2</v>
      </c>
      <c r="H151" s="27"/>
      <c r="I151" s="27"/>
      <c r="J151" s="27"/>
      <c r="K151" s="109">
        <f t="shared" si="3"/>
        <v>0</v>
      </c>
      <c r="L151" s="27">
        <v>1</v>
      </c>
      <c r="M151" s="27" t="s">
        <v>538</v>
      </c>
      <c r="N151" s="27" t="s">
        <v>15</v>
      </c>
      <c r="O151" s="27" t="s">
        <v>42</v>
      </c>
      <c r="P151" s="27">
        <v>54</v>
      </c>
      <c r="Q151" s="27"/>
      <c r="R151" s="27">
        <v>54</v>
      </c>
      <c r="S151" s="27"/>
      <c r="T151" s="27"/>
      <c r="U151" s="27">
        <v>10</v>
      </c>
      <c r="V151" s="141">
        <v>0.02</v>
      </c>
      <c r="W151" s="29"/>
    </row>
    <row r="152" spans="1:23" ht="18.75" x14ac:dyDescent="0.2">
      <c r="A152" s="128">
        <v>143</v>
      </c>
      <c r="B152" s="26" t="s">
        <v>2044</v>
      </c>
      <c r="C152" s="26" t="s">
        <v>537</v>
      </c>
      <c r="D152" s="26"/>
      <c r="E152" s="27"/>
      <c r="F152" s="27"/>
      <c r="G152" s="27">
        <v>2</v>
      </c>
      <c r="H152" s="27"/>
      <c r="I152" s="27"/>
      <c r="J152" s="27"/>
      <c r="K152" s="109">
        <f t="shared" si="3"/>
        <v>0</v>
      </c>
      <c r="L152" s="27">
        <v>1</v>
      </c>
      <c r="M152" s="27" t="s">
        <v>539</v>
      </c>
      <c r="N152" s="27" t="s">
        <v>15</v>
      </c>
      <c r="O152" s="27" t="s">
        <v>42</v>
      </c>
      <c r="P152" s="27">
        <v>54</v>
      </c>
      <c r="Q152" s="27"/>
      <c r="R152" s="27">
        <v>54</v>
      </c>
      <c r="S152" s="27"/>
      <c r="T152" s="27"/>
      <c r="U152" s="27">
        <v>5</v>
      </c>
      <c r="V152" s="141">
        <v>0.02</v>
      </c>
      <c r="W152" s="29"/>
    </row>
    <row r="153" spans="1:23" ht="18.75" x14ac:dyDescent="0.2">
      <c r="A153" s="128">
        <v>144</v>
      </c>
      <c r="B153" s="26" t="s">
        <v>2045</v>
      </c>
      <c r="C153" s="26" t="s">
        <v>9</v>
      </c>
      <c r="D153" s="26">
        <v>8746</v>
      </c>
      <c r="E153" s="27">
        <v>1024</v>
      </c>
      <c r="F153" s="27">
        <v>52</v>
      </c>
      <c r="G153" s="27">
        <v>2</v>
      </c>
      <c r="H153" s="27"/>
      <c r="I153" s="27">
        <v>2</v>
      </c>
      <c r="J153" s="27">
        <v>62</v>
      </c>
      <c r="K153" s="109">
        <f t="shared" si="3"/>
        <v>262</v>
      </c>
      <c r="L153" s="27">
        <v>1</v>
      </c>
      <c r="M153" s="27" t="s">
        <v>540</v>
      </c>
      <c r="N153" s="27" t="s">
        <v>15</v>
      </c>
      <c r="O153" s="27" t="s">
        <v>47</v>
      </c>
      <c r="P153" s="27">
        <v>54</v>
      </c>
      <c r="Q153" s="27"/>
      <c r="R153" s="27">
        <v>54</v>
      </c>
      <c r="S153" s="27"/>
      <c r="T153" s="27"/>
      <c r="U153" s="27">
        <v>2</v>
      </c>
      <c r="V153" s="141">
        <v>0</v>
      </c>
      <c r="W153" s="29"/>
    </row>
    <row r="154" spans="1:23" ht="18.75" x14ac:dyDescent="0.2">
      <c r="A154" s="128">
        <v>145</v>
      </c>
      <c r="B154" s="117"/>
      <c r="C154" s="26" t="s">
        <v>9</v>
      </c>
      <c r="D154" s="26">
        <v>8729</v>
      </c>
      <c r="E154" s="27">
        <v>1008</v>
      </c>
      <c r="F154" s="27">
        <v>34</v>
      </c>
      <c r="G154" s="27">
        <v>1</v>
      </c>
      <c r="H154" s="27"/>
      <c r="I154" s="27"/>
      <c r="J154" s="27">
        <v>37</v>
      </c>
      <c r="K154" s="109">
        <f t="shared" si="3"/>
        <v>37</v>
      </c>
      <c r="L154" s="27"/>
      <c r="M154" s="27" t="s">
        <v>540</v>
      </c>
      <c r="N154" s="27"/>
      <c r="O154" s="27"/>
      <c r="P154" s="27"/>
      <c r="Q154" s="27">
        <v>37</v>
      </c>
      <c r="R154" s="27"/>
      <c r="S154" s="27"/>
      <c r="T154" s="27"/>
      <c r="U154" s="27"/>
      <c r="V154" s="141">
        <v>0</v>
      </c>
      <c r="W154" s="29"/>
    </row>
    <row r="155" spans="1:23" ht="18.75" x14ac:dyDescent="0.2">
      <c r="A155" s="128">
        <v>146</v>
      </c>
      <c r="B155" s="117"/>
      <c r="C155" s="26" t="s">
        <v>39</v>
      </c>
      <c r="D155" s="26"/>
      <c r="E155" s="27"/>
      <c r="F155" s="27"/>
      <c r="G155" s="27">
        <v>1</v>
      </c>
      <c r="H155" s="27">
        <v>39</v>
      </c>
      <c r="I155" s="27">
        <v>2</v>
      </c>
      <c r="J155" s="27">
        <v>36</v>
      </c>
      <c r="K155" s="109">
        <f t="shared" si="3"/>
        <v>15836</v>
      </c>
      <c r="L155" s="27"/>
      <c r="M155" s="27" t="s">
        <v>540</v>
      </c>
      <c r="N155" s="27"/>
      <c r="O155" s="27"/>
      <c r="P155" s="27"/>
      <c r="Q155" s="27">
        <v>15836</v>
      </c>
      <c r="R155" s="27"/>
      <c r="S155" s="27"/>
      <c r="T155" s="27"/>
      <c r="U155" s="27"/>
      <c r="V155" s="141">
        <v>0.01</v>
      </c>
      <c r="W155" s="29"/>
    </row>
    <row r="156" spans="1:23" ht="18.75" x14ac:dyDescent="0.2">
      <c r="A156" s="128">
        <v>147</v>
      </c>
      <c r="B156" s="26" t="s">
        <v>2053</v>
      </c>
      <c r="C156" s="26" t="s">
        <v>9</v>
      </c>
      <c r="D156" s="26">
        <v>8744</v>
      </c>
      <c r="E156" s="27"/>
      <c r="F156" s="27">
        <v>50</v>
      </c>
      <c r="G156" s="27">
        <v>2</v>
      </c>
      <c r="H156" s="27">
        <v>1</v>
      </c>
      <c r="I156" s="27">
        <v>1</v>
      </c>
      <c r="J156" s="27">
        <v>67</v>
      </c>
      <c r="K156" s="109">
        <f t="shared" si="3"/>
        <v>567</v>
      </c>
      <c r="L156" s="27">
        <v>1</v>
      </c>
      <c r="M156" s="27" t="s">
        <v>541</v>
      </c>
      <c r="N156" s="27" t="s">
        <v>15</v>
      </c>
      <c r="O156" s="27" t="s">
        <v>42</v>
      </c>
      <c r="P156" s="27">
        <v>54</v>
      </c>
      <c r="Q156" s="27">
        <v>400</v>
      </c>
      <c r="R156" s="27">
        <v>167</v>
      </c>
      <c r="S156" s="27"/>
      <c r="T156" s="27"/>
      <c r="U156" s="27">
        <v>10</v>
      </c>
      <c r="V156" s="141">
        <v>0</v>
      </c>
      <c r="W156" s="29"/>
    </row>
    <row r="157" spans="1:23" ht="18.75" x14ac:dyDescent="0.2">
      <c r="A157" s="128">
        <v>148</v>
      </c>
      <c r="B157" s="117"/>
      <c r="C157" s="26" t="s">
        <v>9</v>
      </c>
      <c r="D157" s="26">
        <v>13083</v>
      </c>
      <c r="E157" s="27">
        <v>1493</v>
      </c>
      <c r="F157" s="27">
        <v>153</v>
      </c>
      <c r="G157" s="27">
        <v>1</v>
      </c>
      <c r="H157" s="27">
        <v>25</v>
      </c>
      <c r="I157" s="27">
        <v>3</v>
      </c>
      <c r="J157" s="27">
        <v>36</v>
      </c>
      <c r="K157" s="109">
        <f t="shared" si="3"/>
        <v>10336</v>
      </c>
      <c r="L157" s="27"/>
      <c r="M157" s="27" t="s">
        <v>541</v>
      </c>
      <c r="N157" s="27"/>
      <c r="O157" s="27"/>
      <c r="P157" s="27"/>
      <c r="Q157" s="27">
        <v>10336</v>
      </c>
      <c r="R157" s="27"/>
      <c r="S157" s="27"/>
      <c r="T157" s="27"/>
      <c r="U157" s="27"/>
      <c r="V157" s="141">
        <v>0</v>
      </c>
      <c r="W157" s="29"/>
    </row>
    <row r="158" spans="1:23" ht="18.75" x14ac:dyDescent="0.2">
      <c r="A158" s="128">
        <v>149</v>
      </c>
      <c r="B158" s="26" t="s">
        <v>2052</v>
      </c>
      <c r="C158" s="26" t="s">
        <v>542</v>
      </c>
      <c r="D158" s="26"/>
      <c r="E158" s="27"/>
      <c r="F158" s="27"/>
      <c r="G158" s="27">
        <v>2</v>
      </c>
      <c r="H158" s="27"/>
      <c r="I158" s="27"/>
      <c r="J158" s="27"/>
      <c r="K158" s="109">
        <f t="shared" si="3"/>
        <v>0</v>
      </c>
      <c r="L158" s="27">
        <v>1</v>
      </c>
      <c r="M158" s="27" t="s">
        <v>543</v>
      </c>
      <c r="N158" s="27" t="s">
        <v>15</v>
      </c>
      <c r="O158" s="27" t="s">
        <v>42</v>
      </c>
      <c r="P158" s="27">
        <v>81</v>
      </c>
      <c r="Q158" s="27"/>
      <c r="R158" s="27">
        <v>81</v>
      </c>
      <c r="S158" s="27"/>
      <c r="T158" s="27"/>
      <c r="U158" s="27">
        <v>10</v>
      </c>
      <c r="V158" s="141">
        <v>0.02</v>
      </c>
      <c r="W158" s="29"/>
    </row>
    <row r="159" spans="1:23" ht="18.75" x14ac:dyDescent="0.2">
      <c r="A159" s="128">
        <v>150</v>
      </c>
      <c r="B159" s="26" t="s">
        <v>2051</v>
      </c>
      <c r="C159" s="26" t="s">
        <v>542</v>
      </c>
      <c r="D159" s="26"/>
      <c r="E159" s="27"/>
      <c r="F159" s="27"/>
      <c r="G159" s="27">
        <v>2</v>
      </c>
      <c r="H159" s="27"/>
      <c r="I159" s="27"/>
      <c r="J159" s="27"/>
      <c r="K159" s="109">
        <f t="shared" si="3"/>
        <v>0</v>
      </c>
      <c r="L159" s="27">
        <v>1</v>
      </c>
      <c r="M159" s="27" t="s">
        <v>544</v>
      </c>
      <c r="N159" s="27" t="s">
        <v>15</v>
      </c>
      <c r="O159" s="27" t="s">
        <v>42</v>
      </c>
      <c r="P159" s="27">
        <v>144</v>
      </c>
      <c r="Q159" s="27"/>
      <c r="R159" s="27">
        <v>144</v>
      </c>
      <c r="S159" s="27"/>
      <c r="T159" s="27"/>
      <c r="U159" s="27">
        <v>5</v>
      </c>
      <c r="V159" s="141">
        <v>0.02</v>
      </c>
      <c r="W159" s="29"/>
    </row>
    <row r="160" spans="1:23" ht="18.75" x14ac:dyDescent="0.2">
      <c r="A160" s="128">
        <v>151</v>
      </c>
      <c r="B160" s="26" t="s">
        <v>2050</v>
      </c>
      <c r="C160" s="26" t="s">
        <v>9</v>
      </c>
      <c r="D160" s="26">
        <v>16865</v>
      </c>
      <c r="E160" s="27"/>
      <c r="F160" s="27">
        <v>94</v>
      </c>
      <c r="G160" s="27">
        <v>2</v>
      </c>
      <c r="H160" s="27"/>
      <c r="I160" s="27">
        <v>1</v>
      </c>
      <c r="J160" s="27">
        <v>28</v>
      </c>
      <c r="K160" s="109">
        <f t="shared" si="3"/>
        <v>128</v>
      </c>
      <c r="L160" s="27">
        <v>1</v>
      </c>
      <c r="M160" s="27" t="s">
        <v>545</v>
      </c>
      <c r="N160" s="27" t="s">
        <v>15</v>
      </c>
      <c r="O160" s="27" t="s">
        <v>12</v>
      </c>
      <c r="P160" s="27">
        <v>102</v>
      </c>
      <c r="Q160" s="27"/>
      <c r="R160" s="27">
        <v>128</v>
      </c>
      <c r="S160" s="27"/>
      <c r="T160" s="27"/>
      <c r="U160" s="27">
        <v>20</v>
      </c>
      <c r="V160" s="141">
        <v>0</v>
      </c>
      <c r="W160" s="29"/>
    </row>
    <row r="161" spans="1:23" ht="18.75" x14ac:dyDescent="0.2">
      <c r="A161" s="128">
        <v>152</v>
      </c>
      <c r="B161" s="117"/>
      <c r="C161" s="26" t="s">
        <v>9</v>
      </c>
      <c r="D161" s="26">
        <v>8740</v>
      </c>
      <c r="E161" s="27"/>
      <c r="F161" s="27">
        <v>46</v>
      </c>
      <c r="G161" s="27">
        <v>1</v>
      </c>
      <c r="H161" s="27">
        <v>4</v>
      </c>
      <c r="I161" s="27">
        <v>2</v>
      </c>
      <c r="J161" s="27">
        <v>24</v>
      </c>
      <c r="K161" s="109">
        <f t="shared" si="3"/>
        <v>1824</v>
      </c>
      <c r="L161" s="27"/>
      <c r="M161" s="27" t="s">
        <v>545</v>
      </c>
      <c r="N161" s="27"/>
      <c r="O161" s="27"/>
      <c r="P161" s="27"/>
      <c r="Q161" s="27">
        <v>1824</v>
      </c>
      <c r="R161" s="27"/>
      <c r="S161" s="27"/>
      <c r="T161" s="27"/>
      <c r="U161" s="27"/>
      <c r="V161" s="141">
        <v>0</v>
      </c>
      <c r="W161" s="29"/>
    </row>
    <row r="162" spans="1:23" ht="18.75" x14ac:dyDescent="0.2">
      <c r="A162" s="128">
        <v>153</v>
      </c>
      <c r="B162" s="117"/>
      <c r="C162" s="26" t="s">
        <v>9</v>
      </c>
      <c r="D162" s="26">
        <v>16525</v>
      </c>
      <c r="E162" s="27"/>
      <c r="F162" s="27">
        <v>469</v>
      </c>
      <c r="G162" s="27">
        <v>1</v>
      </c>
      <c r="H162" s="27">
        <v>31</v>
      </c>
      <c r="I162" s="27">
        <v>3</v>
      </c>
      <c r="J162" s="27">
        <v>80</v>
      </c>
      <c r="K162" s="109">
        <f t="shared" si="3"/>
        <v>12780</v>
      </c>
      <c r="L162" s="27"/>
      <c r="M162" s="27" t="s">
        <v>545</v>
      </c>
      <c r="N162" s="27"/>
      <c r="O162" s="27"/>
      <c r="P162" s="27"/>
      <c r="Q162" s="27">
        <v>12780</v>
      </c>
      <c r="R162" s="27"/>
      <c r="S162" s="27"/>
      <c r="T162" s="27"/>
      <c r="U162" s="27"/>
      <c r="V162" s="141">
        <v>0</v>
      </c>
      <c r="W162" s="29"/>
    </row>
    <row r="163" spans="1:23" ht="18.75" x14ac:dyDescent="0.2">
      <c r="A163" s="128">
        <v>154</v>
      </c>
      <c r="B163" s="26" t="s">
        <v>2049</v>
      </c>
      <c r="C163" s="26" t="s">
        <v>9</v>
      </c>
      <c r="D163" s="26">
        <v>8720</v>
      </c>
      <c r="E163" s="27">
        <v>3594</v>
      </c>
      <c r="F163" s="27">
        <v>26</v>
      </c>
      <c r="G163" s="27">
        <v>2</v>
      </c>
      <c r="H163" s="27"/>
      <c r="I163" s="27">
        <v>3</v>
      </c>
      <c r="J163" s="27">
        <v>44</v>
      </c>
      <c r="K163" s="109">
        <f t="shared" si="3"/>
        <v>344</v>
      </c>
      <c r="L163" s="27">
        <v>1</v>
      </c>
      <c r="M163" s="27" t="s">
        <v>546</v>
      </c>
      <c r="N163" s="27" t="s">
        <v>15</v>
      </c>
      <c r="O163" s="27" t="s">
        <v>12</v>
      </c>
      <c r="P163" s="27">
        <v>183</v>
      </c>
      <c r="Q163" s="27"/>
      <c r="R163" s="27">
        <v>344</v>
      </c>
      <c r="S163" s="27"/>
      <c r="T163" s="27"/>
      <c r="U163" s="27">
        <v>5</v>
      </c>
      <c r="V163" s="141">
        <v>0</v>
      </c>
      <c r="W163" s="29"/>
    </row>
    <row r="164" spans="1:23" ht="18.75" x14ac:dyDescent="0.2">
      <c r="A164" s="128">
        <v>155</v>
      </c>
      <c r="B164" s="117"/>
      <c r="C164" s="26" t="s">
        <v>9</v>
      </c>
      <c r="D164" s="26">
        <v>13053</v>
      </c>
      <c r="E164" s="27">
        <v>1465</v>
      </c>
      <c r="F164" s="27">
        <v>109</v>
      </c>
      <c r="G164" s="27">
        <v>1</v>
      </c>
      <c r="H164" s="27">
        <v>10</v>
      </c>
      <c r="I164" s="27">
        <v>2</v>
      </c>
      <c r="J164" s="27">
        <v>81</v>
      </c>
      <c r="K164" s="109">
        <f t="shared" si="3"/>
        <v>4281</v>
      </c>
      <c r="L164" s="27"/>
      <c r="M164" s="27" t="s">
        <v>546</v>
      </c>
      <c r="N164" s="27"/>
      <c r="O164" s="27"/>
      <c r="P164" s="27"/>
      <c r="Q164" s="27">
        <v>4281</v>
      </c>
      <c r="R164" s="27"/>
      <c r="S164" s="27"/>
      <c r="T164" s="27"/>
      <c r="U164" s="27"/>
      <c r="V164" s="141">
        <v>0</v>
      </c>
      <c r="W164" s="29"/>
    </row>
    <row r="165" spans="1:23" ht="18.75" x14ac:dyDescent="0.2">
      <c r="A165" s="128">
        <v>156</v>
      </c>
      <c r="B165" s="117"/>
      <c r="C165" s="26" t="s">
        <v>13</v>
      </c>
      <c r="D165" s="26"/>
      <c r="E165" s="27"/>
      <c r="F165" s="27"/>
      <c r="G165" s="27">
        <v>1</v>
      </c>
      <c r="H165" s="27">
        <v>4</v>
      </c>
      <c r="I165" s="27"/>
      <c r="J165" s="27"/>
      <c r="K165" s="109">
        <f t="shared" si="3"/>
        <v>1600</v>
      </c>
      <c r="L165" s="27"/>
      <c r="M165" s="27" t="s">
        <v>546</v>
      </c>
      <c r="N165" s="27"/>
      <c r="O165" s="27"/>
      <c r="P165" s="27"/>
      <c r="Q165" s="27">
        <v>1600</v>
      </c>
      <c r="R165" s="27"/>
      <c r="S165" s="27"/>
      <c r="T165" s="27"/>
      <c r="U165" s="27"/>
      <c r="V165" s="141">
        <v>0.01</v>
      </c>
      <c r="W165" s="29"/>
    </row>
    <row r="166" spans="1:23" ht="18.75" x14ac:dyDescent="0.2">
      <c r="A166" s="128">
        <v>157</v>
      </c>
      <c r="B166" s="26" t="s">
        <v>2048</v>
      </c>
      <c r="C166" s="26" t="s">
        <v>9</v>
      </c>
      <c r="D166" s="26">
        <v>28308</v>
      </c>
      <c r="E166" s="27">
        <v>3391</v>
      </c>
      <c r="F166" s="27">
        <v>169</v>
      </c>
      <c r="G166" s="27">
        <v>2</v>
      </c>
      <c r="H166" s="27"/>
      <c r="I166" s="27">
        <v>1</v>
      </c>
      <c r="J166" s="27">
        <v>90</v>
      </c>
      <c r="K166" s="109">
        <f t="shared" si="3"/>
        <v>190</v>
      </c>
      <c r="L166" s="27">
        <v>1</v>
      </c>
      <c r="M166" s="27" t="s">
        <v>547</v>
      </c>
      <c r="N166" s="27" t="s">
        <v>15</v>
      </c>
      <c r="O166" s="27" t="s">
        <v>12</v>
      </c>
      <c r="P166" s="27">
        <v>156</v>
      </c>
      <c r="Q166" s="27"/>
      <c r="R166" s="27">
        <v>190</v>
      </c>
      <c r="S166" s="27"/>
      <c r="T166" s="27"/>
      <c r="U166" s="27">
        <v>20</v>
      </c>
      <c r="V166" s="141">
        <v>0</v>
      </c>
      <c r="W166" s="29"/>
    </row>
    <row r="167" spans="1:23" ht="18.75" x14ac:dyDescent="0.2">
      <c r="A167" s="128">
        <v>158</v>
      </c>
      <c r="B167" s="117"/>
      <c r="C167" s="26" t="s">
        <v>9</v>
      </c>
      <c r="D167" s="26">
        <v>8715</v>
      </c>
      <c r="E167" s="27">
        <v>996</v>
      </c>
      <c r="F167" s="27">
        <v>21</v>
      </c>
      <c r="G167" s="27">
        <v>1</v>
      </c>
      <c r="H167" s="27"/>
      <c r="I167" s="27">
        <v>2</v>
      </c>
      <c r="J167" s="27">
        <v>85</v>
      </c>
      <c r="K167" s="109">
        <f t="shared" si="3"/>
        <v>285</v>
      </c>
      <c r="L167" s="27"/>
      <c r="M167" s="27" t="s">
        <v>547</v>
      </c>
      <c r="N167" s="27"/>
      <c r="O167" s="27"/>
      <c r="P167" s="27"/>
      <c r="Q167" s="27">
        <v>285</v>
      </c>
      <c r="R167" s="27"/>
      <c r="S167" s="27"/>
      <c r="T167" s="27"/>
      <c r="U167" s="27"/>
      <c r="V167" s="141">
        <v>0</v>
      </c>
      <c r="W167" s="29"/>
    </row>
    <row r="168" spans="1:23" ht="18.75" x14ac:dyDescent="0.2">
      <c r="A168" s="128">
        <v>159</v>
      </c>
      <c r="B168" s="117"/>
      <c r="C168" s="26" t="s">
        <v>9</v>
      </c>
      <c r="D168" s="26">
        <v>14677</v>
      </c>
      <c r="E168" s="27">
        <v>1835</v>
      </c>
      <c r="F168" s="27">
        <v>109</v>
      </c>
      <c r="G168" s="27">
        <v>1</v>
      </c>
      <c r="H168" s="27">
        <v>12</v>
      </c>
      <c r="I168" s="27">
        <v>2</v>
      </c>
      <c r="J168" s="27">
        <v>93</v>
      </c>
      <c r="K168" s="109">
        <f t="shared" si="3"/>
        <v>5093</v>
      </c>
      <c r="L168" s="27"/>
      <c r="M168" s="27" t="s">
        <v>547</v>
      </c>
      <c r="N168" s="27"/>
      <c r="O168" s="27"/>
      <c r="P168" s="27"/>
      <c r="Q168" s="27">
        <v>5093</v>
      </c>
      <c r="R168" s="27"/>
      <c r="S168" s="27"/>
      <c r="T168" s="27"/>
      <c r="U168" s="27"/>
      <c r="V168" s="141">
        <v>0</v>
      </c>
      <c r="W168" s="29"/>
    </row>
    <row r="169" spans="1:23" ht="18.75" x14ac:dyDescent="0.2">
      <c r="A169" s="128">
        <v>160</v>
      </c>
      <c r="B169" s="26" t="s">
        <v>2047</v>
      </c>
      <c r="C169" s="26" t="s">
        <v>9</v>
      </c>
      <c r="D169" s="26">
        <v>28307</v>
      </c>
      <c r="E169" s="27">
        <v>3390</v>
      </c>
      <c r="F169" s="27">
        <v>168</v>
      </c>
      <c r="G169" s="27">
        <v>2</v>
      </c>
      <c r="H169" s="27"/>
      <c r="I169" s="27">
        <v>1</v>
      </c>
      <c r="J169" s="27">
        <v>3</v>
      </c>
      <c r="K169" s="109">
        <f t="shared" si="3"/>
        <v>103</v>
      </c>
      <c r="L169" s="27">
        <v>1</v>
      </c>
      <c r="M169" s="27" t="s">
        <v>548</v>
      </c>
      <c r="N169" s="27" t="s">
        <v>15</v>
      </c>
      <c r="O169" s="27" t="s">
        <v>42</v>
      </c>
      <c r="P169" s="27">
        <v>93</v>
      </c>
      <c r="Q169" s="27"/>
      <c r="R169" s="27">
        <v>103</v>
      </c>
      <c r="S169" s="27"/>
      <c r="T169" s="27"/>
      <c r="U169" s="27">
        <v>10</v>
      </c>
      <c r="V169" s="141">
        <v>0</v>
      </c>
      <c r="W169" s="29"/>
    </row>
    <row r="170" spans="1:23" ht="18.75" x14ac:dyDescent="0.2">
      <c r="A170" s="128">
        <v>161</v>
      </c>
      <c r="B170" s="117"/>
      <c r="C170" s="26" t="s">
        <v>9</v>
      </c>
      <c r="D170" s="26">
        <v>28305</v>
      </c>
      <c r="E170" s="27">
        <v>3388</v>
      </c>
      <c r="F170" s="27">
        <v>166</v>
      </c>
      <c r="G170" s="27">
        <v>1</v>
      </c>
      <c r="H170" s="27">
        <v>6</v>
      </c>
      <c r="I170" s="27">
        <v>1</v>
      </c>
      <c r="J170" s="27">
        <v>9</v>
      </c>
      <c r="K170" s="109">
        <f t="shared" si="3"/>
        <v>2509</v>
      </c>
      <c r="L170" s="27"/>
      <c r="M170" s="27" t="s">
        <v>548</v>
      </c>
      <c r="N170" s="27"/>
      <c r="O170" s="27"/>
      <c r="P170" s="27"/>
      <c r="Q170" s="27">
        <v>2509</v>
      </c>
      <c r="R170" s="27"/>
      <c r="S170" s="27"/>
      <c r="T170" s="27"/>
      <c r="U170" s="27"/>
      <c r="V170" s="141">
        <v>0</v>
      </c>
      <c r="W170" s="29"/>
    </row>
    <row r="171" spans="1:23" ht="18.75" x14ac:dyDescent="0.2">
      <c r="A171" s="128">
        <v>162</v>
      </c>
      <c r="B171" s="26" t="s">
        <v>2046</v>
      </c>
      <c r="C171" s="26" t="s">
        <v>9</v>
      </c>
      <c r="D171" s="26">
        <v>8697</v>
      </c>
      <c r="E171" s="27"/>
      <c r="F171" s="27">
        <v>3</v>
      </c>
      <c r="G171" s="27">
        <v>2</v>
      </c>
      <c r="H171" s="27"/>
      <c r="I171" s="27">
        <v>2</v>
      </c>
      <c r="J171" s="27">
        <v>1</v>
      </c>
      <c r="K171" s="109">
        <f t="shared" si="3"/>
        <v>201</v>
      </c>
      <c r="L171" s="27">
        <v>1</v>
      </c>
      <c r="M171" s="27" t="s">
        <v>549</v>
      </c>
      <c r="N171" s="27" t="s">
        <v>15</v>
      </c>
      <c r="O171" s="27" t="s">
        <v>12</v>
      </c>
      <c r="P171" s="27">
        <v>168</v>
      </c>
      <c r="Q171" s="27"/>
      <c r="R171" s="27">
        <v>201</v>
      </c>
      <c r="S171" s="27"/>
      <c r="T171" s="27"/>
      <c r="U171" s="27">
        <v>30</v>
      </c>
      <c r="V171" s="141">
        <v>0</v>
      </c>
      <c r="W171" s="29"/>
    </row>
    <row r="172" spans="1:23" ht="18.75" x14ac:dyDescent="0.2">
      <c r="A172" s="128">
        <v>163</v>
      </c>
      <c r="B172" s="117"/>
      <c r="C172" s="26" t="s">
        <v>9</v>
      </c>
      <c r="D172" s="26">
        <v>14059</v>
      </c>
      <c r="E172" s="27">
        <v>1711</v>
      </c>
      <c r="F172" s="27">
        <v>132</v>
      </c>
      <c r="G172" s="27">
        <v>1</v>
      </c>
      <c r="H172" s="27">
        <v>18</v>
      </c>
      <c r="I172" s="27"/>
      <c r="J172" s="27">
        <v>91</v>
      </c>
      <c r="K172" s="109">
        <f t="shared" si="3"/>
        <v>7291</v>
      </c>
      <c r="L172" s="27"/>
      <c r="M172" s="27" t="s">
        <v>549</v>
      </c>
      <c r="N172" s="27"/>
      <c r="O172" s="27"/>
      <c r="P172" s="27"/>
      <c r="Q172" s="27">
        <v>7291</v>
      </c>
      <c r="R172" s="27"/>
      <c r="S172" s="27"/>
      <c r="T172" s="27"/>
      <c r="U172" s="27"/>
      <c r="V172" s="141">
        <v>0</v>
      </c>
      <c r="W172" s="29"/>
    </row>
    <row r="173" spans="1:23" ht="18.75" x14ac:dyDescent="0.2">
      <c r="A173" s="128">
        <v>164</v>
      </c>
      <c r="B173" s="26" t="s">
        <v>2054</v>
      </c>
      <c r="C173" s="26" t="s">
        <v>9</v>
      </c>
      <c r="D173" s="26">
        <v>55074</v>
      </c>
      <c r="E173" s="27">
        <v>5140</v>
      </c>
      <c r="F173" s="27">
        <v>193</v>
      </c>
      <c r="G173" s="27">
        <v>2</v>
      </c>
      <c r="H173" s="27">
        <v>1</v>
      </c>
      <c r="I173" s="27"/>
      <c r="J173" s="27">
        <v>99</v>
      </c>
      <c r="K173" s="109">
        <f t="shared" si="3"/>
        <v>499</v>
      </c>
      <c r="L173" s="27">
        <v>1</v>
      </c>
      <c r="M173" s="27" t="s">
        <v>550</v>
      </c>
      <c r="N173" s="27" t="s">
        <v>15</v>
      </c>
      <c r="O173" s="27" t="s">
        <v>12</v>
      </c>
      <c r="P173" s="27">
        <v>138</v>
      </c>
      <c r="Q173" s="27">
        <v>400</v>
      </c>
      <c r="R173" s="27">
        <v>99</v>
      </c>
      <c r="S173" s="27"/>
      <c r="T173" s="27"/>
      <c r="U173" s="27">
        <v>30</v>
      </c>
      <c r="V173" s="141">
        <v>0</v>
      </c>
      <c r="W173" s="29"/>
    </row>
    <row r="174" spans="1:23" ht="18.75" x14ac:dyDescent="0.2">
      <c r="A174" s="128">
        <v>165</v>
      </c>
      <c r="B174" s="117"/>
      <c r="C174" s="26" t="s">
        <v>9</v>
      </c>
      <c r="D174" s="26">
        <v>31371</v>
      </c>
      <c r="E174" s="27">
        <v>3671</v>
      </c>
      <c r="F174" s="27">
        <v>176</v>
      </c>
      <c r="G174" s="27">
        <v>1</v>
      </c>
      <c r="H174" s="27"/>
      <c r="I174" s="27">
        <v>1</v>
      </c>
      <c r="J174" s="27">
        <v>71</v>
      </c>
      <c r="K174" s="109">
        <f t="shared" si="3"/>
        <v>171</v>
      </c>
      <c r="L174" s="27"/>
      <c r="M174" s="27" t="s">
        <v>550</v>
      </c>
      <c r="N174" s="27"/>
      <c r="O174" s="27"/>
      <c r="P174" s="27"/>
      <c r="Q174" s="27">
        <v>171</v>
      </c>
      <c r="R174" s="27"/>
      <c r="S174" s="27"/>
      <c r="T174" s="27"/>
      <c r="U174" s="27"/>
      <c r="V174" s="141">
        <v>0</v>
      </c>
      <c r="W174" s="29"/>
    </row>
    <row r="175" spans="1:23" ht="18.75" x14ac:dyDescent="0.2">
      <c r="A175" s="128">
        <v>166</v>
      </c>
      <c r="B175" s="117"/>
      <c r="C175" s="26" t="s">
        <v>9</v>
      </c>
      <c r="D175" s="26">
        <v>59651</v>
      </c>
      <c r="E175" s="27">
        <v>5638</v>
      </c>
      <c r="F175" s="27">
        <v>243</v>
      </c>
      <c r="G175" s="27">
        <v>1</v>
      </c>
      <c r="H175" s="27">
        <v>1</v>
      </c>
      <c r="I175" s="27"/>
      <c r="J175" s="27"/>
      <c r="K175" s="109">
        <f t="shared" si="3"/>
        <v>400</v>
      </c>
      <c r="L175" s="27"/>
      <c r="M175" s="27" t="s">
        <v>550</v>
      </c>
      <c r="N175" s="27"/>
      <c r="O175" s="27"/>
      <c r="P175" s="27"/>
      <c r="Q175" s="27">
        <v>400</v>
      </c>
      <c r="R175" s="27"/>
      <c r="S175" s="27"/>
      <c r="T175" s="27"/>
      <c r="U175" s="27"/>
      <c r="V175" s="141">
        <v>0</v>
      </c>
      <c r="W175" s="29"/>
    </row>
    <row r="176" spans="1:23" ht="18.75" x14ac:dyDescent="0.2">
      <c r="A176" s="128">
        <v>167</v>
      </c>
      <c r="B176" s="117"/>
      <c r="C176" s="26" t="s">
        <v>13</v>
      </c>
      <c r="D176" s="26"/>
      <c r="E176" s="27"/>
      <c r="F176" s="27"/>
      <c r="G176" s="27">
        <v>1</v>
      </c>
      <c r="H176" s="27">
        <v>13</v>
      </c>
      <c r="I176" s="27">
        <v>2</v>
      </c>
      <c r="J176" s="27">
        <v>93</v>
      </c>
      <c r="K176" s="109">
        <f t="shared" si="3"/>
        <v>5493</v>
      </c>
      <c r="L176" s="27"/>
      <c r="M176" s="27" t="s">
        <v>550</v>
      </c>
      <c r="N176" s="27"/>
      <c r="O176" s="27"/>
      <c r="P176" s="27"/>
      <c r="Q176" s="27">
        <v>5493</v>
      </c>
      <c r="R176" s="27"/>
      <c r="S176" s="27"/>
      <c r="T176" s="27"/>
      <c r="U176" s="27"/>
      <c r="V176" s="141">
        <v>0.01</v>
      </c>
      <c r="W176" s="29"/>
    </row>
    <row r="177" spans="1:23" ht="18.75" x14ac:dyDescent="0.2">
      <c r="A177" s="128">
        <v>168</v>
      </c>
      <c r="B177" s="26" t="s">
        <v>2055</v>
      </c>
      <c r="C177" s="26" t="s">
        <v>9</v>
      </c>
      <c r="D177" s="26">
        <v>8709</v>
      </c>
      <c r="E177" s="27">
        <v>990</v>
      </c>
      <c r="F177" s="27">
        <v>15</v>
      </c>
      <c r="G177" s="27">
        <v>2</v>
      </c>
      <c r="H177" s="27"/>
      <c r="I177" s="27">
        <v>1</v>
      </c>
      <c r="J177" s="27">
        <v>89</v>
      </c>
      <c r="K177" s="109">
        <f t="shared" si="3"/>
        <v>189</v>
      </c>
      <c r="L177" s="27">
        <v>1</v>
      </c>
      <c r="M177" s="27" t="s">
        <v>551</v>
      </c>
      <c r="N177" s="27" t="s">
        <v>15</v>
      </c>
      <c r="O177" s="27" t="s">
        <v>42</v>
      </c>
      <c r="P177" s="27">
        <v>192</v>
      </c>
      <c r="Q177" s="27"/>
      <c r="R177" s="27">
        <v>189</v>
      </c>
      <c r="S177" s="27"/>
      <c r="T177" s="27"/>
      <c r="U177" s="27">
        <v>10</v>
      </c>
      <c r="V177" s="141">
        <v>0</v>
      </c>
      <c r="W177" s="29"/>
    </row>
    <row r="178" spans="1:23" ht="18.75" x14ac:dyDescent="0.2">
      <c r="A178" s="128">
        <v>169</v>
      </c>
      <c r="B178" s="26" t="s">
        <v>2056</v>
      </c>
      <c r="C178" s="26" t="s">
        <v>9</v>
      </c>
      <c r="D178" s="26">
        <v>8698</v>
      </c>
      <c r="E178" s="27">
        <v>979</v>
      </c>
      <c r="F178" s="27">
        <v>4</v>
      </c>
      <c r="G178" s="27">
        <v>2</v>
      </c>
      <c r="H178" s="27">
        <v>2</v>
      </c>
      <c r="I178" s="27">
        <v>2</v>
      </c>
      <c r="J178" s="27">
        <v>90</v>
      </c>
      <c r="K178" s="109">
        <f t="shared" si="3"/>
        <v>1090</v>
      </c>
      <c r="L178" s="27">
        <v>1</v>
      </c>
      <c r="M178" s="27" t="s">
        <v>552</v>
      </c>
      <c r="N178" s="27" t="s">
        <v>15</v>
      </c>
      <c r="O178" s="27" t="s">
        <v>12</v>
      </c>
      <c r="P178" s="27">
        <v>231</v>
      </c>
      <c r="Q178" s="27">
        <v>900</v>
      </c>
      <c r="R178" s="27">
        <v>190</v>
      </c>
      <c r="S178" s="27"/>
      <c r="T178" s="27"/>
      <c r="U178" s="27">
        <v>10</v>
      </c>
      <c r="V178" s="141">
        <v>0</v>
      </c>
      <c r="W178" s="29"/>
    </row>
    <row r="179" spans="1:23" ht="18.75" x14ac:dyDescent="0.2">
      <c r="A179" s="128">
        <v>170</v>
      </c>
      <c r="B179" s="117"/>
      <c r="C179" s="26" t="s">
        <v>9</v>
      </c>
      <c r="D179" s="26">
        <v>13061</v>
      </c>
      <c r="E179" s="27">
        <v>1473</v>
      </c>
      <c r="F179" s="27">
        <v>118</v>
      </c>
      <c r="G179" s="27">
        <v>1</v>
      </c>
      <c r="H179" s="27">
        <v>15</v>
      </c>
      <c r="I179" s="27">
        <v>3</v>
      </c>
      <c r="J179" s="27">
        <v>17</v>
      </c>
      <c r="K179" s="109">
        <f t="shared" si="3"/>
        <v>6317</v>
      </c>
      <c r="L179" s="27"/>
      <c r="M179" s="27" t="s">
        <v>552</v>
      </c>
      <c r="N179" s="27"/>
      <c r="O179" s="27"/>
      <c r="P179" s="27"/>
      <c r="Q179" s="27">
        <v>6317</v>
      </c>
      <c r="R179" s="27"/>
      <c r="S179" s="27"/>
      <c r="T179" s="27"/>
      <c r="U179" s="27"/>
      <c r="V179" s="141">
        <v>0</v>
      </c>
      <c r="W179" s="29"/>
    </row>
    <row r="180" spans="1:23" ht="18.75" x14ac:dyDescent="0.2">
      <c r="A180" s="128">
        <v>171</v>
      </c>
      <c r="B180" s="26" t="s">
        <v>2057</v>
      </c>
      <c r="C180" s="26" t="s">
        <v>9</v>
      </c>
      <c r="D180" s="26"/>
      <c r="E180" s="27"/>
      <c r="F180" s="27"/>
      <c r="G180" s="27">
        <v>2</v>
      </c>
      <c r="H180" s="27"/>
      <c r="I180" s="27"/>
      <c r="J180" s="27"/>
      <c r="K180" s="109">
        <f t="shared" si="3"/>
        <v>0</v>
      </c>
      <c r="L180" s="27">
        <v>1</v>
      </c>
      <c r="M180" s="27" t="s">
        <v>553</v>
      </c>
      <c r="N180" s="27" t="s">
        <v>15</v>
      </c>
      <c r="O180" s="27" t="s">
        <v>253</v>
      </c>
      <c r="P180" s="27">
        <v>66</v>
      </c>
      <c r="Q180" s="27"/>
      <c r="R180" s="27">
        <v>66</v>
      </c>
      <c r="S180" s="27"/>
      <c r="T180" s="27"/>
      <c r="U180" s="27">
        <v>30</v>
      </c>
      <c r="V180" s="141">
        <v>0</v>
      </c>
      <c r="W180" s="29"/>
    </row>
    <row r="181" spans="1:23" ht="18.75" x14ac:dyDescent="0.2">
      <c r="A181" s="128">
        <v>172</v>
      </c>
      <c r="B181" s="117"/>
      <c r="C181" s="26" t="s">
        <v>9</v>
      </c>
      <c r="D181" s="26">
        <v>16524</v>
      </c>
      <c r="E181" s="27">
        <v>2579</v>
      </c>
      <c r="F181" s="27">
        <v>468</v>
      </c>
      <c r="G181" s="27">
        <v>1</v>
      </c>
      <c r="H181" s="27">
        <v>18</v>
      </c>
      <c r="I181" s="27"/>
      <c r="J181" s="27">
        <v>22</v>
      </c>
      <c r="K181" s="109">
        <f t="shared" si="3"/>
        <v>7222</v>
      </c>
      <c r="L181" s="27"/>
      <c r="M181" s="27" t="s">
        <v>553</v>
      </c>
      <c r="N181" s="27"/>
      <c r="O181" s="27"/>
      <c r="P181" s="27"/>
      <c r="Q181" s="27">
        <v>7222</v>
      </c>
      <c r="R181" s="27"/>
      <c r="S181" s="27"/>
      <c r="T181" s="27"/>
      <c r="U181" s="27"/>
      <c r="V181" s="141">
        <v>0</v>
      </c>
      <c r="W181" s="29"/>
    </row>
    <row r="182" spans="1:23" ht="18.75" x14ac:dyDescent="0.2">
      <c r="A182" s="128">
        <v>173</v>
      </c>
      <c r="B182" s="117"/>
      <c r="C182" s="26" t="s">
        <v>9</v>
      </c>
      <c r="D182" s="26">
        <v>13060</v>
      </c>
      <c r="E182" s="27">
        <v>1476</v>
      </c>
      <c r="F182" s="27">
        <v>117</v>
      </c>
      <c r="G182" s="27">
        <v>1</v>
      </c>
      <c r="H182" s="27">
        <v>16</v>
      </c>
      <c r="I182" s="27">
        <v>1</v>
      </c>
      <c r="J182" s="27">
        <v>70</v>
      </c>
      <c r="K182" s="109">
        <f t="shared" si="3"/>
        <v>6570</v>
      </c>
      <c r="L182" s="27"/>
      <c r="M182" s="27" t="s">
        <v>553</v>
      </c>
      <c r="N182" s="27"/>
      <c r="O182" s="27"/>
      <c r="P182" s="27"/>
      <c r="Q182" s="27">
        <v>6570</v>
      </c>
      <c r="R182" s="27"/>
      <c r="S182" s="27"/>
      <c r="T182" s="27"/>
      <c r="U182" s="27"/>
      <c r="V182" s="141">
        <v>0</v>
      </c>
      <c r="W182" s="29"/>
    </row>
    <row r="183" spans="1:23" ht="18.75" x14ac:dyDescent="0.2">
      <c r="A183" s="128">
        <v>174</v>
      </c>
      <c r="B183" s="117"/>
      <c r="C183" s="26" t="s">
        <v>13</v>
      </c>
      <c r="D183" s="26"/>
      <c r="E183" s="27"/>
      <c r="F183" s="27"/>
      <c r="G183" s="27">
        <v>1</v>
      </c>
      <c r="H183" s="27">
        <v>3</v>
      </c>
      <c r="I183" s="27">
        <v>3</v>
      </c>
      <c r="J183" s="27"/>
      <c r="K183" s="109">
        <f t="shared" si="3"/>
        <v>1500</v>
      </c>
      <c r="L183" s="27"/>
      <c r="M183" s="27" t="s">
        <v>553</v>
      </c>
      <c r="N183" s="27"/>
      <c r="O183" s="27"/>
      <c r="P183" s="27"/>
      <c r="Q183" s="27">
        <v>1500</v>
      </c>
      <c r="R183" s="27"/>
      <c r="S183" s="27"/>
      <c r="T183" s="27"/>
      <c r="U183" s="27"/>
      <c r="V183" s="141">
        <v>0.01</v>
      </c>
      <c r="W183" s="29"/>
    </row>
    <row r="184" spans="1:23" ht="18.75" x14ac:dyDescent="0.2">
      <c r="A184" s="128">
        <v>175</v>
      </c>
      <c r="B184" s="117"/>
      <c r="C184" s="26" t="s">
        <v>13</v>
      </c>
      <c r="D184" s="26"/>
      <c r="E184" s="27"/>
      <c r="F184" s="27"/>
      <c r="G184" s="27">
        <v>1</v>
      </c>
      <c r="H184" s="27">
        <v>23</v>
      </c>
      <c r="I184" s="27">
        <v>0</v>
      </c>
      <c r="J184" s="27">
        <v>36</v>
      </c>
      <c r="K184" s="109">
        <f t="shared" si="3"/>
        <v>9236</v>
      </c>
      <c r="L184" s="27"/>
      <c r="M184" s="27" t="s">
        <v>553</v>
      </c>
      <c r="N184" s="27"/>
      <c r="O184" s="27"/>
      <c r="P184" s="27"/>
      <c r="Q184" s="27">
        <v>9236</v>
      </c>
      <c r="R184" s="27"/>
      <c r="S184" s="27"/>
      <c r="T184" s="27"/>
      <c r="U184" s="27"/>
      <c r="V184" s="141">
        <v>0.01</v>
      </c>
      <c r="W184" s="29"/>
    </row>
    <row r="185" spans="1:23" ht="18.75" x14ac:dyDescent="0.2">
      <c r="A185" s="128">
        <v>176</v>
      </c>
      <c r="B185" s="26" t="s">
        <v>2058</v>
      </c>
      <c r="C185" s="26" t="s">
        <v>9</v>
      </c>
      <c r="D185" s="26">
        <v>31896</v>
      </c>
      <c r="E185" s="27">
        <v>3696</v>
      </c>
      <c r="F185" s="27">
        <v>181</v>
      </c>
      <c r="G185" s="27">
        <v>2</v>
      </c>
      <c r="H185" s="27"/>
      <c r="I185" s="27">
        <v>1</v>
      </c>
      <c r="J185" s="27">
        <v>40</v>
      </c>
      <c r="K185" s="109">
        <f t="shared" si="3"/>
        <v>140</v>
      </c>
      <c r="L185" s="27">
        <v>1</v>
      </c>
      <c r="M185" s="27" t="s">
        <v>554</v>
      </c>
      <c r="N185" s="27" t="s">
        <v>15</v>
      </c>
      <c r="O185" s="27" t="s">
        <v>253</v>
      </c>
      <c r="P185" s="27">
        <v>93</v>
      </c>
      <c r="Q185" s="27"/>
      <c r="R185" s="27">
        <v>140</v>
      </c>
      <c r="S185" s="27"/>
      <c r="T185" s="27"/>
      <c r="U185" s="27">
        <v>20</v>
      </c>
      <c r="V185" s="141">
        <v>0</v>
      </c>
      <c r="W185" s="29"/>
    </row>
    <row r="186" spans="1:23" ht="18.75" x14ac:dyDescent="0.2">
      <c r="A186" s="128">
        <v>177</v>
      </c>
      <c r="B186" s="117"/>
      <c r="C186" s="26" t="s">
        <v>13</v>
      </c>
      <c r="D186" s="26"/>
      <c r="E186" s="27"/>
      <c r="F186" s="27"/>
      <c r="G186" s="27">
        <v>1</v>
      </c>
      <c r="H186" s="27">
        <v>15</v>
      </c>
      <c r="I186" s="27">
        <v>1</v>
      </c>
      <c r="J186" s="27">
        <v>40</v>
      </c>
      <c r="K186" s="109">
        <f t="shared" si="3"/>
        <v>6140</v>
      </c>
      <c r="L186" s="27"/>
      <c r="M186" s="27" t="s">
        <v>554</v>
      </c>
      <c r="N186" s="27"/>
      <c r="O186" s="27"/>
      <c r="P186" s="27"/>
      <c r="Q186" s="27">
        <v>6140</v>
      </c>
      <c r="R186" s="27"/>
      <c r="S186" s="27"/>
      <c r="T186" s="27"/>
      <c r="U186" s="27"/>
      <c r="V186" s="141">
        <v>0.01</v>
      </c>
      <c r="W186" s="29"/>
    </row>
    <row r="187" spans="1:23" ht="18.75" x14ac:dyDescent="0.2">
      <c r="A187" s="128">
        <v>178</v>
      </c>
      <c r="B187" s="26" t="s">
        <v>2059</v>
      </c>
      <c r="C187" s="26" t="s">
        <v>9</v>
      </c>
      <c r="D187" s="26">
        <v>31371</v>
      </c>
      <c r="E187" s="27">
        <v>3670</v>
      </c>
      <c r="F187" s="27">
        <v>175</v>
      </c>
      <c r="G187" s="27">
        <v>2</v>
      </c>
      <c r="H187" s="27"/>
      <c r="I187" s="27">
        <v>1</v>
      </c>
      <c r="J187" s="27">
        <v>72</v>
      </c>
      <c r="K187" s="109">
        <f t="shared" si="3"/>
        <v>172</v>
      </c>
      <c r="L187" s="27">
        <v>1</v>
      </c>
      <c r="M187" s="27" t="s">
        <v>555</v>
      </c>
      <c r="N187" s="27" t="s">
        <v>15</v>
      </c>
      <c r="O187" s="27" t="s">
        <v>42</v>
      </c>
      <c r="P187" s="27">
        <v>58</v>
      </c>
      <c r="Q187" s="27"/>
      <c r="R187" s="27">
        <v>172</v>
      </c>
      <c r="S187" s="27"/>
      <c r="T187" s="27"/>
      <c r="U187" s="27">
        <v>20</v>
      </c>
      <c r="V187" s="141">
        <v>0</v>
      </c>
      <c r="W187" s="29"/>
    </row>
    <row r="188" spans="1:23" ht="18.75" x14ac:dyDescent="0.2">
      <c r="A188" s="128">
        <v>179</v>
      </c>
      <c r="B188" s="117"/>
      <c r="C188" s="26" t="s">
        <v>13</v>
      </c>
      <c r="D188" s="26"/>
      <c r="E188" s="27"/>
      <c r="F188" s="27"/>
      <c r="G188" s="27">
        <v>1</v>
      </c>
      <c r="H188" s="27">
        <v>15</v>
      </c>
      <c r="I188" s="27"/>
      <c r="J188" s="27"/>
      <c r="K188" s="109">
        <f t="shared" si="3"/>
        <v>6000</v>
      </c>
      <c r="L188" s="27"/>
      <c r="M188" s="27" t="s">
        <v>555</v>
      </c>
      <c r="N188" s="27"/>
      <c r="O188" s="27"/>
      <c r="P188" s="27"/>
      <c r="Q188" s="27">
        <v>6000</v>
      </c>
      <c r="R188" s="27"/>
      <c r="S188" s="27"/>
      <c r="T188" s="27"/>
      <c r="U188" s="27"/>
      <c r="V188" s="141">
        <v>0.01</v>
      </c>
      <c r="W188" s="29"/>
    </row>
    <row r="189" spans="1:23" ht="18.75" x14ac:dyDescent="0.2">
      <c r="A189" s="128">
        <v>180</v>
      </c>
      <c r="B189" s="26" t="s">
        <v>2060</v>
      </c>
      <c r="C189" s="26" t="s">
        <v>9</v>
      </c>
      <c r="D189" s="26">
        <v>8701</v>
      </c>
      <c r="E189" s="27">
        <v>982</v>
      </c>
      <c r="F189" s="27">
        <v>7</v>
      </c>
      <c r="G189" s="27">
        <v>2</v>
      </c>
      <c r="H189" s="27">
        <v>1</v>
      </c>
      <c r="I189" s="27">
        <v>3</v>
      </c>
      <c r="J189" s="27">
        <v>36</v>
      </c>
      <c r="K189" s="109">
        <f t="shared" si="3"/>
        <v>736</v>
      </c>
      <c r="L189" s="27">
        <v>1</v>
      </c>
      <c r="M189" s="27" t="s">
        <v>556</v>
      </c>
      <c r="N189" s="27" t="s">
        <v>15</v>
      </c>
      <c r="O189" s="27" t="s">
        <v>12</v>
      </c>
      <c r="P189" s="27">
        <v>180</v>
      </c>
      <c r="Q189" s="27">
        <v>600</v>
      </c>
      <c r="R189" s="27">
        <v>136</v>
      </c>
      <c r="S189" s="27"/>
      <c r="T189" s="27"/>
      <c r="U189" s="27">
        <v>30</v>
      </c>
      <c r="V189" s="141">
        <v>0</v>
      </c>
      <c r="W189" s="29"/>
    </row>
    <row r="190" spans="1:23" ht="18.75" x14ac:dyDescent="0.2">
      <c r="A190" s="128">
        <v>181</v>
      </c>
      <c r="B190" s="117"/>
      <c r="C190" s="26" t="s">
        <v>13</v>
      </c>
      <c r="D190" s="26"/>
      <c r="E190" s="27"/>
      <c r="F190" s="27"/>
      <c r="G190" s="27">
        <v>1</v>
      </c>
      <c r="H190" s="27">
        <v>19</v>
      </c>
      <c r="I190" s="27">
        <v>3</v>
      </c>
      <c r="J190" s="27">
        <v>36</v>
      </c>
      <c r="K190" s="109">
        <f t="shared" si="3"/>
        <v>7936</v>
      </c>
      <c r="L190" s="27"/>
      <c r="M190" s="27" t="s">
        <v>556</v>
      </c>
      <c r="N190" s="27"/>
      <c r="O190" s="27"/>
      <c r="P190" s="27"/>
      <c r="Q190" s="27">
        <v>7936</v>
      </c>
      <c r="R190" s="27"/>
      <c r="S190" s="27"/>
      <c r="T190" s="27"/>
      <c r="U190" s="27"/>
      <c r="V190" s="141">
        <v>0.01</v>
      </c>
      <c r="W190" s="29"/>
    </row>
    <row r="191" spans="1:23" ht="18.75" x14ac:dyDescent="0.2">
      <c r="A191" s="128">
        <v>182</v>
      </c>
      <c r="B191" s="26" t="s">
        <v>2061</v>
      </c>
      <c r="C191" s="26" t="s">
        <v>9</v>
      </c>
      <c r="D191" s="26">
        <v>8700</v>
      </c>
      <c r="E191" s="27">
        <v>981</v>
      </c>
      <c r="F191" s="27">
        <v>6</v>
      </c>
      <c r="G191" s="27">
        <v>2</v>
      </c>
      <c r="H191" s="27">
        <v>1</v>
      </c>
      <c r="I191" s="27">
        <v>2</v>
      </c>
      <c r="J191" s="27">
        <v>79</v>
      </c>
      <c r="K191" s="109">
        <f t="shared" si="3"/>
        <v>679</v>
      </c>
      <c r="L191" s="27">
        <v>1</v>
      </c>
      <c r="M191" s="27" t="s">
        <v>557</v>
      </c>
      <c r="N191" s="27" t="s">
        <v>15</v>
      </c>
      <c r="O191" s="27" t="s">
        <v>42</v>
      </c>
      <c r="P191" s="27">
        <v>182</v>
      </c>
      <c r="Q191" s="27">
        <v>500</v>
      </c>
      <c r="R191" s="27">
        <v>179</v>
      </c>
      <c r="S191" s="27"/>
      <c r="T191" s="27"/>
      <c r="U191" s="27">
        <v>20</v>
      </c>
      <c r="V191" s="141">
        <v>0</v>
      </c>
      <c r="W191" s="29"/>
    </row>
    <row r="192" spans="1:23" ht="18.75" x14ac:dyDescent="0.2">
      <c r="A192" s="128">
        <v>183</v>
      </c>
      <c r="B192" s="117"/>
      <c r="C192" s="26" t="s">
        <v>9</v>
      </c>
      <c r="D192" s="26">
        <v>49570</v>
      </c>
      <c r="E192" s="27">
        <v>4735</v>
      </c>
      <c r="F192" s="27">
        <v>49</v>
      </c>
      <c r="G192" s="27">
        <v>1</v>
      </c>
      <c r="H192" s="27"/>
      <c r="I192" s="27">
        <v>3</v>
      </c>
      <c r="J192" s="27">
        <v>48</v>
      </c>
      <c r="K192" s="109">
        <f t="shared" si="3"/>
        <v>348</v>
      </c>
      <c r="L192" s="27"/>
      <c r="M192" s="27" t="s">
        <v>557</v>
      </c>
      <c r="N192" s="27"/>
      <c r="O192" s="27"/>
      <c r="P192" s="27"/>
      <c r="Q192" s="27">
        <v>348</v>
      </c>
      <c r="R192" s="27"/>
      <c r="S192" s="27"/>
      <c r="T192" s="27"/>
      <c r="U192" s="27"/>
      <c r="V192" s="141">
        <v>0</v>
      </c>
      <c r="W192" s="29"/>
    </row>
    <row r="193" spans="1:23" ht="18.75" x14ac:dyDescent="0.2">
      <c r="A193" s="128">
        <v>184</v>
      </c>
      <c r="B193" s="117"/>
      <c r="C193" s="26" t="s">
        <v>9</v>
      </c>
      <c r="D193" s="26">
        <v>49569</v>
      </c>
      <c r="E193" s="27">
        <v>4734</v>
      </c>
      <c r="F193" s="27">
        <v>218</v>
      </c>
      <c r="G193" s="27">
        <v>1</v>
      </c>
      <c r="H193" s="27">
        <v>5</v>
      </c>
      <c r="I193" s="27"/>
      <c r="J193" s="27">
        <v>99</v>
      </c>
      <c r="K193" s="109">
        <f t="shared" ref="K193:K239" si="4">H193*400+I193*100+J193</f>
        <v>2099</v>
      </c>
      <c r="L193" s="27"/>
      <c r="M193" s="27" t="s">
        <v>557</v>
      </c>
      <c r="N193" s="27"/>
      <c r="O193" s="27"/>
      <c r="P193" s="27"/>
      <c r="Q193" s="27">
        <v>2099</v>
      </c>
      <c r="R193" s="27"/>
      <c r="S193" s="27"/>
      <c r="T193" s="27"/>
      <c r="U193" s="27"/>
      <c r="V193" s="141">
        <v>0</v>
      </c>
      <c r="W193" s="29"/>
    </row>
    <row r="194" spans="1:23" s="25" customFormat="1" ht="18.75" x14ac:dyDescent="0.2">
      <c r="A194" s="128">
        <v>185</v>
      </c>
      <c r="B194" s="117"/>
      <c r="C194" s="76" t="s">
        <v>13</v>
      </c>
      <c r="D194" s="76"/>
      <c r="E194" s="77"/>
      <c r="F194" s="77"/>
      <c r="G194" s="77">
        <v>1</v>
      </c>
      <c r="H194" s="77">
        <v>4</v>
      </c>
      <c r="I194" s="77"/>
      <c r="J194" s="77"/>
      <c r="K194" s="109">
        <f t="shared" si="4"/>
        <v>1600</v>
      </c>
      <c r="L194" s="77"/>
      <c r="M194" s="77" t="s">
        <v>557</v>
      </c>
      <c r="N194" s="77"/>
      <c r="O194" s="77"/>
      <c r="P194" s="77"/>
      <c r="Q194" s="77">
        <v>1600</v>
      </c>
      <c r="R194" s="77"/>
      <c r="S194" s="77"/>
      <c r="T194" s="77"/>
      <c r="U194" s="77"/>
      <c r="V194" s="141">
        <v>0.01</v>
      </c>
      <c r="W194" s="29"/>
    </row>
    <row r="195" spans="1:23" ht="18.75" x14ac:dyDescent="0.2">
      <c r="A195" s="128">
        <v>186</v>
      </c>
      <c r="B195" s="26" t="s">
        <v>2062</v>
      </c>
      <c r="C195" s="26" t="s">
        <v>9</v>
      </c>
      <c r="D195" s="26">
        <v>8706</v>
      </c>
      <c r="E195" s="27">
        <v>987</v>
      </c>
      <c r="F195" s="27">
        <v>12</v>
      </c>
      <c r="G195" s="27">
        <v>2</v>
      </c>
      <c r="H195" s="27"/>
      <c r="I195" s="27">
        <v>3</v>
      </c>
      <c r="J195" s="27">
        <v>82</v>
      </c>
      <c r="K195" s="109">
        <f t="shared" si="4"/>
        <v>382</v>
      </c>
      <c r="L195" s="27">
        <v>1</v>
      </c>
      <c r="M195" s="27" t="s">
        <v>558</v>
      </c>
      <c r="N195" s="27" t="s">
        <v>15</v>
      </c>
      <c r="O195" s="27" t="s">
        <v>42</v>
      </c>
      <c r="P195" s="27">
        <v>108</v>
      </c>
      <c r="Q195" s="27">
        <v>300</v>
      </c>
      <c r="R195" s="27">
        <v>82</v>
      </c>
      <c r="S195" s="27"/>
      <c r="T195" s="27"/>
      <c r="U195" s="27">
        <v>10</v>
      </c>
      <c r="V195" s="141">
        <v>0</v>
      </c>
      <c r="W195" s="29"/>
    </row>
    <row r="196" spans="1:23" ht="18.75" x14ac:dyDescent="0.2">
      <c r="A196" s="128">
        <v>187</v>
      </c>
      <c r="B196" s="26" t="s">
        <v>2064</v>
      </c>
      <c r="C196" s="26" t="s">
        <v>9</v>
      </c>
      <c r="D196" s="26"/>
      <c r="E196" s="27"/>
      <c r="F196" s="27"/>
      <c r="G196" s="27">
        <v>2</v>
      </c>
      <c r="H196" s="27"/>
      <c r="I196" s="27"/>
      <c r="J196" s="27"/>
      <c r="K196" s="109">
        <f t="shared" si="4"/>
        <v>0</v>
      </c>
      <c r="L196" s="27">
        <v>1</v>
      </c>
      <c r="M196" s="27" t="s">
        <v>559</v>
      </c>
      <c r="N196" s="27" t="s">
        <v>15</v>
      </c>
      <c r="O196" s="27" t="s">
        <v>42</v>
      </c>
      <c r="P196" s="27">
        <v>222</v>
      </c>
      <c r="Q196" s="27"/>
      <c r="R196" s="27">
        <v>222</v>
      </c>
      <c r="S196" s="27"/>
      <c r="T196" s="27"/>
      <c r="U196" s="27">
        <v>20</v>
      </c>
      <c r="V196" s="141">
        <v>0</v>
      </c>
      <c r="W196" s="29"/>
    </row>
    <row r="197" spans="1:23" ht="18.75" x14ac:dyDescent="0.2">
      <c r="A197" s="128">
        <v>188</v>
      </c>
      <c r="B197" s="117"/>
      <c r="C197" s="26" t="s">
        <v>13</v>
      </c>
      <c r="D197" s="26"/>
      <c r="E197" s="27"/>
      <c r="F197" s="27"/>
      <c r="G197" s="27">
        <v>1</v>
      </c>
      <c r="H197" s="27">
        <v>5</v>
      </c>
      <c r="I197" s="27"/>
      <c r="J197" s="27"/>
      <c r="K197" s="109">
        <f t="shared" si="4"/>
        <v>2000</v>
      </c>
      <c r="L197" s="27"/>
      <c r="M197" s="27" t="s">
        <v>559</v>
      </c>
      <c r="N197" s="27"/>
      <c r="O197" s="27"/>
      <c r="P197" s="27"/>
      <c r="Q197" s="27">
        <v>2000</v>
      </c>
      <c r="R197" s="27"/>
      <c r="S197" s="27"/>
      <c r="T197" s="27"/>
      <c r="U197" s="27"/>
      <c r="V197" s="141">
        <v>0.01</v>
      </c>
      <c r="W197" s="29"/>
    </row>
    <row r="198" spans="1:23" ht="18.75" x14ac:dyDescent="0.2">
      <c r="A198" s="128">
        <v>189</v>
      </c>
      <c r="B198" s="26" t="s">
        <v>2063</v>
      </c>
      <c r="C198" s="26" t="s">
        <v>9</v>
      </c>
      <c r="D198" s="26">
        <v>32656</v>
      </c>
      <c r="E198" s="27">
        <v>3732</v>
      </c>
      <c r="F198" s="27">
        <v>182</v>
      </c>
      <c r="G198" s="27">
        <v>2</v>
      </c>
      <c r="H198" s="27">
        <v>1</v>
      </c>
      <c r="I198" s="27"/>
      <c r="J198" s="27">
        <v>26</v>
      </c>
      <c r="K198" s="109">
        <f t="shared" si="4"/>
        <v>426</v>
      </c>
      <c r="L198" s="27">
        <v>1</v>
      </c>
      <c r="M198" s="27" t="s">
        <v>560</v>
      </c>
      <c r="N198" s="27" t="s">
        <v>15</v>
      </c>
      <c r="O198" s="27" t="s">
        <v>12</v>
      </c>
      <c r="P198" s="27">
        <v>199</v>
      </c>
      <c r="Q198" s="27">
        <v>300</v>
      </c>
      <c r="R198" s="27">
        <v>126</v>
      </c>
      <c r="S198" s="27"/>
      <c r="T198" s="27"/>
      <c r="U198" s="27">
        <v>30</v>
      </c>
      <c r="V198" s="141">
        <v>0</v>
      </c>
      <c r="W198" s="29"/>
    </row>
    <row r="199" spans="1:23" ht="18.75" x14ac:dyDescent="0.2">
      <c r="A199" s="128">
        <v>190</v>
      </c>
      <c r="B199" s="117"/>
      <c r="C199" s="26" t="s">
        <v>9</v>
      </c>
      <c r="D199" s="26">
        <v>13057</v>
      </c>
      <c r="E199" s="27"/>
      <c r="F199" s="27">
        <v>112</v>
      </c>
      <c r="G199" s="27">
        <v>1</v>
      </c>
      <c r="H199" s="27">
        <v>6</v>
      </c>
      <c r="I199" s="27"/>
      <c r="J199" s="27">
        <v>34</v>
      </c>
      <c r="K199" s="109">
        <f t="shared" si="4"/>
        <v>2434</v>
      </c>
      <c r="L199" s="27"/>
      <c r="M199" s="27" t="s">
        <v>560</v>
      </c>
      <c r="N199" s="27"/>
      <c r="O199" s="27"/>
      <c r="P199" s="27"/>
      <c r="Q199" s="27">
        <v>2434</v>
      </c>
      <c r="R199" s="27"/>
      <c r="S199" s="27"/>
      <c r="T199" s="27"/>
      <c r="U199" s="27"/>
      <c r="V199" s="141">
        <v>0</v>
      </c>
      <c r="W199" s="29"/>
    </row>
    <row r="200" spans="1:23" ht="18.75" x14ac:dyDescent="0.2">
      <c r="A200" s="128">
        <v>191</v>
      </c>
      <c r="B200" s="117"/>
      <c r="C200" s="26" t="s">
        <v>13</v>
      </c>
      <c r="D200" s="26"/>
      <c r="E200" s="27"/>
      <c r="F200" s="27"/>
      <c r="G200" s="27">
        <v>1</v>
      </c>
      <c r="H200" s="27">
        <v>17</v>
      </c>
      <c r="I200" s="27"/>
      <c r="J200" s="27"/>
      <c r="K200" s="109">
        <f t="shared" si="4"/>
        <v>6800</v>
      </c>
      <c r="L200" s="27"/>
      <c r="M200" s="27" t="s">
        <v>560</v>
      </c>
      <c r="N200" s="27"/>
      <c r="O200" s="27"/>
      <c r="P200" s="27"/>
      <c r="Q200" s="27">
        <v>6800</v>
      </c>
      <c r="R200" s="27"/>
      <c r="S200" s="27"/>
      <c r="T200" s="27"/>
      <c r="U200" s="27"/>
      <c r="V200" s="141">
        <v>0.01</v>
      </c>
      <c r="W200" s="29"/>
    </row>
    <row r="201" spans="1:23" ht="18.75" x14ac:dyDescent="0.2">
      <c r="A201" s="128">
        <v>192</v>
      </c>
      <c r="B201" s="26" t="s">
        <v>2065</v>
      </c>
      <c r="C201" s="26" t="s">
        <v>9</v>
      </c>
      <c r="D201" s="26">
        <v>32439</v>
      </c>
      <c r="E201" s="27">
        <v>3738</v>
      </c>
      <c r="F201" s="27">
        <v>175</v>
      </c>
      <c r="G201" s="27">
        <v>2</v>
      </c>
      <c r="H201" s="27">
        <v>5</v>
      </c>
      <c r="I201" s="27">
        <v>1</v>
      </c>
      <c r="J201" s="27">
        <v>10</v>
      </c>
      <c r="K201" s="109">
        <f t="shared" si="4"/>
        <v>2110</v>
      </c>
      <c r="L201" s="27">
        <v>1</v>
      </c>
      <c r="M201" s="27" t="s">
        <v>561</v>
      </c>
      <c r="N201" s="27" t="s">
        <v>15</v>
      </c>
      <c r="O201" s="27" t="s">
        <v>42</v>
      </c>
      <c r="P201" s="27">
        <v>66</v>
      </c>
      <c r="Q201" s="27">
        <v>2000</v>
      </c>
      <c r="R201" s="27">
        <v>110</v>
      </c>
      <c r="S201" s="27"/>
      <c r="T201" s="27"/>
      <c r="U201" s="27">
        <v>10</v>
      </c>
      <c r="V201" s="141">
        <v>0</v>
      </c>
      <c r="W201" s="29"/>
    </row>
    <row r="202" spans="1:23" ht="18.75" x14ac:dyDescent="0.2">
      <c r="A202" s="128">
        <v>193</v>
      </c>
      <c r="B202" s="26" t="s">
        <v>2066</v>
      </c>
      <c r="C202" s="26" t="s">
        <v>9</v>
      </c>
      <c r="D202" s="26">
        <v>13126</v>
      </c>
      <c r="E202" s="27">
        <v>1535</v>
      </c>
      <c r="F202" s="27">
        <v>150</v>
      </c>
      <c r="G202" s="27">
        <v>2</v>
      </c>
      <c r="H202" s="27">
        <v>7</v>
      </c>
      <c r="I202" s="27">
        <v>3</v>
      </c>
      <c r="J202" s="27">
        <v>32</v>
      </c>
      <c r="K202" s="109">
        <f t="shared" si="4"/>
        <v>3132</v>
      </c>
      <c r="L202" s="27">
        <v>1</v>
      </c>
      <c r="M202" s="27" t="s">
        <v>562</v>
      </c>
      <c r="N202" s="27" t="s">
        <v>15</v>
      </c>
      <c r="O202" s="27" t="s">
        <v>42</v>
      </c>
      <c r="P202" s="27">
        <v>135</v>
      </c>
      <c r="Q202" s="27">
        <v>3000</v>
      </c>
      <c r="R202" s="27">
        <v>132</v>
      </c>
      <c r="S202" s="27"/>
      <c r="T202" s="27"/>
      <c r="U202" s="27">
        <v>20</v>
      </c>
      <c r="V202" s="141">
        <v>0</v>
      </c>
      <c r="W202" s="29"/>
    </row>
    <row r="203" spans="1:23" ht="18.75" x14ac:dyDescent="0.2">
      <c r="A203" s="128">
        <v>194</v>
      </c>
      <c r="B203" s="26" t="s">
        <v>2067</v>
      </c>
      <c r="C203" s="26" t="s">
        <v>9</v>
      </c>
      <c r="D203" s="26">
        <v>32438</v>
      </c>
      <c r="E203" s="27">
        <v>3737</v>
      </c>
      <c r="F203" s="27">
        <v>174</v>
      </c>
      <c r="G203" s="27">
        <v>2</v>
      </c>
      <c r="H203" s="27">
        <v>5</v>
      </c>
      <c r="I203" s="27">
        <v>1</v>
      </c>
      <c r="J203" s="27">
        <v>55</v>
      </c>
      <c r="K203" s="109">
        <f t="shared" si="4"/>
        <v>2155</v>
      </c>
      <c r="L203" s="27">
        <v>1</v>
      </c>
      <c r="M203" s="27" t="s">
        <v>563</v>
      </c>
      <c r="N203" s="27" t="s">
        <v>15</v>
      </c>
      <c r="O203" s="27" t="s">
        <v>12</v>
      </c>
      <c r="P203" s="27">
        <v>102</v>
      </c>
      <c r="Q203" s="27">
        <v>2000</v>
      </c>
      <c r="R203" s="27">
        <v>155</v>
      </c>
      <c r="S203" s="27"/>
      <c r="T203" s="27"/>
      <c r="U203" s="27">
        <v>30</v>
      </c>
      <c r="V203" s="141">
        <v>0</v>
      </c>
      <c r="W203" s="29"/>
    </row>
    <row r="204" spans="1:23" ht="18.75" x14ac:dyDescent="0.2">
      <c r="A204" s="128">
        <v>195</v>
      </c>
      <c r="B204" s="117"/>
      <c r="C204" s="26" t="s">
        <v>9</v>
      </c>
      <c r="D204" s="26">
        <v>13126</v>
      </c>
      <c r="E204" s="27">
        <v>1535</v>
      </c>
      <c r="F204" s="27">
        <v>150</v>
      </c>
      <c r="G204" s="27">
        <v>1</v>
      </c>
      <c r="H204" s="27">
        <v>7</v>
      </c>
      <c r="I204" s="27">
        <v>3</v>
      </c>
      <c r="J204" s="27">
        <v>32</v>
      </c>
      <c r="K204" s="109">
        <f t="shared" si="4"/>
        <v>3132</v>
      </c>
      <c r="L204" s="27"/>
      <c r="M204" s="27" t="s">
        <v>563</v>
      </c>
      <c r="N204" s="27"/>
      <c r="O204" s="27"/>
      <c r="P204" s="27"/>
      <c r="Q204" s="27">
        <v>3132</v>
      </c>
      <c r="R204" s="27"/>
      <c r="S204" s="27"/>
      <c r="T204" s="27"/>
      <c r="U204" s="27"/>
      <c r="V204" s="141">
        <v>0</v>
      </c>
      <c r="W204" s="29"/>
    </row>
    <row r="205" spans="1:23" ht="18.75" x14ac:dyDescent="0.2">
      <c r="A205" s="128">
        <v>196</v>
      </c>
      <c r="B205" s="26" t="s">
        <v>2068</v>
      </c>
      <c r="C205" s="26" t="s">
        <v>9</v>
      </c>
      <c r="D205" s="26"/>
      <c r="E205" s="27"/>
      <c r="F205" s="27"/>
      <c r="G205" s="27">
        <v>2</v>
      </c>
      <c r="H205" s="27"/>
      <c r="I205" s="27"/>
      <c r="J205" s="27"/>
      <c r="K205" s="109">
        <f t="shared" si="4"/>
        <v>0</v>
      </c>
      <c r="L205" s="27">
        <v>1</v>
      </c>
      <c r="M205" s="27" t="s">
        <v>564</v>
      </c>
      <c r="N205" s="27" t="s">
        <v>15</v>
      </c>
      <c r="O205" s="27" t="s">
        <v>42</v>
      </c>
      <c r="P205" s="27">
        <v>180</v>
      </c>
      <c r="Q205" s="27"/>
      <c r="R205" s="27">
        <v>180</v>
      </c>
      <c r="S205" s="27"/>
      <c r="T205" s="27"/>
      <c r="U205" s="27">
        <v>15</v>
      </c>
      <c r="V205" s="141">
        <v>0</v>
      </c>
      <c r="W205" s="29"/>
    </row>
    <row r="206" spans="1:23" ht="18.75" x14ac:dyDescent="0.2">
      <c r="A206" s="128">
        <v>197</v>
      </c>
      <c r="B206" s="37"/>
      <c r="C206" s="26" t="s">
        <v>9</v>
      </c>
      <c r="D206" s="26">
        <v>56505</v>
      </c>
      <c r="E206" s="27">
        <v>5844</v>
      </c>
      <c r="F206" s="27">
        <v>36</v>
      </c>
      <c r="G206" s="27">
        <v>1</v>
      </c>
      <c r="H206" s="27">
        <v>6</v>
      </c>
      <c r="I206" s="27"/>
      <c r="J206" s="27"/>
      <c r="K206" s="109">
        <f t="shared" si="4"/>
        <v>2400</v>
      </c>
      <c r="L206" s="27"/>
      <c r="M206" s="27" t="s">
        <v>564</v>
      </c>
      <c r="N206" s="27"/>
      <c r="O206" s="27"/>
      <c r="P206" s="27"/>
      <c r="Q206" s="27">
        <v>2400</v>
      </c>
      <c r="R206" s="27"/>
      <c r="S206" s="27"/>
      <c r="T206" s="27"/>
      <c r="U206" s="27"/>
      <c r="V206" s="141">
        <v>0</v>
      </c>
      <c r="W206" s="29"/>
    </row>
    <row r="207" spans="1:23" ht="18.75" x14ac:dyDescent="0.2">
      <c r="A207" s="128">
        <v>198</v>
      </c>
      <c r="B207" s="26" t="s">
        <v>2069</v>
      </c>
      <c r="C207" s="26" t="s">
        <v>9</v>
      </c>
      <c r="D207" s="26">
        <v>33689</v>
      </c>
      <c r="E207" s="27">
        <v>3851</v>
      </c>
      <c r="F207" s="27">
        <v>187</v>
      </c>
      <c r="G207" s="27">
        <v>2</v>
      </c>
      <c r="H207" s="27">
        <v>2</v>
      </c>
      <c r="I207" s="27">
        <v>1</v>
      </c>
      <c r="J207" s="27">
        <v>99</v>
      </c>
      <c r="K207" s="109">
        <f t="shared" si="4"/>
        <v>999</v>
      </c>
      <c r="L207" s="27">
        <v>1</v>
      </c>
      <c r="M207" s="27" t="s">
        <v>565</v>
      </c>
      <c r="N207" s="27" t="s">
        <v>15</v>
      </c>
      <c r="O207" s="27" t="s">
        <v>12</v>
      </c>
      <c r="P207" s="27">
        <v>198</v>
      </c>
      <c r="Q207" s="27">
        <v>900</v>
      </c>
      <c r="R207" s="27">
        <v>99</v>
      </c>
      <c r="S207" s="27"/>
      <c r="T207" s="27"/>
      <c r="U207" s="27">
        <v>20</v>
      </c>
      <c r="V207" s="141">
        <v>0</v>
      </c>
      <c r="W207" s="29"/>
    </row>
    <row r="208" spans="1:23" ht="18.75" x14ac:dyDescent="0.2">
      <c r="A208" s="128">
        <v>199</v>
      </c>
      <c r="B208" s="117"/>
      <c r="C208" s="26" t="s">
        <v>9</v>
      </c>
      <c r="D208" s="26">
        <v>30861</v>
      </c>
      <c r="E208" s="27">
        <v>3669</v>
      </c>
      <c r="F208" s="27">
        <v>174</v>
      </c>
      <c r="G208" s="27">
        <v>1</v>
      </c>
      <c r="H208" s="27">
        <v>29</v>
      </c>
      <c r="I208" s="27">
        <v>2</v>
      </c>
      <c r="J208" s="27">
        <v>12</v>
      </c>
      <c r="K208" s="109">
        <f t="shared" si="4"/>
        <v>11812</v>
      </c>
      <c r="L208" s="27"/>
      <c r="M208" s="27" t="s">
        <v>565</v>
      </c>
      <c r="N208" s="27"/>
      <c r="O208" s="27"/>
      <c r="P208" s="27"/>
      <c r="Q208" s="27">
        <v>11812</v>
      </c>
      <c r="R208" s="27"/>
      <c r="S208" s="27"/>
      <c r="T208" s="27"/>
      <c r="U208" s="27"/>
      <c r="V208" s="141">
        <v>0</v>
      </c>
      <c r="W208" s="29"/>
    </row>
    <row r="209" spans="1:23" ht="18.75" x14ac:dyDescent="0.2">
      <c r="A209" s="128">
        <v>200</v>
      </c>
      <c r="B209" s="117"/>
      <c r="C209" s="26" t="s">
        <v>9</v>
      </c>
      <c r="D209" s="26">
        <v>12784</v>
      </c>
      <c r="E209" s="27">
        <v>1360</v>
      </c>
      <c r="F209" s="27">
        <v>118</v>
      </c>
      <c r="G209" s="27">
        <v>1</v>
      </c>
      <c r="H209" s="27">
        <v>36</v>
      </c>
      <c r="I209" s="27"/>
      <c r="J209" s="27">
        <v>32</v>
      </c>
      <c r="K209" s="109">
        <f t="shared" si="4"/>
        <v>14432</v>
      </c>
      <c r="L209" s="27"/>
      <c r="M209" s="27" t="s">
        <v>565</v>
      </c>
      <c r="N209" s="27"/>
      <c r="O209" s="27"/>
      <c r="P209" s="27"/>
      <c r="Q209" s="27">
        <v>14432</v>
      </c>
      <c r="R209" s="27"/>
      <c r="S209" s="27"/>
      <c r="T209" s="27"/>
      <c r="U209" s="27"/>
      <c r="V209" s="141">
        <v>0</v>
      </c>
      <c r="W209" s="29"/>
    </row>
    <row r="210" spans="1:23" ht="18.75" x14ac:dyDescent="0.2">
      <c r="A210" s="128">
        <v>201</v>
      </c>
      <c r="B210" s="117"/>
      <c r="C210" s="26" t="s">
        <v>32</v>
      </c>
      <c r="D210" s="26"/>
      <c r="E210" s="27">
        <v>1038</v>
      </c>
      <c r="F210" s="27">
        <v>267</v>
      </c>
      <c r="G210" s="27">
        <v>1</v>
      </c>
      <c r="H210" s="27">
        <v>3</v>
      </c>
      <c r="I210" s="27">
        <v>3</v>
      </c>
      <c r="J210" s="27">
        <v>26</v>
      </c>
      <c r="K210" s="109">
        <f t="shared" si="4"/>
        <v>1526</v>
      </c>
      <c r="L210" s="27"/>
      <c r="M210" s="27" t="s">
        <v>565</v>
      </c>
      <c r="N210" s="27"/>
      <c r="O210" s="27"/>
      <c r="P210" s="27"/>
      <c r="Q210" s="27">
        <v>1526</v>
      </c>
      <c r="R210" s="27"/>
      <c r="S210" s="27"/>
      <c r="T210" s="27"/>
      <c r="U210" s="27"/>
      <c r="V210" s="141">
        <v>0.01</v>
      </c>
      <c r="W210" s="29"/>
    </row>
    <row r="211" spans="1:23" ht="18.75" x14ac:dyDescent="0.2">
      <c r="A211" s="128">
        <v>202</v>
      </c>
      <c r="B211" s="26" t="s">
        <v>2070</v>
      </c>
      <c r="C211" s="26" t="s">
        <v>9</v>
      </c>
      <c r="D211" s="26">
        <v>34569</v>
      </c>
      <c r="E211" s="27">
        <v>3905</v>
      </c>
      <c r="F211" s="27">
        <v>184</v>
      </c>
      <c r="G211" s="27">
        <v>2</v>
      </c>
      <c r="H211" s="27">
        <v>1</v>
      </c>
      <c r="I211" s="27">
        <v>2</v>
      </c>
      <c r="J211" s="27">
        <v>16</v>
      </c>
      <c r="K211" s="109">
        <f t="shared" si="4"/>
        <v>616</v>
      </c>
      <c r="L211" s="27">
        <v>1</v>
      </c>
      <c r="M211" s="27" t="s">
        <v>566</v>
      </c>
      <c r="N211" s="27" t="s">
        <v>15</v>
      </c>
      <c r="O211" s="27" t="s">
        <v>12</v>
      </c>
      <c r="P211" s="27">
        <v>156</v>
      </c>
      <c r="Q211" s="27">
        <v>500</v>
      </c>
      <c r="R211" s="27">
        <v>116</v>
      </c>
      <c r="S211" s="27"/>
      <c r="T211" s="27"/>
      <c r="U211" s="27">
        <v>30</v>
      </c>
      <c r="V211" s="141">
        <v>0</v>
      </c>
      <c r="W211" s="29"/>
    </row>
    <row r="212" spans="1:23" ht="18.75" x14ac:dyDescent="0.2">
      <c r="A212" s="128">
        <v>203</v>
      </c>
      <c r="B212" s="117"/>
      <c r="C212" s="26" t="s">
        <v>9</v>
      </c>
      <c r="D212" s="26">
        <v>12855</v>
      </c>
      <c r="E212" s="27"/>
      <c r="F212" s="27">
        <v>124</v>
      </c>
      <c r="G212" s="27">
        <v>1</v>
      </c>
      <c r="H212" s="27">
        <v>15</v>
      </c>
      <c r="I212" s="27">
        <v>2</v>
      </c>
      <c r="J212" s="27">
        <v>66</v>
      </c>
      <c r="K212" s="109">
        <f t="shared" si="4"/>
        <v>6266</v>
      </c>
      <c r="L212" s="27"/>
      <c r="M212" s="27" t="s">
        <v>566</v>
      </c>
      <c r="N212" s="27"/>
      <c r="O212" s="27"/>
      <c r="P212" s="27"/>
      <c r="Q212" s="27">
        <v>6266</v>
      </c>
      <c r="R212" s="27"/>
      <c r="S212" s="27"/>
      <c r="T212" s="27"/>
      <c r="U212" s="27"/>
      <c r="V212" s="141">
        <v>0</v>
      </c>
      <c r="W212" s="29"/>
    </row>
    <row r="213" spans="1:23" ht="18.75" x14ac:dyDescent="0.2">
      <c r="A213" s="128">
        <v>204</v>
      </c>
      <c r="B213" s="117"/>
      <c r="C213" s="26" t="s">
        <v>9</v>
      </c>
      <c r="D213" s="26"/>
      <c r="E213" s="27"/>
      <c r="F213" s="27">
        <v>173</v>
      </c>
      <c r="G213" s="27">
        <v>1</v>
      </c>
      <c r="H213" s="27">
        <v>10</v>
      </c>
      <c r="I213" s="27"/>
      <c r="J213" s="27"/>
      <c r="K213" s="109">
        <f t="shared" si="4"/>
        <v>4000</v>
      </c>
      <c r="L213" s="27"/>
      <c r="M213" s="27" t="s">
        <v>566</v>
      </c>
      <c r="N213" s="27"/>
      <c r="O213" s="27"/>
      <c r="P213" s="27"/>
      <c r="Q213" s="27">
        <v>4000</v>
      </c>
      <c r="R213" s="27"/>
      <c r="S213" s="27"/>
      <c r="T213" s="27"/>
      <c r="U213" s="27"/>
      <c r="V213" s="141">
        <v>0</v>
      </c>
      <c r="W213" s="29"/>
    </row>
    <row r="214" spans="1:23" ht="18.75" x14ac:dyDescent="0.2">
      <c r="A214" s="128">
        <v>205</v>
      </c>
      <c r="B214" s="26" t="s">
        <v>2071</v>
      </c>
      <c r="C214" s="26" t="s">
        <v>121</v>
      </c>
      <c r="D214" s="26"/>
      <c r="E214" s="27"/>
      <c r="F214" s="27"/>
      <c r="G214" s="27">
        <v>2</v>
      </c>
      <c r="H214" s="27"/>
      <c r="I214" s="27"/>
      <c r="J214" s="27"/>
      <c r="K214" s="109">
        <f t="shared" si="4"/>
        <v>0</v>
      </c>
      <c r="L214" s="27">
        <v>1</v>
      </c>
      <c r="M214" s="27" t="s">
        <v>567</v>
      </c>
      <c r="N214" s="27" t="s">
        <v>15</v>
      </c>
      <c r="O214" s="27" t="s">
        <v>42</v>
      </c>
      <c r="P214" s="27">
        <v>54</v>
      </c>
      <c r="Q214" s="27"/>
      <c r="R214" s="27">
        <v>54</v>
      </c>
      <c r="S214" s="27"/>
      <c r="T214" s="27"/>
      <c r="U214" s="27">
        <v>10</v>
      </c>
      <c r="V214" s="141">
        <v>0.02</v>
      </c>
      <c r="W214" s="29"/>
    </row>
    <row r="215" spans="1:23" ht="18.75" x14ac:dyDescent="0.2">
      <c r="A215" s="128">
        <v>206</v>
      </c>
      <c r="B215" s="26" t="s">
        <v>2072</v>
      </c>
      <c r="C215" s="26" t="s">
        <v>9</v>
      </c>
      <c r="D215" s="26">
        <v>32621</v>
      </c>
      <c r="E215" s="27">
        <v>3709</v>
      </c>
      <c r="F215" s="27">
        <v>171</v>
      </c>
      <c r="G215" s="27">
        <v>2</v>
      </c>
      <c r="H215" s="27">
        <v>2</v>
      </c>
      <c r="I215" s="27"/>
      <c r="J215" s="27">
        <v>17</v>
      </c>
      <c r="K215" s="109">
        <f t="shared" si="4"/>
        <v>817</v>
      </c>
      <c r="L215" s="27">
        <v>1</v>
      </c>
      <c r="M215" s="27" t="s">
        <v>568</v>
      </c>
      <c r="N215" s="27" t="s">
        <v>15</v>
      </c>
      <c r="O215" s="27" t="s">
        <v>42</v>
      </c>
      <c r="P215" s="27">
        <v>252</v>
      </c>
      <c r="Q215" s="27">
        <v>700</v>
      </c>
      <c r="R215" s="27">
        <v>117</v>
      </c>
      <c r="S215" s="27"/>
      <c r="T215" s="27"/>
      <c r="U215" s="27">
        <v>10</v>
      </c>
      <c r="V215" s="141">
        <v>0</v>
      </c>
      <c r="W215" s="29"/>
    </row>
    <row r="216" spans="1:23" ht="18.75" x14ac:dyDescent="0.2">
      <c r="A216" s="128">
        <v>207</v>
      </c>
      <c r="B216" s="117"/>
      <c r="C216" s="26" t="s">
        <v>9</v>
      </c>
      <c r="D216" s="26">
        <v>26262</v>
      </c>
      <c r="E216" s="27">
        <v>3170</v>
      </c>
      <c r="F216" s="27">
        <v>132</v>
      </c>
      <c r="G216" s="27">
        <v>1</v>
      </c>
      <c r="H216" s="27">
        <v>34</v>
      </c>
      <c r="I216" s="27">
        <v>3</v>
      </c>
      <c r="J216" s="27">
        <v>56</v>
      </c>
      <c r="K216" s="109">
        <f t="shared" si="4"/>
        <v>13956</v>
      </c>
      <c r="L216" s="27"/>
      <c r="M216" s="27" t="s">
        <v>568</v>
      </c>
      <c r="N216" s="27"/>
      <c r="O216" s="27"/>
      <c r="P216" s="27"/>
      <c r="Q216" s="27">
        <v>13956</v>
      </c>
      <c r="R216" s="27"/>
      <c r="S216" s="27"/>
      <c r="T216" s="27"/>
      <c r="U216" s="27"/>
      <c r="V216" s="141">
        <v>0</v>
      </c>
      <c r="W216" s="29"/>
    </row>
    <row r="217" spans="1:23" ht="18.75" x14ac:dyDescent="0.2">
      <c r="A217" s="128">
        <v>208</v>
      </c>
      <c r="B217" s="117"/>
      <c r="C217" s="26" t="s">
        <v>9</v>
      </c>
      <c r="D217" s="26">
        <v>43946</v>
      </c>
      <c r="E217" s="27">
        <v>4387</v>
      </c>
      <c r="F217" s="27">
        <v>197</v>
      </c>
      <c r="G217" s="27">
        <v>1</v>
      </c>
      <c r="H217" s="27">
        <v>8</v>
      </c>
      <c r="I217" s="27">
        <v>1</v>
      </c>
      <c r="J217" s="27">
        <v>26</v>
      </c>
      <c r="K217" s="109">
        <f t="shared" si="4"/>
        <v>3326</v>
      </c>
      <c r="L217" s="27"/>
      <c r="M217" s="27" t="s">
        <v>568</v>
      </c>
      <c r="N217" s="27"/>
      <c r="O217" s="27"/>
      <c r="P217" s="27"/>
      <c r="Q217" s="27">
        <v>3326</v>
      </c>
      <c r="R217" s="27"/>
      <c r="S217" s="27"/>
      <c r="T217" s="27"/>
      <c r="U217" s="27"/>
      <c r="V217" s="141">
        <v>0</v>
      </c>
      <c r="W217" s="29"/>
    </row>
    <row r="218" spans="1:23" ht="18.75" x14ac:dyDescent="0.2">
      <c r="A218" s="128">
        <v>209</v>
      </c>
      <c r="B218" s="117"/>
      <c r="C218" s="26" t="s">
        <v>9</v>
      </c>
      <c r="D218" s="26">
        <v>13112</v>
      </c>
      <c r="E218" s="27">
        <v>1541</v>
      </c>
      <c r="F218" s="27">
        <v>87</v>
      </c>
      <c r="G218" s="27">
        <v>1</v>
      </c>
      <c r="H218" s="27">
        <v>17</v>
      </c>
      <c r="I218" s="27">
        <v>1</v>
      </c>
      <c r="J218" s="27">
        <v>23</v>
      </c>
      <c r="K218" s="109">
        <f t="shared" si="4"/>
        <v>6923</v>
      </c>
      <c r="L218" s="27"/>
      <c r="M218" s="27" t="s">
        <v>568</v>
      </c>
      <c r="N218" s="27"/>
      <c r="O218" s="27"/>
      <c r="P218" s="27"/>
      <c r="Q218" s="27">
        <v>6923</v>
      </c>
      <c r="R218" s="27"/>
      <c r="S218" s="27"/>
      <c r="T218" s="27"/>
      <c r="U218" s="27"/>
      <c r="V218" s="141">
        <v>0</v>
      </c>
      <c r="W218" s="29"/>
    </row>
    <row r="219" spans="1:23" ht="18.75" x14ac:dyDescent="0.2">
      <c r="A219" s="128">
        <v>210</v>
      </c>
      <c r="B219" s="117"/>
      <c r="C219" s="26" t="s">
        <v>13</v>
      </c>
      <c r="D219" s="26"/>
      <c r="E219" s="27"/>
      <c r="F219" s="27"/>
      <c r="G219" s="27">
        <v>1</v>
      </c>
      <c r="H219" s="27">
        <v>62</v>
      </c>
      <c r="I219" s="27">
        <v>2</v>
      </c>
      <c r="J219" s="27">
        <v>22</v>
      </c>
      <c r="K219" s="109">
        <f t="shared" si="4"/>
        <v>25022</v>
      </c>
      <c r="L219" s="27"/>
      <c r="M219" s="27" t="s">
        <v>568</v>
      </c>
      <c r="N219" s="27"/>
      <c r="O219" s="27"/>
      <c r="P219" s="27"/>
      <c r="Q219" s="27">
        <v>25022</v>
      </c>
      <c r="R219" s="27"/>
      <c r="S219" s="27"/>
      <c r="T219" s="27"/>
      <c r="U219" s="27"/>
      <c r="V219" s="141">
        <v>0.01</v>
      </c>
      <c r="W219" s="29" t="s">
        <v>314</v>
      </c>
    </row>
    <row r="220" spans="1:23" ht="18.75" x14ac:dyDescent="0.2">
      <c r="A220" s="128">
        <v>211</v>
      </c>
      <c r="B220" s="26" t="s">
        <v>2073</v>
      </c>
      <c r="C220" s="26" t="s">
        <v>9</v>
      </c>
      <c r="D220" s="26">
        <v>8754</v>
      </c>
      <c r="E220" s="27">
        <v>1031</v>
      </c>
      <c r="F220" s="27">
        <v>60</v>
      </c>
      <c r="G220" s="27">
        <v>2</v>
      </c>
      <c r="H220" s="27"/>
      <c r="I220" s="27">
        <v>3</v>
      </c>
      <c r="J220" s="27">
        <v>38</v>
      </c>
      <c r="K220" s="109">
        <f t="shared" si="4"/>
        <v>338</v>
      </c>
      <c r="L220" s="27">
        <v>1</v>
      </c>
      <c r="M220" s="27" t="s">
        <v>569</v>
      </c>
      <c r="N220" s="27" t="s">
        <v>15</v>
      </c>
      <c r="O220" s="27" t="s">
        <v>12</v>
      </c>
      <c r="P220" s="27">
        <v>162</v>
      </c>
      <c r="Q220" s="27">
        <v>200</v>
      </c>
      <c r="R220" s="27">
        <v>138</v>
      </c>
      <c r="S220" s="27"/>
      <c r="T220" s="27"/>
      <c r="U220" s="27">
        <v>20</v>
      </c>
      <c r="V220" s="141">
        <v>0</v>
      </c>
      <c r="W220" s="29"/>
    </row>
    <row r="221" spans="1:23" ht="18.75" x14ac:dyDescent="0.2">
      <c r="A221" s="128">
        <v>212</v>
      </c>
      <c r="B221" s="117"/>
      <c r="C221" s="26" t="s">
        <v>9</v>
      </c>
      <c r="D221" s="26">
        <v>37539</v>
      </c>
      <c r="E221" s="27">
        <v>4099</v>
      </c>
      <c r="F221" s="27">
        <v>539</v>
      </c>
      <c r="G221" s="27">
        <v>1</v>
      </c>
      <c r="H221" s="27">
        <v>8</v>
      </c>
      <c r="I221" s="27">
        <v>2</v>
      </c>
      <c r="J221" s="27">
        <v>51</v>
      </c>
      <c r="K221" s="109">
        <f t="shared" si="4"/>
        <v>3451</v>
      </c>
      <c r="L221" s="27"/>
      <c r="M221" s="27" t="s">
        <v>569</v>
      </c>
      <c r="N221" s="27"/>
      <c r="O221" s="27"/>
      <c r="P221" s="27"/>
      <c r="Q221" s="27">
        <v>3451</v>
      </c>
      <c r="R221" s="27"/>
      <c r="S221" s="27"/>
      <c r="T221" s="27"/>
      <c r="U221" s="27"/>
      <c r="V221" s="141">
        <v>0</v>
      </c>
      <c r="W221" s="29"/>
    </row>
    <row r="222" spans="1:23" ht="18.75" x14ac:dyDescent="0.2">
      <c r="A222" s="128">
        <v>213</v>
      </c>
      <c r="B222" s="26" t="s">
        <v>2074</v>
      </c>
      <c r="C222" s="26" t="s">
        <v>9</v>
      </c>
      <c r="D222" s="26">
        <v>8354</v>
      </c>
      <c r="E222" s="27">
        <v>1031</v>
      </c>
      <c r="F222" s="27">
        <v>60</v>
      </c>
      <c r="G222" s="27">
        <v>2</v>
      </c>
      <c r="H222" s="27"/>
      <c r="I222" s="27">
        <v>3</v>
      </c>
      <c r="J222" s="27">
        <v>38</v>
      </c>
      <c r="K222" s="109">
        <f t="shared" si="4"/>
        <v>338</v>
      </c>
      <c r="L222" s="27">
        <v>1</v>
      </c>
      <c r="M222" s="27" t="s">
        <v>570</v>
      </c>
      <c r="N222" s="27" t="s">
        <v>15</v>
      </c>
      <c r="O222" s="27" t="s">
        <v>12</v>
      </c>
      <c r="P222" s="27">
        <v>175</v>
      </c>
      <c r="Q222" s="27"/>
      <c r="R222" s="27">
        <v>338</v>
      </c>
      <c r="S222" s="27"/>
      <c r="T222" s="27"/>
      <c r="U222" s="27">
        <v>15</v>
      </c>
      <c r="V222" s="141">
        <v>0</v>
      </c>
      <c r="W222" s="29"/>
    </row>
    <row r="223" spans="1:23" ht="18.75" x14ac:dyDescent="0.2">
      <c r="A223" s="128">
        <v>214</v>
      </c>
      <c r="B223" s="117"/>
      <c r="C223" s="26" t="s">
        <v>9</v>
      </c>
      <c r="D223" s="26">
        <v>14069</v>
      </c>
      <c r="E223" s="27">
        <v>1721</v>
      </c>
      <c r="F223" s="27">
        <v>145</v>
      </c>
      <c r="G223" s="27">
        <v>1</v>
      </c>
      <c r="H223" s="27">
        <v>9</v>
      </c>
      <c r="I223" s="27"/>
      <c r="J223" s="27">
        <v>44</v>
      </c>
      <c r="K223" s="109">
        <f t="shared" si="4"/>
        <v>3644</v>
      </c>
      <c r="L223" s="27"/>
      <c r="M223" s="27" t="s">
        <v>570</v>
      </c>
      <c r="N223" s="27"/>
      <c r="O223" s="27"/>
      <c r="P223" s="27"/>
      <c r="Q223" s="27">
        <v>3644</v>
      </c>
      <c r="R223" s="27"/>
      <c r="S223" s="27"/>
      <c r="T223" s="27"/>
      <c r="U223" s="27"/>
      <c r="V223" s="141">
        <v>0</v>
      </c>
      <c r="W223" s="29"/>
    </row>
    <row r="224" spans="1:23" ht="18.75" x14ac:dyDescent="0.2">
      <c r="A224" s="128">
        <v>215</v>
      </c>
      <c r="B224" s="117"/>
      <c r="C224" s="26" t="s">
        <v>9</v>
      </c>
      <c r="D224" s="26">
        <v>13404</v>
      </c>
      <c r="E224" s="27">
        <v>3412</v>
      </c>
      <c r="F224" s="27">
        <v>263</v>
      </c>
      <c r="G224" s="27">
        <v>1</v>
      </c>
      <c r="H224" s="27">
        <v>6</v>
      </c>
      <c r="I224" s="27">
        <v>3</v>
      </c>
      <c r="J224" s="27">
        <v>28</v>
      </c>
      <c r="K224" s="109">
        <f t="shared" si="4"/>
        <v>2728</v>
      </c>
      <c r="L224" s="27"/>
      <c r="M224" s="27" t="s">
        <v>570</v>
      </c>
      <c r="N224" s="27"/>
      <c r="O224" s="27"/>
      <c r="P224" s="27"/>
      <c r="Q224" s="27">
        <v>2728</v>
      </c>
      <c r="R224" s="27"/>
      <c r="S224" s="27"/>
      <c r="T224" s="27"/>
      <c r="U224" s="27"/>
      <c r="V224" s="141">
        <v>0</v>
      </c>
      <c r="W224" s="29"/>
    </row>
    <row r="225" spans="1:23" ht="18.75" x14ac:dyDescent="0.2">
      <c r="A225" s="128">
        <v>216</v>
      </c>
      <c r="B225" s="26" t="s">
        <v>2075</v>
      </c>
      <c r="C225" s="26" t="s">
        <v>9</v>
      </c>
      <c r="D225" s="26">
        <v>34567</v>
      </c>
      <c r="E225" s="27">
        <v>3903</v>
      </c>
      <c r="F225" s="27">
        <v>45</v>
      </c>
      <c r="G225" s="27">
        <v>2</v>
      </c>
      <c r="H225" s="27"/>
      <c r="I225" s="27">
        <v>2</v>
      </c>
      <c r="J225" s="27">
        <v>65</v>
      </c>
      <c r="K225" s="109">
        <f t="shared" si="4"/>
        <v>265</v>
      </c>
      <c r="L225" s="27">
        <v>1</v>
      </c>
      <c r="M225" s="27" t="s">
        <v>571</v>
      </c>
      <c r="N225" s="27" t="s">
        <v>15</v>
      </c>
      <c r="O225" s="27" t="s">
        <v>12</v>
      </c>
      <c r="P225" s="27">
        <v>234</v>
      </c>
      <c r="Q225" s="27"/>
      <c r="R225" s="27">
        <v>265</v>
      </c>
      <c r="S225" s="27"/>
      <c r="T225" s="27"/>
      <c r="U225" s="27">
        <v>30</v>
      </c>
      <c r="V225" s="141">
        <v>0</v>
      </c>
      <c r="W225" s="29"/>
    </row>
    <row r="226" spans="1:23" ht="18.75" x14ac:dyDescent="0.2">
      <c r="A226" s="128">
        <v>217</v>
      </c>
      <c r="B226" s="117"/>
      <c r="C226" s="26" t="s">
        <v>9</v>
      </c>
      <c r="D226" s="26">
        <v>8739</v>
      </c>
      <c r="E226" s="27">
        <v>1017</v>
      </c>
      <c r="F226" s="27">
        <v>45</v>
      </c>
      <c r="G226" s="27">
        <v>1</v>
      </c>
      <c r="H226" s="27">
        <v>2</v>
      </c>
      <c r="I226" s="27">
        <v>2</v>
      </c>
      <c r="J226" s="27">
        <v>66</v>
      </c>
      <c r="K226" s="109">
        <f t="shared" si="4"/>
        <v>1066</v>
      </c>
      <c r="L226" s="27"/>
      <c r="M226" s="27" t="s">
        <v>571</v>
      </c>
      <c r="N226" s="27"/>
      <c r="O226" s="27"/>
      <c r="P226" s="27"/>
      <c r="Q226" s="27">
        <v>1066</v>
      </c>
      <c r="R226" s="27"/>
      <c r="S226" s="27"/>
      <c r="T226" s="27"/>
      <c r="U226" s="27"/>
      <c r="V226" s="141">
        <v>0</v>
      </c>
      <c r="W226" s="29"/>
    </row>
    <row r="227" spans="1:23" ht="18.75" x14ac:dyDescent="0.2">
      <c r="A227" s="128">
        <v>218</v>
      </c>
      <c r="B227" s="117"/>
      <c r="C227" s="26" t="s">
        <v>9</v>
      </c>
      <c r="D227" s="26"/>
      <c r="E227" s="27">
        <v>173</v>
      </c>
      <c r="F227" s="27"/>
      <c r="G227" s="27">
        <v>1</v>
      </c>
      <c r="H227" s="27">
        <v>18</v>
      </c>
      <c r="I227" s="27"/>
      <c r="J227" s="27"/>
      <c r="K227" s="109">
        <f t="shared" si="4"/>
        <v>7200</v>
      </c>
      <c r="L227" s="27"/>
      <c r="M227" s="27" t="s">
        <v>571</v>
      </c>
      <c r="N227" s="27"/>
      <c r="O227" s="27"/>
      <c r="P227" s="27"/>
      <c r="Q227" s="27">
        <v>7200</v>
      </c>
      <c r="R227" s="27"/>
      <c r="S227" s="27"/>
      <c r="T227" s="27"/>
      <c r="U227" s="27"/>
      <c r="V227" s="141">
        <v>0</v>
      </c>
      <c r="W227" s="29"/>
    </row>
    <row r="228" spans="1:23" ht="18.75" x14ac:dyDescent="0.2">
      <c r="A228" s="128">
        <v>219</v>
      </c>
      <c r="B228" s="117"/>
      <c r="C228" s="26" t="s">
        <v>13</v>
      </c>
      <c r="D228" s="26"/>
      <c r="E228" s="27"/>
      <c r="F228" s="27"/>
      <c r="G228" s="27">
        <v>1</v>
      </c>
      <c r="H228" s="27">
        <v>15</v>
      </c>
      <c r="I228" s="27"/>
      <c r="J228" s="27"/>
      <c r="K228" s="109">
        <f t="shared" si="4"/>
        <v>6000</v>
      </c>
      <c r="L228" s="27"/>
      <c r="M228" s="27" t="s">
        <v>571</v>
      </c>
      <c r="N228" s="27"/>
      <c r="O228" s="27"/>
      <c r="P228" s="27"/>
      <c r="Q228" s="27">
        <v>6000</v>
      </c>
      <c r="R228" s="27"/>
      <c r="S228" s="27"/>
      <c r="T228" s="27"/>
      <c r="U228" s="27"/>
      <c r="V228" s="141">
        <v>0.01</v>
      </c>
      <c r="W228" s="29"/>
    </row>
    <row r="229" spans="1:23" ht="18.75" x14ac:dyDescent="0.2">
      <c r="A229" s="128">
        <v>220</v>
      </c>
      <c r="B229" s="26" t="s">
        <v>1970</v>
      </c>
      <c r="C229" s="26" t="s">
        <v>9</v>
      </c>
      <c r="D229" s="26">
        <v>8737</v>
      </c>
      <c r="E229" s="27">
        <v>1015</v>
      </c>
      <c r="F229" s="27">
        <v>43</v>
      </c>
      <c r="G229" s="27">
        <v>2</v>
      </c>
      <c r="H229" s="27"/>
      <c r="I229" s="27">
        <v>2</v>
      </c>
      <c r="J229" s="27">
        <v>9</v>
      </c>
      <c r="K229" s="109">
        <f t="shared" si="4"/>
        <v>209</v>
      </c>
      <c r="L229" s="27">
        <v>1</v>
      </c>
      <c r="M229" s="27" t="s">
        <v>572</v>
      </c>
      <c r="N229" s="27" t="s">
        <v>15</v>
      </c>
      <c r="O229" s="27" t="s">
        <v>12</v>
      </c>
      <c r="P229" s="27">
        <v>268</v>
      </c>
      <c r="Q229" s="27"/>
      <c r="R229" s="27">
        <v>209</v>
      </c>
      <c r="S229" s="27"/>
      <c r="T229" s="27"/>
      <c r="U229" s="27">
        <v>30</v>
      </c>
      <c r="V229" s="141">
        <v>0</v>
      </c>
      <c r="W229" s="29"/>
    </row>
    <row r="230" spans="1:23" ht="18.75" x14ac:dyDescent="0.2">
      <c r="A230" s="128">
        <v>221</v>
      </c>
      <c r="B230" s="117"/>
      <c r="C230" s="26" t="s">
        <v>13</v>
      </c>
      <c r="D230" s="26"/>
      <c r="E230" s="27"/>
      <c r="F230" s="27"/>
      <c r="G230" s="27">
        <v>1</v>
      </c>
      <c r="H230" s="27">
        <v>28</v>
      </c>
      <c r="I230" s="27">
        <v>3</v>
      </c>
      <c r="J230" s="27">
        <v>59</v>
      </c>
      <c r="K230" s="109">
        <f t="shared" si="4"/>
        <v>11559</v>
      </c>
      <c r="L230" s="27"/>
      <c r="M230" s="27" t="s">
        <v>572</v>
      </c>
      <c r="N230" s="27"/>
      <c r="O230" s="27"/>
      <c r="P230" s="27"/>
      <c r="Q230" s="27">
        <v>11559</v>
      </c>
      <c r="R230" s="27"/>
      <c r="S230" s="27"/>
      <c r="T230" s="27"/>
      <c r="U230" s="27"/>
      <c r="V230" s="141">
        <v>0.01</v>
      </c>
      <c r="W230" s="29"/>
    </row>
    <row r="231" spans="1:23" ht="18.75" x14ac:dyDescent="0.2">
      <c r="A231" s="128">
        <v>222</v>
      </c>
      <c r="B231" s="117"/>
      <c r="C231" s="26" t="s">
        <v>9</v>
      </c>
      <c r="D231" s="26">
        <v>8759</v>
      </c>
      <c r="E231" s="27">
        <v>1036</v>
      </c>
      <c r="F231" s="27">
        <v>65</v>
      </c>
      <c r="G231" s="27">
        <v>1</v>
      </c>
      <c r="H231" s="27">
        <v>0</v>
      </c>
      <c r="I231" s="27">
        <v>1</v>
      </c>
      <c r="J231" s="27">
        <v>25</v>
      </c>
      <c r="K231" s="109">
        <f t="shared" si="4"/>
        <v>125</v>
      </c>
      <c r="L231" s="27"/>
      <c r="M231" s="27" t="s">
        <v>572</v>
      </c>
      <c r="N231" s="27"/>
      <c r="O231" s="27"/>
      <c r="P231" s="27"/>
      <c r="Q231" s="27">
        <v>125</v>
      </c>
      <c r="R231" s="27"/>
      <c r="S231" s="27"/>
      <c r="T231" s="27"/>
      <c r="U231" s="27"/>
      <c r="V231" s="141">
        <v>0</v>
      </c>
      <c r="W231" s="29"/>
    </row>
    <row r="232" spans="1:23" ht="18.75" x14ac:dyDescent="0.2">
      <c r="A232" s="128">
        <v>223</v>
      </c>
      <c r="B232" s="117"/>
      <c r="C232" s="26" t="s">
        <v>9</v>
      </c>
      <c r="D232" s="26">
        <v>8716</v>
      </c>
      <c r="E232" s="27">
        <v>997</v>
      </c>
      <c r="F232" s="27">
        <v>22</v>
      </c>
      <c r="G232" s="27">
        <v>1</v>
      </c>
      <c r="H232" s="27"/>
      <c r="I232" s="27">
        <v>2</v>
      </c>
      <c r="J232" s="27">
        <v>24</v>
      </c>
      <c r="K232" s="109">
        <f t="shared" si="4"/>
        <v>224</v>
      </c>
      <c r="L232" s="27"/>
      <c r="M232" s="27" t="s">
        <v>572</v>
      </c>
      <c r="N232" s="27"/>
      <c r="O232" s="27"/>
      <c r="P232" s="27"/>
      <c r="Q232" s="27">
        <v>224</v>
      </c>
      <c r="R232" s="27"/>
      <c r="S232" s="27"/>
      <c r="T232" s="27"/>
      <c r="U232" s="27"/>
      <c r="V232" s="141">
        <v>0</v>
      </c>
      <c r="W232" s="29"/>
    </row>
    <row r="233" spans="1:23" ht="18.75" x14ac:dyDescent="0.2">
      <c r="A233" s="128">
        <v>224</v>
      </c>
      <c r="B233" s="26" t="s">
        <v>1969</v>
      </c>
      <c r="C233" s="26" t="s">
        <v>9</v>
      </c>
      <c r="D233" s="26">
        <v>8735</v>
      </c>
      <c r="E233" s="27">
        <v>1013</v>
      </c>
      <c r="F233" s="27">
        <v>41</v>
      </c>
      <c r="G233" s="27">
        <v>2</v>
      </c>
      <c r="H233" s="27"/>
      <c r="I233" s="27">
        <v>1</v>
      </c>
      <c r="J233" s="27">
        <v>27</v>
      </c>
      <c r="K233" s="109">
        <f t="shared" si="4"/>
        <v>127</v>
      </c>
      <c r="L233" s="27">
        <v>1</v>
      </c>
      <c r="M233" s="27" t="s">
        <v>573</v>
      </c>
      <c r="N233" s="27" t="s">
        <v>15</v>
      </c>
      <c r="O233" s="27" t="s">
        <v>12</v>
      </c>
      <c r="P233" s="27">
        <v>165</v>
      </c>
      <c r="Q233" s="27"/>
      <c r="R233" s="27">
        <v>127</v>
      </c>
      <c r="S233" s="27"/>
      <c r="T233" s="27"/>
      <c r="U233" s="27">
        <v>10</v>
      </c>
      <c r="V233" s="141">
        <v>0</v>
      </c>
      <c r="W233" s="29"/>
    </row>
    <row r="234" spans="1:23" ht="18.75" x14ac:dyDescent="0.2">
      <c r="A234" s="128">
        <v>225</v>
      </c>
      <c r="B234" s="117"/>
      <c r="C234" s="26" t="s">
        <v>9</v>
      </c>
      <c r="D234" s="26">
        <v>55869</v>
      </c>
      <c r="E234" s="27">
        <v>5776</v>
      </c>
      <c r="F234" s="27">
        <v>209</v>
      </c>
      <c r="G234" s="27">
        <v>1</v>
      </c>
      <c r="H234" s="27">
        <v>10</v>
      </c>
      <c r="I234" s="27"/>
      <c r="J234" s="27"/>
      <c r="K234" s="109">
        <f t="shared" si="4"/>
        <v>4000</v>
      </c>
      <c r="L234" s="27"/>
      <c r="M234" s="27" t="s">
        <v>573</v>
      </c>
      <c r="N234" s="27"/>
      <c r="O234" s="27"/>
      <c r="P234" s="27"/>
      <c r="Q234" s="27">
        <v>4000</v>
      </c>
      <c r="R234" s="27"/>
      <c r="S234" s="27"/>
      <c r="T234" s="27"/>
      <c r="U234" s="27"/>
      <c r="V234" s="141">
        <v>0</v>
      </c>
      <c r="W234" s="29"/>
    </row>
    <row r="235" spans="1:23" ht="18.75" x14ac:dyDescent="0.2">
      <c r="A235" s="128">
        <v>226</v>
      </c>
      <c r="B235" s="117"/>
      <c r="C235" s="26" t="s">
        <v>9</v>
      </c>
      <c r="D235" s="26">
        <v>14063</v>
      </c>
      <c r="E235" s="27">
        <v>1715</v>
      </c>
      <c r="F235" s="27">
        <v>136</v>
      </c>
      <c r="G235" s="27">
        <v>1</v>
      </c>
      <c r="H235" s="27">
        <v>10</v>
      </c>
      <c r="I235" s="27">
        <v>3</v>
      </c>
      <c r="J235" s="27">
        <v>60</v>
      </c>
      <c r="K235" s="109">
        <f t="shared" si="4"/>
        <v>4360</v>
      </c>
      <c r="L235" s="27"/>
      <c r="M235" s="27" t="s">
        <v>573</v>
      </c>
      <c r="N235" s="27"/>
      <c r="O235" s="27"/>
      <c r="P235" s="27"/>
      <c r="Q235" s="27">
        <v>4360</v>
      </c>
      <c r="R235" s="27"/>
      <c r="S235" s="27"/>
      <c r="T235" s="27"/>
      <c r="U235" s="27"/>
      <c r="V235" s="141">
        <v>0</v>
      </c>
      <c r="W235" s="29"/>
    </row>
    <row r="236" spans="1:23" ht="18.75" x14ac:dyDescent="0.2">
      <c r="A236" s="128">
        <v>227</v>
      </c>
      <c r="B236" s="26" t="s">
        <v>1968</v>
      </c>
      <c r="C236" s="26" t="s">
        <v>9</v>
      </c>
      <c r="D236" s="26">
        <v>8736</v>
      </c>
      <c r="E236" s="27">
        <v>1016</v>
      </c>
      <c r="F236" s="27">
        <v>42</v>
      </c>
      <c r="G236" s="27">
        <v>2</v>
      </c>
      <c r="H236" s="27">
        <v>1</v>
      </c>
      <c r="I236" s="27">
        <v>1</v>
      </c>
      <c r="J236" s="27">
        <v>10</v>
      </c>
      <c r="K236" s="109">
        <f t="shared" si="4"/>
        <v>510</v>
      </c>
      <c r="L236" s="27">
        <v>1</v>
      </c>
      <c r="M236" s="27" t="s">
        <v>574</v>
      </c>
      <c r="N236" s="27" t="s">
        <v>15</v>
      </c>
      <c r="O236" s="27" t="s">
        <v>12</v>
      </c>
      <c r="P236" s="27">
        <v>205</v>
      </c>
      <c r="Q236" s="27">
        <v>400</v>
      </c>
      <c r="R236" s="27">
        <v>110</v>
      </c>
      <c r="S236" s="27"/>
      <c r="T236" s="27"/>
      <c r="U236" s="27">
        <v>20</v>
      </c>
      <c r="V236" s="141">
        <v>0</v>
      </c>
      <c r="W236" s="29"/>
    </row>
    <row r="237" spans="1:23" ht="18.75" x14ac:dyDescent="0.2">
      <c r="A237" s="128">
        <v>228</v>
      </c>
      <c r="B237" s="117"/>
      <c r="C237" s="26" t="s">
        <v>9</v>
      </c>
      <c r="D237" s="26">
        <v>14086</v>
      </c>
      <c r="E237" s="27"/>
      <c r="F237" s="27">
        <v>129</v>
      </c>
      <c r="G237" s="27">
        <v>1</v>
      </c>
      <c r="H237" s="27">
        <v>3</v>
      </c>
      <c r="I237" s="27">
        <v>1</v>
      </c>
      <c r="J237" s="27">
        <v>50</v>
      </c>
      <c r="K237" s="109">
        <f t="shared" si="4"/>
        <v>1350</v>
      </c>
      <c r="L237" s="27"/>
      <c r="M237" s="27" t="s">
        <v>574</v>
      </c>
      <c r="N237" s="27"/>
      <c r="O237" s="27"/>
      <c r="P237" s="27"/>
      <c r="Q237" s="27">
        <v>1350</v>
      </c>
      <c r="R237" s="27"/>
      <c r="S237" s="27"/>
      <c r="T237" s="27"/>
      <c r="U237" s="27"/>
      <c r="V237" s="141">
        <v>0</v>
      </c>
      <c r="W237" s="29"/>
    </row>
    <row r="238" spans="1:23" ht="18.75" x14ac:dyDescent="0.2">
      <c r="A238" s="128">
        <v>229</v>
      </c>
      <c r="B238" s="117"/>
      <c r="C238" s="26" t="s">
        <v>13</v>
      </c>
      <c r="D238" s="26"/>
      <c r="E238" s="27"/>
      <c r="F238" s="27"/>
      <c r="G238" s="27">
        <v>1</v>
      </c>
      <c r="H238" s="27">
        <v>24</v>
      </c>
      <c r="I238" s="27">
        <v>2</v>
      </c>
      <c r="J238" s="27"/>
      <c r="K238" s="109">
        <f t="shared" si="4"/>
        <v>9800</v>
      </c>
      <c r="L238" s="27"/>
      <c r="M238" s="27" t="s">
        <v>574</v>
      </c>
      <c r="N238" s="27"/>
      <c r="O238" s="27"/>
      <c r="P238" s="27"/>
      <c r="Q238" s="27">
        <v>9800</v>
      </c>
      <c r="R238" s="27"/>
      <c r="S238" s="27"/>
      <c r="T238" s="27"/>
      <c r="U238" s="27"/>
      <c r="V238" s="141">
        <v>0.01</v>
      </c>
      <c r="W238" s="29"/>
    </row>
    <row r="239" spans="1:23" ht="18.75" x14ac:dyDescent="0.2">
      <c r="A239" s="128">
        <v>230</v>
      </c>
      <c r="B239" s="117"/>
      <c r="C239" s="26" t="s">
        <v>13</v>
      </c>
      <c r="D239" s="26"/>
      <c r="E239" s="27"/>
      <c r="F239" s="27"/>
      <c r="G239" s="27">
        <v>1</v>
      </c>
      <c r="H239" s="27">
        <v>10</v>
      </c>
      <c r="I239" s="27"/>
      <c r="J239" s="27"/>
      <c r="K239" s="109">
        <f t="shared" si="4"/>
        <v>4000</v>
      </c>
      <c r="L239" s="27"/>
      <c r="M239" s="27" t="s">
        <v>574</v>
      </c>
      <c r="N239" s="27"/>
      <c r="O239" s="27"/>
      <c r="P239" s="27"/>
      <c r="Q239" s="27">
        <v>4000</v>
      </c>
      <c r="R239" s="27"/>
      <c r="S239" s="27"/>
      <c r="T239" s="27"/>
      <c r="U239" s="27"/>
      <c r="V239" s="141">
        <v>0.01</v>
      </c>
      <c r="W239" s="29"/>
    </row>
    <row r="240" spans="1:23" ht="18.75" x14ac:dyDescent="0.2">
      <c r="A240" s="128">
        <v>231</v>
      </c>
      <c r="B240" s="117"/>
      <c r="C240" s="26" t="s">
        <v>13</v>
      </c>
      <c r="D240" s="26"/>
      <c r="E240" s="27"/>
      <c r="F240" s="27"/>
      <c r="G240" s="27">
        <v>1</v>
      </c>
      <c r="H240" s="27">
        <v>6</v>
      </c>
      <c r="I240" s="27">
        <v>2</v>
      </c>
      <c r="J240" s="27"/>
      <c r="K240" s="109">
        <f t="shared" ref="K240:K288" si="5">H240*400+I240*100+J240</f>
        <v>2600</v>
      </c>
      <c r="L240" s="27"/>
      <c r="M240" s="27" t="s">
        <v>574</v>
      </c>
      <c r="N240" s="27"/>
      <c r="O240" s="27"/>
      <c r="P240" s="27"/>
      <c r="Q240" s="27">
        <v>2600</v>
      </c>
      <c r="R240" s="27"/>
      <c r="S240" s="27"/>
      <c r="T240" s="27"/>
      <c r="U240" s="27"/>
      <c r="V240" s="141">
        <v>0.01</v>
      </c>
      <c r="W240" s="29"/>
    </row>
    <row r="241" spans="1:23" ht="18.75" x14ac:dyDescent="0.2">
      <c r="A241" s="128">
        <v>232</v>
      </c>
      <c r="B241" s="117"/>
      <c r="C241" s="26" t="s">
        <v>13</v>
      </c>
      <c r="D241" s="26"/>
      <c r="E241" s="27"/>
      <c r="F241" s="27"/>
      <c r="G241" s="27">
        <v>1</v>
      </c>
      <c r="H241" s="27">
        <v>46</v>
      </c>
      <c r="I241" s="27">
        <v>1</v>
      </c>
      <c r="J241" s="27">
        <v>9</v>
      </c>
      <c r="K241" s="109">
        <f t="shared" si="5"/>
        <v>18509</v>
      </c>
      <c r="L241" s="27"/>
      <c r="M241" s="27" t="s">
        <v>574</v>
      </c>
      <c r="N241" s="27"/>
      <c r="O241" s="27"/>
      <c r="P241" s="27"/>
      <c r="Q241" s="27">
        <v>18509</v>
      </c>
      <c r="R241" s="27"/>
      <c r="S241" s="27"/>
      <c r="T241" s="27"/>
      <c r="U241" s="27"/>
      <c r="V241" s="141">
        <v>0.01</v>
      </c>
      <c r="W241" s="29"/>
    </row>
    <row r="242" spans="1:23" ht="18.75" x14ac:dyDescent="0.2">
      <c r="A242" s="128">
        <v>233</v>
      </c>
      <c r="B242" s="26" t="s">
        <v>1967</v>
      </c>
      <c r="C242" s="26" t="s">
        <v>9</v>
      </c>
      <c r="D242" s="26">
        <v>8722</v>
      </c>
      <c r="E242" s="27"/>
      <c r="F242" s="27">
        <v>28</v>
      </c>
      <c r="G242" s="27">
        <v>2</v>
      </c>
      <c r="H242" s="27"/>
      <c r="I242" s="27">
        <v>1</v>
      </c>
      <c r="J242" s="27">
        <v>98</v>
      </c>
      <c r="K242" s="109">
        <f t="shared" si="5"/>
        <v>198</v>
      </c>
      <c r="L242" s="27">
        <v>1</v>
      </c>
      <c r="M242" s="27" t="s">
        <v>575</v>
      </c>
      <c r="N242" s="27" t="s">
        <v>15</v>
      </c>
      <c r="O242" s="27" t="s">
        <v>42</v>
      </c>
      <c r="P242" s="27">
        <v>36</v>
      </c>
      <c r="Q242" s="27"/>
      <c r="R242" s="27">
        <v>198</v>
      </c>
      <c r="S242" s="27"/>
      <c r="T242" s="27"/>
      <c r="U242" s="27">
        <v>10</v>
      </c>
      <c r="V242" s="141">
        <v>0</v>
      </c>
      <c r="W242" s="29"/>
    </row>
    <row r="243" spans="1:23" ht="18.75" x14ac:dyDescent="0.2">
      <c r="A243" s="128">
        <v>234</v>
      </c>
      <c r="B243" s="117"/>
      <c r="C243" s="26" t="s">
        <v>9</v>
      </c>
      <c r="D243" s="26">
        <v>55868</v>
      </c>
      <c r="E243" s="27">
        <v>5775</v>
      </c>
      <c r="F243" s="27">
        <v>208</v>
      </c>
      <c r="G243" s="27">
        <v>1</v>
      </c>
      <c r="H243" s="27">
        <v>8</v>
      </c>
      <c r="I243" s="27"/>
      <c r="J243" s="27"/>
      <c r="K243" s="109">
        <f t="shared" si="5"/>
        <v>3200</v>
      </c>
      <c r="L243" s="27"/>
      <c r="M243" s="27" t="s">
        <v>575</v>
      </c>
      <c r="N243" s="27"/>
      <c r="O243" s="27"/>
      <c r="P243" s="27"/>
      <c r="Q243" s="27">
        <v>3200</v>
      </c>
      <c r="R243" s="27"/>
      <c r="S243" s="27"/>
      <c r="T243" s="27"/>
      <c r="U243" s="27"/>
      <c r="V243" s="141">
        <v>0</v>
      </c>
      <c r="W243" s="29"/>
    </row>
    <row r="244" spans="1:23" ht="18.75" x14ac:dyDescent="0.2">
      <c r="A244" s="128">
        <v>235</v>
      </c>
      <c r="B244" s="26" t="s">
        <v>1966</v>
      </c>
      <c r="C244" s="26" t="s">
        <v>9</v>
      </c>
      <c r="D244" s="26">
        <v>8651</v>
      </c>
      <c r="E244" s="27"/>
      <c r="F244" s="27">
        <v>46</v>
      </c>
      <c r="G244" s="27">
        <v>2</v>
      </c>
      <c r="H244" s="27"/>
      <c r="I244" s="27">
        <v>1</v>
      </c>
      <c r="J244" s="27">
        <v>52</v>
      </c>
      <c r="K244" s="109">
        <f t="shared" si="5"/>
        <v>152</v>
      </c>
      <c r="L244" s="27">
        <v>1</v>
      </c>
      <c r="M244" s="27" t="s">
        <v>576</v>
      </c>
      <c r="N244" s="27" t="s">
        <v>15</v>
      </c>
      <c r="O244" s="27" t="s">
        <v>22</v>
      </c>
      <c r="P244" s="27">
        <v>75</v>
      </c>
      <c r="Q244" s="27"/>
      <c r="R244" s="27">
        <v>152</v>
      </c>
      <c r="S244" s="27"/>
      <c r="T244" s="27"/>
      <c r="U244" s="27">
        <v>10</v>
      </c>
      <c r="V244" s="141">
        <v>0</v>
      </c>
      <c r="W244" s="29"/>
    </row>
    <row r="245" spans="1:23" ht="18.75" x14ac:dyDescent="0.2">
      <c r="A245" s="128">
        <v>236</v>
      </c>
      <c r="B245" s="117"/>
      <c r="C245" s="26" t="s">
        <v>13</v>
      </c>
      <c r="D245" s="26"/>
      <c r="E245" s="27"/>
      <c r="F245" s="27"/>
      <c r="G245" s="27">
        <v>1</v>
      </c>
      <c r="H245" s="27">
        <v>56</v>
      </c>
      <c r="I245" s="27">
        <v>1</v>
      </c>
      <c r="J245" s="27">
        <v>53</v>
      </c>
      <c r="K245" s="109">
        <f t="shared" si="5"/>
        <v>22553</v>
      </c>
      <c r="L245" s="27"/>
      <c r="M245" s="27" t="s">
        <v>576</v>
      </c>
      <c r="N245" s="27"/>
      <c r="O245" s="27"/>
      <c r="P245" s="27"/>
      <c r="Q245" s="27">
        <v>22553</v>
      </c>
      <c r="R245" s="27"/>
      <c r="S245" s="27"/>
      <c r="T245" s="27"/>
      <c r="U245" s="27"/>
      <c r="V245" s="141">
        <v>0.01</v>
      </c>
      <c r="W245" s="29"/>
    </row>
    <row r="246" spans="1:23" ht="18.75" x14ac:dyDescent="0.2">
      <c r="A246" s="128">
        <v>237</v>
      </c>
      <c r="B246" s="117"/>
      <c r="C246" s="26" t="s">
        <v>9</v>
      </c>
      <c r="D246" s="26">
        <v>12750</v>
      </c>
      <c r="E246" s="27">
        <v>1330</v>
      </c>
      <c r="F246" s="27">
        <v>215</v>
      </c>
      <c r="G246" s="27">
        <v>1</v>
      </c>
      <c r="H246" s="27">
        <v>12</v>
      </c>
      <c r="I246" s="27"/>
      <c r="J246" s="27">
        <v>36</v>
      </c>
      <c r="K246" s="109">
        <f t="shared" si="5"/>
        <v>4836</v>
      </c>
      <c r="L246" s="27"/>
      <c r="M246" s="27" t="s">
        <v>576</v>
      </c>
      <c r="N246" s="27"/>
      <c r="O246" s="27"/>
      <c r="P246" s="27"/>
      <c r="Q246" s="27">
        <v>4836</v>
      </c>
      <c r="R246" s="27"/>
      <c r="S246" s="27"/>
      <c r="T246" s="27"/>
      <c r="U246" s="27"/>
      <c r="V246" s="141">
        <v>0</v>
      </c>
      <c r="W246" s="29"/>
    </row>
    <row r="247" spans="1:23" ht="18.75" x14ac:dyDescent="0.2">
      <c r="A247" s="128">
        <v>238</v>
      </c>
      <c r="B247" s="117"/>
      <c r="C247" s="26" t="s">
        <v>9</v>
      </c>
      <c r="D247" s="26">
        <v>12696</v>
      </c>
      <c r="E247" s="27">
        <v>1278</v>
      </c>
      <c r="F247" s="27">
        <v>215</v>
      </c>
      <c r="G247" s="27">
        <v>1</v>
      </c>
      <c r="H247" s="27">
        <v>12</v>
      </c>
      <c r="I247" s="27">
        <v>2</v>
      </c>
      <c r="J247" s="27">
        <v>75</v>
      </c>
      <c r="K247" s="109">
        <f t="shared" si="5"/>
        <v>5075</v>
      </c>
      <c r="L247" s="27"/>
      <c r="M247" s="27" t="s">
        <v>576</v>
      </c>
      <c r="N247" s="27"/>
      <c r="O247" s="27"/>
      <c r="P247" s="27"/>
      <c r="Q247" s="27">
        <v>5075</v>
      </c>
      <c r="R247" s="27"/>
      <c r="S247" s="27"/>
      <c r="T247" s="27"/>
      <c r="U247" s="27"/>
      <c r="V247" s="141">
        <v>0</v>
      </c>
      <c r="W247" s="29"/>
    </row>
    <row r="248" spans="1:23" ht="18.75" x14ac:dyDescent="0.2">
      <c r="A248" s="128">
        <v>239</v>
      </c>
      <c r="B248" s="117"/>
      <c r="C248" s="26" t="s">
        <v>9</v>
      </c>
      <c r="D248" s="26">
        <v>12746</v>
      </c>
      <c r="E248" s="27"/>
      <c r="F248" s="27">
        <v>182</v>
      </c>
      <c r="G248" s="27">
        <v>1</v>
      </c>
      <c r="H248" s="27">
        <v>3</v>
      </c>
      <c r="I248" s="27">
        <v>2</v>
      </c>
      <c r="J248" s="27">
        <v>48</v>
      </c>
      <c r="K248" s="109">
        <f t="shared" si="5"/>
        <v>1448</v>
      </c>
      <c r="L248" s="27"/>
      <c r="M248" s="27" t="s">
        <v>576</v>
      </c>
      <c r="N248" s="27"/>
      <c r="O248" s="27"/>
      <c r="P248" s="27"/>
      <c r="Q248" s="27">
        <v>1448</v>
      </c>
      <c r="R248" s="27"/>
      <c r="S248" s="27"/>
      <c r="T248" s="27"/>
      <c r="U248" s="27"/>
      <c r="V248" s="141">
        <v>0</v>
      </c>
      <c r="W248" s="29"/>
    </row>
    <row r="249" spans="1:23" ht="18.75" x14ac:dyDescent="0.2">
      <c r="A249" s="128">
        <v>240</v>
      </c>
      <c r="B249" s="117"/>
      <c r="C249" s="26" t="s">
        <v>9</v>
      </c>
      <c r="D249" s="26">
        <v>13114</v>
      </c>
      <c r="E249" s="27">
        <v>1523</v>
      </c>
      <c r="F249" s="27">
        <v>100</v>
      </c>
      <c r="G249" s="27">
        <v>1</v>
      </c>
      <c r="H249" s="27">
        <v>13</v>
      </c>
      <c r="I249" s="27"/>
      <c r="J249" s="27">
        <v>42</v>
      </c>
      <c r="K249" s="109">
        <f t="shared" si="5"/>
        <v>5242</v>
      </c>
      <c r="L249" s="27"/>
      <c r="M249" s="27" t="s">
        <v>576</v>
      </c>
      <c r="N249" s="27"/>
      <c r="O249" s="27"/>
      <c r="P249" s="27"/>
      <c r="Q249" s="27">
        <v>5242</v>
      </c>
      <c r="R249" s="27"/>
      <c r="S249" s="27"/>
      <c r="T249" s="27"/>
      <c r="U249" s="27"/>
      <c r="V249" s="141">
        <v>0</v>
      </c>
      <c r="W249" s="29" t="s">
        <v>314</v>
      </c>
    </row>
    <row r="250" spans="1:23" ht="18.75" x14ac:dyDescent="0.2">
      <c r="A250" s="128">
        <v>241</v>
      </c>
      <c r="B250" s="26" t="s">
        <v>1965</v>
      </c>
      <c r="C250" s="26" t="s">
        <v>9</v>
      </c>
      <c r="D250" s="26">
        <v>8649</v>
      </c>
      <c r="E250" s="27">
        <v>931</v>
      </c>
      <c r="F250" s="27">
        <v>44</v>
      </c>
      <c r="G250" s="27">
        <v>2</v>
      </c>
      <c r="H250" s="27">
        <v>1</v>
      </c>
      <c r="I250" s="27"/>
      <c r="J250" s="27">
        <v>58</v>
      </c>
      <c r="K250" s="109">
        <f t="shared" si="5"/>
        <v>458</v>
      </c>
      <c r="L250" s="27">
        <v>1</v>
      </c>
      <c r="M250" s="27" t="s">
        <v>577</v>
      </c>
      <c r="N250" s="27" t="s">
        <v>15</v>
      </c>
      <c r="O250" s="27" t="s">
        <v>12</v>
      </c>
      <c r="P250" s="27">
        <v>185</v>
      </c>
      <c r="Q250" s="27">
        <v>300</v>
      </c>
      <c r="R250" s="27">
        <v>158</v>
      </c>
      <c r="S250" s="27"/>
      <c r="T250" s="27"/>
      <c r="U250" s="27">
        <v>30</v>
      </c>
      <c r="V250" s="141">
        <v>0</v>
      </c>
      <c r="W250" s="29"/>
    </row>
    <row r="251" spans="1:23" ht="18.75" x14ac:dyDescent="0.2">
      <c r="A251" s="128">
        <v>242</v>
      </c>
      <c r="B251" s="117"/>
      <c r="C251" s="26" t="s">
        <v>13</v>
      </c>
      <c r="D251" s="26"/>
      <c r="E251" s="27"/>
      <c r="F251" s="27"/>
      <c r="G251" s="27">
        <v>1</v>
      </c>
      <c r="H251" s="27">
        <v>42</v>
      </c>
      <c r="I251" s="27">
        <v>1</v>
      </c>
      <c r="J251" s="27">
        <v>58</v>
      </c>
      <c r="K251" s="109">
        <f t="shared" si="5"/>
        <v>16958</v>
      </c>
      <c r="L251" s="27"/>
      <c r="M251" s="27" t="s">
        <v>577</v>
      </c>
      <c r="N251" s="27"/>
      <c r="O251" s="27"/>
      <c r="P251" s="27"/>
      <c r="Q251" s="27">
        <v>16958</v>
      </c>
      <c r="R251" s="27"/>
      <c r="S251" s="27"/>
      <c r="T251" s="27"/>
      <c r="U251" s="27"/>
      <c r="V251" s="141">
        <v>0.01</v>
      </c>
      <c r="W251" s="29"/>
    </row>
    <row r="252" spans="1:23" ht="18.75" x14ac:dyDescent="0.2">
      <c r="A252" s="128">
        <v>243</v>
      </c>
      <c r="B252" s="26" t="s">
        <v>1971</v>
      </c>
      <c r="C252" s="26" t="s">
        <v>578</v>
      </c>
      <c r="D252" s="26"/>
      <c r="E252" s="27"/>
      <c r="F252" s="27"/>
      <c r="G252" s="27">
        <v>2</v>
      </c>
      <c r="H252" s="27"/>
      <c r="I252" s="27"/>
      <c r="J252" s="27"/>
      <c r="K252" s="109">
        <f t="shared" si="5"/>
        <v>0</v>
      </c>
      <c r="L252" s="27">
        <v>1</v>
      </c>
      <c r="M252" s="27" t="s">
        <v>579</v>
      </c>
      <c r="N252" s="27" t="s">
        <v>15</v>
      </c>
      <c r="O252" s="27" t="s">
        <v>42</v>
      </c>
      <c r="P252" s="27">
        <v>108</v>
      </c>
      <c r="Q252" s="27"/>
      <c r="R252" s="27">
        <v>108</v>
      </c>
      <c r="S252" s="27"/>
      <c r="T252" s="27"/>
      <c r="U252" s="27">
        <v>15</v>
      </c>
      <c r="V252" s="141">
        <v>0.02</v>
      </c>
      <c r="W252" s="29"/>
    </row>
    <row r="253" spans="1:23" ht="18.75" x14ac:dyDescent="0.2">
      <c r="A253" s="128">
        <v>244</v>
      </c>
      <c r="B253" s="117"/>
      <c r="C253" s="26" t="s">
        <v>13</v>
      </c>
      <c r="D253" s="26"/>
      <c r="E253" s="27"/>
      <c r="F253" s="27"/>
      <c r="G253" s="27">
        <v>1</v>
      </c>
      <c r="H253" s="27">
        <v>4</v>
      </c>
      <c r="I253" s="27"/>
      <c r="J253" s="27"/>
      <c r="K253" s="109">
        <f t="shared" si="5"/>
        <v>1600</v>
      </c>
      <c r="L253" s="27"/>
      <c r="M253" s="27" t="s">
        <v>579</v>
      </c>
      <c r="N253" s="27"/>
      <c r="O253" s="27"/>
      <c r="P253" s="27"/>
      <c r="Q253" s="27">
        <v>1600</v>
      </c>
      <c r="R253" s="27"/>
      <c r="S253" s="27"/>
      <c r="T253" s="27"/>
      <c r="U253" s="27"/>
      <c r="V253" s="141">
        <v>0.01</v>
      </c>
      <c r="W253" s="29"/>
    </row>
    <row r="254" spans="1:23" ht="18.75" x14ac:dyDescent="0.2">
      <c r="A254" s="128">
        <v>245</v>
      </c>
      <c r="B254" s="26" t="s">
        <v>1972</v>
      </c>
      <c r="C254" s="26" t="s">
        <v>578</v>
      </c>
      <c r="D254" s="26"/>
      <c r="E254" s="27"/>
      <c r="F254" s="27"/>
      <c r="G254" s="27">
        <v>2</v>
      </c>
      <c r="H254" s="27"/>
      <c r="I254" s="27"/>
      <c r="J254" s="27"/>
      <c r="K254" s="109">
        <f t="shared" si="5"/>
        <v>0</v>
      </c>
      <c r="L254" s="27">
        <v>1</v>
      </c>
      <c r="M254" s="27" t="s">
        <v>580</v>
      </c>
      <c r="N254" s="27" t="s">
        <v>15</v>
      </c>
      <c r="O254" s="27" t="s">
        <v>42</v>
      </c>
      <c r="P254" s="27">
        <v>118</v>
      </c>
      <c r="Q254" s="27"/>
      <c r="R254" s="27">
        <v>118</v>
      </c>
      <c r="S254" s="27"/>
      <c r="T254" s="27"/>
      <c r="U254" s="27">
        <v>10</v>
      </c>
      <c r="V254" s="141">
        <v>0.02</v>
      </c>
      <c r="W254" s="29"/>
    </row>
    <row r="255" spans="1:23" ht="18.75" x14ac:dyDescent="0.2">
      <c r="A255" s="128">
        <v>246</v>
      </c>
      <c r="B255" s="26" t="s">
        <v>1973</v>
      </c>
      <c r="C255" s="26" t="s">
        <v>13</v>
      </c>
      <c r="D255" s="26"/>
      <c r="E255" s="27"/>
      <c r="F255" s="27"/>
      <c r="G255" s="27">
        <v>1</v>
      </c>
      <c r="H255" s="27">
        <v>10</v>
      </c>
      <c r="I255" s="27">
        <v>3</v>
      </c>
      <c r="J255" s="27"/>
      <c r="K255" s="109">
        <f t="shared" si="5"/>
        <v>4300</v>
      </c>
      <c r="L255" s="27"/>
      <c r="M255" s="27" t="s">
        <v>502</v>
      </c>
      <c r="N255" s="27"/>
      <c r="O255" s="27"/>
      <c r="P255" s="27"/>
      <c r="Q255" s="27">
        <v>4300</v>
      </c>
      <c r="R255" s="27"/>
      <c r="S255" s="27"/>
      <c r="T255" s="27"/>
      <c r="U255" s="27"/>
      <c r="V255" s="141">
        <v>0.01</v>
      </c>
      <c r="W255" s="29"/>
    </row>
    <row r="256" spans="1:23" ht="18.75" x14ac:dyDescent="0.2">
      <c r="A256" s="128">
        <v>247</v>
      </c>
      <c r="B256" s="26" t="s">
        <v>1974</v>
      </c>
      <c r="C256" s="26" t="s">
        <v>9</v>
      </c>
      <c r="D256" s="26">
        <v>31373</v>
      </c>
      <c r="E256" s="27">
        <v>3673</v>
      </c>
      <c r="F256" s="27">
        <v>178</v>
      </c>
      <c r="G256" s="27">
        <v>2</v>
      </c>
      <c r="H256" s="27"/>
      <c r="I256" s="27">
        <v>1</v>
      </c>
      <c r="J256" s="27">
        <v>73</v>
      </c>
      <c r="K256" s="109">
        <f t="shared" si="5"/>
        <v>173</v>
      </c>
      <c r="L256" s="27">
        <v>1</v>
      </c>
      <c r="M256" s="27" t="s">
        <v>581</v>
      </c>
      <c r="N256" s="27" t="s">
        <v>15</v>
      </c>
      <c r="O256" s="27" t="s">
        <v>12</v>
      </c>
      <c r="P256" s="27">
        <v>92</v>
      </c>
      <c r="Q256" s="27"/>
      <c r="R256" s="27">
        <v>173</v>
      </c>
      <c r="S256" s="27"/>
      <c r="T256" s="27"/>
      <c r="U256" s="27">
        <v>20</v>
      </c>
      <c r="V256" s="141">
        <v>0</v>
      </c>
      <c r="W256" s="29"/>
    </row>
    <row r="257" spans="1:23" ht="18.75" x14ac:dyDescent="0.2">
      <c r="A257" s="128">
        <v>248</v>
      </c>
      <c r="B257" s="117"/>
      <c r="C257" s="26" t="s">
        <v>9</v>
      </c>
      <c r="D257" s="26">
        <v>59652</v>
      </c>
      <c r="E257" s="27">
        <v>5639</v>
      </c>
      <c r="F257" s="27">
        <v>244</v>
      </c>
      <c r="G257" s="27">
        <v>1</v>
      </c>
      <c r="H257" s="27">
        <v>1</v>
      </c>
      <c r="I257" s="27"/>
      <c r="J257" s="27"/>
      <c r="K257" s="109">
        <f t="shared" si="5"/>
        <v>400</v>
      </c>
      <c r="L257" s="27"/>
      <c r="M257" s="27" t="s">
        <v>581</v>
      </c>
      <c r="N257" s="27"/>
      <c r="O257" s="27"/>
      <c r="P257" s="27"/>
      <c r="Q257" s="27">
        <v>400</v>
      </c>
      <c r="R257" s="27"/>
      <c r="S257" s="27"/>
      <c r="T257" s="27"/>
      <c r="U257" s="27"/>
      <c r="V257" s="141">
        <v>0</v>
      </c>
      <c r="W257" s="29"/>
    </row>
    <row r="258" spans="1:23" ht="18.75" x14ac:dyDescent="0.2">
      <c r="A258" s="128">
        <v>249</v>
      </c>
      <c r="B258" s="117"/>
      <c r="C258" s="26" t="s">
        <v>13</v>
      </c>
      <c r="D258" s="26"/>
      <c r="E258" s="27"/>
      <c r="F258" s="27"/>
      <c r="G258" s="27">
        <v>1</v>
      </c>
      <c r="H258" s="27">
        <v>14</v>
      </c>
      <c r="I258" s="27"/>
      <c r="J258" s="27"/>
      <c r="K258" s="109">
        <f t="shared" si="5"/>
        <v>5600</v>
      </c>
      <c r="L258" s="27"/>
      <c r="M258" s="27" t="s">
        <v>581</v>
      </c>
      <c r="N258" s="27"/>
      <c r="O258" s="27"/>
      <c r="P258" s="27"/>
      <c r="Q258" s="27">
        <v>5600</v>
      </c>
      <c r="R258" s="27"/>
      <c r="S258" s="27"/>
      <c r="T258" s="27"/>
      <c r="U258" s="27"/>
      <c r="V258" s="141">
        <v>0.01</v>
      </c>
      <c r="W258" s="29"/>
    </row>
    <row r="259" spans="1:23" ht="18.75" x14ac:dyDescent="0.2">
      <c r="A259" s="128">
        <v>250</v>
      </c>
      <c r="B259" s="26" t="s">
        <v>1975</v>
      </c>
      <c r="C259" s="26" t="s">
        <v>9</v>
      </c>
      <c r="D259" s="26">
        <v>8718</v>
      </c>
      <c r="E259" s="27">
        <v>998</v>
      </c>
      <c r="F259" s="27">
        <v>24</v>
      </c>
      <c r="G259" s="27">
        <v>1</v>
      </c>
      <c r="H259" s="27">
        <v>1</v>
      </c>
      <c r="I259" s="27">
        <v>2</v>
      </c>
      <c r="J259" s="27">
        <v>7</v>
      </c>
      <c r="K259" s="109">
        <f t="shared" si="5"/>
        <v>607</v>
      </c>
      <c r="L259" s="27">
        <v>1</v>
      </c>
      <c r="M259" s="27" t="s">
        <v>582</v>
      </c>
      <c r="N259" s="27" t="s">
        <v>15</v>
      </c>
      <c r="O259" s="27" t="s">
        <v>12</v>
      </c>
      <c r="P259" s="27">
        <v>72</v>
      </c>
      <c r="Q259" s="27">
        <v>500</v>
      </c>
      <c r="R259" s="27">
        <v>107</v>
      </c>
      <c r="S259" s="27"/>
      <c r="T259" s="27"/>
      <c r="U259" s="27">
        <v>15</v>
      </c>
      <c r="V259" s="141">
        <v>0</v>
      </c>
      <c r="W259" s="29"/>
    </row>
    <row r="260" spans="1:23" ht="18.75" x14ac:dyDescent="0.2">
      <c r="A260" s="128">
        <v>251</v>
      </c>
      <c r="B260" s="26" t="s">
        <v>1976</v>
      </c>
      <c r="C260" s="26" t="s">
        <v>9</v>
      </c>
      <c r="D260" s="26">
        <v>8723</v>
      </c>
      <c r="E260" s="27">
        <v>1002</v>
      </c>
      <c r="F260" s="27">
        <v>29</v>
      </c>
      <c r="G260" s="27">
        <v>2</v>
      </c>
      <c r="H260" s="27"/>
      <c r="I260" s="27">
        <v>2</v>
      </c>
      <c r="J260" s="27">
        <v>50</v>
      </c>
      <c r="K260" s="109">
        <f t="shared" si="5"/>
        <v>250</v>
      </c>
      <c r="L260" s="27">
        <v>1</v>
      </c>
      <c r="M260" s="27" t="s">
        <v>583</v>
      </c>
      <c r="N260" s="27" t="s">
        <v>15</v>
      </c>
      <c r="O260" s="27" t="s">
        <v>42</v>
      </c>
      <c r="P260" s="27">
        <v>54</v>
      </c>
      <c r="Q260" s="27"/>
      <c r="R260" s="27">
        <v>250</v>
      </c>
      <c r="S260" s="27"/>
      <c r="T260" s="27"/>
      <c r="U260" s="27">
        <v>10</v>
      </c>
      <c r="V260" s="141">
        <v>0</v>
      </c>
      <c r="W260" s="29"/>
    </row>
    <row r="261" spans="1:23" ht="18.75" x14ac:dyDescent="0.2">
      <c r="A261" s="128">
        <v>252</v>
      </c>
      <c r="B261" s="117"/>
      <c r="C261" s="26" t="s">
        <v>9</v>
      </c>
      <c r="D261" s="26">
        <v>48563</v>
      </c>
      <c r="E261" s="27">
        <v>4662</v>
      </c>
      <c r="F261" s="27">
        <v>209</v>
      </c>
      <c r="G261" s="27">
        <v>1</v>
      </c>
      <c r="H261" s="27">
        <v>2</v>
      </c>
      <c r="I261" s="27">
        <v>3</v>
      </c>
      <c r="J261" s="27">
        <v>70</v>
      </c>
      <c r="K261" s="109">
        <f t="shared" si="5"/>
        <v>1170</v>
      </c>
      <c r="L261" s="27"/>
      <c r="M261" s="27" t="s">
        <v>583</v>
      </c>
      <c r="N261" s="27"/>
      <c r="O261" s="27"/>
      <c r="P261" s="27"/>
      <c r="Q261" s="27">
        <v>1170</v>
      </c>
      <c r="R261" s="27"/>
      <c r="S261" s="27"/>
      <c r="T261" s="27"/>
      <c r="U261" s="27"/>
      <c r="V261" s="141">
        <v>0</v>
      </c>
      <c r="W261" s="29"/>
    </row>
    <row r="262" spans="1:23" ht="18.75" x14ac:dyDescent="0.2">
      <c r="A262" s="128">
        <v>253</v>
      </c>
      <c r="B262" s="117"/>
      <c r="C262" s="26" t="s">
        <v>9</v>
      </c>
      <c r="D262" s="26">
        <v>48562</v>
      </c>
      <c r="E262" s="27">
        <v>4661</v>
      </c>
      <c r="F262" s="27">
        <v>208</v>
      </c>
      <c r="G262" s="27">
        <v>1</v>
      </c>
      <c r="H262" s="27">
        <v>2</v>
      </c>
      <c r="I262" s="27">
        <v>3</v>
      </c>
      <c r="J262" s="27">
        <v>70</v>
      </c>
      <c r="K262" s="109">
        <f t="shared" si="5"/>
        <v>1170</v>
      </c>
      <c r="L262" s="27"/>
      <c r="M262" s="27" t="s">
        <v>583</v>
      </c>
      <c r="N262" s="27"/>
      <c r="O262" s="27"/>
      <c r="P262" s="27"/>
      <c r="Q262" s="27">
        <v>1170</v>
      </c>
      <c r="R262" s="27"/>
      <c r="S262" s="27"/>
      <c r="T262" s="27"/>
      <c r="U262" s="27"/>
      <c r="V262" s="141">
        <v>0</v>
      </c>
      <c r="W262" s="29"/>
    </row>
    <row r="263" spans="1:23" ht="18.75" x14ac:dyDescent="0.2">
      <c r="A263" s="128">
        <v>254</v>
      </c>
      <c r="B263" s="117"/>
      <c r="C263" s="26" t="s">
        <v>9</v>
      </c>
      <c r="D263" s="26">
        <v>48561</v>
      </c>
      <c r="E263" s="27">
        <v>4660</v>
      </c>
      <c r="F263" s="27">
        <v>207</v>
      </c>
      <c r="G263" s="27">
        <v>1</v>
      </c>
      <c r="H263" s="27">
        <v>2</v>
      </c>
      <c r="I263" s="27">
        <v>3</v>
      </c>
      <c r="J263" s="27">
        <v>70</v>
      </c>
      <c r="K263" s="109">
        <f t="shared" si="5"/>
        <v>1170</v>
      </c>
      <c r="L263" s="27"/>
      <c r="M263" s="27" t="s">
        <v>583</v>
      </c>
      <c r="N263" s="27"/>
      <c r="O263" s="27"/>
      <c r="P263" s="27"/>
      <c r="Q263" s="27">
        <v>1170</v>
      </c>
      <c r="R263" s="27"/>
      <c r="S263" s="27"/>
      <c r="T263" s="27"/>
      <c r="U263" s="27"/>
      <c r="V263" s="141">
        <v>0</v>
      </c>
      <c r="W263" s="29"/>
    </row>
    <row r="264" spans="1:23" ht="18.75" x14ac:dyDescent="0.2">
      <c r="A264" s="128">
        <v>255</v>
      </c>
      <c r="B264" s="26" t="s">
        <v>1977</v>
      </c>
      <c r="C264" s="26" t="s">
        <v>9</v>
      </c>
      <c r="D264" s="26">
        <v>8714</v>
      </c>
      <c r="E264" s="27">
        <v>995</v>
      </c>
      <c r="F264" s="27">
        <v>20</v>
      </c>
      <c r="G264" s="27">
        <v>2</v>
      </c>
      <c r="H264" s="27">
        <v>1</v>
      </c>
      <c r="I264" s="27"/>
      <c r="J264" s="27">
        <v>5</v>
      </c>
      <c r="K264" s="109">
        <f t="shared" si="5"/>
        <v>405</v>
      </c>
      <c r="L264" s="27">
        <v>1</v>
      </c>
      <c r="M264" s="27" t="s">
        <v>584</v>
      </c>
      <c r="N264" s="27" t="s">
        <v>15</v>
      </c>
      <c r="O264" s="27" t="s">
        <v>12</v>
      </c>
      <c r="P264" s="27">
        <v>108</v>
      </c>
      <c r="Q264" s="27">
        <v>300</v>
      </c>
      <c r="R264" s="27">
        <v>105</v>
      </c>
      <c r="S264" s="27"/>
      <c r="T264" s="27"/>
      <c r="U264" s="27">
        <v>30</v>
      </c>
      <c r="V264" s="141">
        <v>0</v>
      </c>
      <c r="W264" s="29"/>
    </row>
    <row r="265" spans="1:23" ht="18.75" x14ac:dyDescent="0.2">
      <c r="A265" s="128">
        <v>256</v>
      </c>
      <c r="B265" s="117"/>
      <c r="C265" s="26" t="s">
        <v>9</v>
      </c>
      <c r="D265" s="26">
        <v>24206</v>
      </c>
      <c r="E265" s="27">
        <v>3389</v>
      </c>
      <c r="F265" s="27">
        <v>167</v>
      </c>
      <c r="G265" s="27">
        <v>1</v>
      </c>
      <c r="H265" s="27">
        <v>22</v>
      </c>
      <c r="I265" s="27">
        <v>2</v>
      </c>
      <c r="J265" s="27">
        <v>94</v>
      </c>
      <c r="K265" s="109">
        <f t="shared" si="5"/>
        <v>9094</v>
      </c>
      <c r="L265" s="27"/>
      <c r="M265" s="27" t="s">
        <v>584</v>
      </c>
      <c r="N265" s="27"/>
      <c r="O265" s="27"/>
      <c r="P265" s="27"/>
      <c r="Q265" s="27">
        <v>9094</v>
      </c>
      <c r="R265" s="27"/>
      <c r="S265" s="27"/>
      <c r="T265" s="27"/>
      <c r="U265" s="27"/>
      <c r="V265" s="141">
        <v>0</v>
      </c>
      <c r="W265" s="29"/>
    </row>
    <row r="266" spans="1:23" ht="18.75" x14ac:dyDescent="0.2">
      <c r="A266" s="128">
        <v>257</v>
      </c>
      <c r="B266" s="26" t="s">
        <v>1979</v>
      </c>
      <c r="C266" s="26" t="s">
        <v>9</v>
      </c>
      <c r="D266" s="26">
        <v>31372</v>
      </c>
      <c r="E266" s="27">
        <v>3637</v>
      </c>
      <c r="F266" s="27">
        <v>177</v>
      </c>
      <c r="G266" s="27">
        <v>2</v>
      </c>
      <c r="H266" s="27"/>
      <c r="I266" s="27">
        <v>1</v>
      </c>
      <c r="J266" s="27">
        <v>62</v>
      </c>
      <c r="K266" s="109">
        <f t="shared" si="5"/>
        <v>162</v>
      </c>
      <c r="L266" s="27">
        <v>1</v>
      </c>
      <c r="M266" s="27" t="s">
        <v>585</v>
      </c>
      <c r="N266" s="27" t="s">
        <v>15</v>
      </c>
      <c r="O266" s="27" t="s">
        <v>12</v>
      </c>
      <c r="P266" s="27">
        <v>84</v>
      </c>
      <c r="Q266" s="27"/>
      <c r="R266" s="27">
        <v>162</v>
      </c>
      <c r="S266" s="27"/>
      <c r="T266" s="27"/>
      <c r="U266" s="27">
        <v>20</v>
      </c>
      <c r="V266" s="141">
        <v>0</v>
      </c>
      <c r="W266" s="29"/>
    </row>
    <row r="267" spans="1:23" ht="18.75" x14ac:dyDescent="0.2">
      <c r="A267" s="128">
        <v>258</v>
      </c>
      <c r="B267" s="117"/>
      <c r="C267" s="26" t="s">
        <v>9</v>
      </c>
      <c r="D267" s="26"/>
      <c r="E267" s="27">
        <v>3365</v>
      </c>
      <c r="F267" s="27"/>
      <c r="G267" s="27">
        <v>1</v>
      </c>
      <c r="H267" s="27">
        <v>10</v>
      </c>
      <c r="I267" s="27"/>
      <c r="J267" s="27">
        <v>78</v>
      </c>
      <c r="K267" s="109">
        <f t="shared" si="5"/>
        <v>4078</v>
      </c>
      <c r="L267" s="27"/>
      <c r="M267" s="27" t="s">
        <v>585</v>
      </c>
      <c r="N267" s="27"/>
      <c r="O267" s="27"/>
      <c r="P267" s="27"/>
      <c r="Q267" s="27">
        <v>4078</v>
      </c>
      <c r="R267" s="27"/>
      <c r="S267" s="27"/>
      <c r="T267" s="27"/>
      <c r="U267" s="27"/>
      <c r="V267" s="141">
        <v>0</v>
      </c>
      <c r="W267" s="29"/>
    </row>
    <row r="268" spans="1:23" ht="18.75" x14ac:dyDescent="0.2">
      <c r="A268" s="128">
        <v>259</v>
      </c>
      <c r="B268" s="117"/>
      <c r="C268" s="26" t="s">
        <v>13</v>
      </c>
      <c r="D268" s="26"/>
      <c r="E268" s="27"/>
      <c r="F268" s="27"/>
      <c r="G268" s="27">
        <v>1</v>
      </c>
      <c r="H268" s="27">
        <v>14</v>
      </c>
      <c r="I268" s="27">
        <v>1</v>
      </c>
      <c r="J268" s="27">
        <v>40</v>
      </c>
      <c r="K268" s="109">
        <f t="shared" si="5"/>
        <v>5740</v>
      </c>
      <c r="L268" s="27"/>
      <c r="M268" s="27" t="s">
        <v>585</v>
      </c>
      <c r="N268" s="27"/>
      <c r="O268" s="27"/>
      <c r="P268" s="27"/>
      <c r="Q268" s="27">
        <v>5740</v>
      </c>
      <c r="R268" s="27"/>
      <c r="S268" s="27"/>
      <c r="T268" s="27"/>
      <c r="U268" s="27"/>
      <c r="V268" s="141">
        <v>0.01</v>
      </c>
      <c r="W268" s="29"/>
    </row>
    <row r="269" spans="1:23" ht="18.75" x14ac:dyDescent="0.2">
      <c r="A269" s="128">
        <v>260</v>
      </c>
      <c r="B269" s="26" t="s">
        <v>1978</v>
      </c>
      <c r="C269" s="26" t="s">
        <v>9</v>
      </c>
      <c r="D269" s="26">
        <v>8713</v>
      </c>
      <c r="E269" s="27">
        <v>994</v>
      </c>
      <c r="F269" s="27">
        <v>19</v>
      </c>
      <c r="G269" s="27">
        <v>2</v>
      </c>
      <c r="H269" s="27"/>
      <c r="I269" s="27">
        <v>1</v>
      </c>
      <c r="J269" s="27">
        <v>53</v>
      </c>
      <c r="K269" s="109">
        <f t="shared" si="5"/>
        <v>153</v>
      </c>
      <c r="L269" s="27">
        <v>1</v>
      </c>
      <c r="M269" s="27" t="s">
        <v>586</v>
      </c>
      <c r="N269" s="27" t="s">
        <v>15</v>
      </c>
      <c r="O269" s="27" t="s">
        <v>12</v>
      </c>
      <c r="P269" s="27">
        <v>96</v>
      </c>
      <c r="Q269" s="27"/>
      <c r="R269" s="27">
        <v>153</v>
      </c>
      <c r="S269" s="27"/>
      <c r="T269" s="27"/>
      <c r="U269" s="27">
        <v>20</v>
      </c>
      <c r="V269" s="141">
        <v>0</v>
      </c>
      <c r="W269" s="29"/>
    </row>
    <row r="270" spans="1:23" ht="18.75" x14ac:dyDescent="0.2">
      <c r="A270" s="128">
        <v>261</v>
      </c>
      <c r="B270" s="117"/>
      <c r="C270" s="26" t="s">
        <v>9</v>
      </c>
      <c r="D270" s="26">
        <v>13091</v>
      </c>
      <c r="E270" s="27">
        <v>1501</v>
      </c>
      <c r="F270" s="27">
        <v>440</v>
      </c>
      <c r="G270" s="27">
        <v>1</v>
      </c>
      <c r="H270" s="27">
        <v>8</v>
      </c>
      <c r="I270" s="27">
        <v>3</v>
      </c>
      <c r="J270" s="27">
        <v>71</v>
      </c>
      <c r="K270" s="109">
        <f t="shared" si="5"/>
        <v>3571</v>
      </c>
      <c r="L270" s="27"/>
      <c r="M270" s="27" t="s">
        <v>586</v>
      </c>
      <c r="N270" s="27"/>
      <c r="O270" s="27"/>
      <c r="P270" s="27"/>
      <c r="Q270" s="27">
        <v>3571</v>
      </c>
      <c r="R270" s="27"/>
      <c r="S270" s="27"/>
      <c r="T270" s="27"/>
      <c r="U270" s="27"/>
      <c r="V270" s="141">
        <v>0</v>
      </c>
      <c r="W270" s="29"/>
    </row>
    <row r="271" spans="1:23" ht="18.75" x14ac:dyDescent="0.2">
      <c r="A271" s="128">
        <v>262</v>
      </c>
      <c r="B271" s="117"/>
      <c r="C271" s="26" t="s">
        <v>9</v>
      </c>
      <c r="D271" s="26">
        <v>31374</v>
      </c>
      <c r="E271" s="27">
        <v>3674</v>
      </c>
      <c r="F271" s="27">
        <v>179</v>
      </c>
      <c r="G271" s="27">
        <v>1</v>
      </c>
      <c r="H271" s="27"/>
      <c r="I271" s="27">
        <v>1</v>
      </c>
      <c r="J271" s="27">
        <v>56</v>
      </c>
      <c r="K271" s="109">
        <f t="shared" si="5"/>
        <v>156</v>
      </c>
      <c r="L271" s="27"/>
      <c r="M271" s="27" t="s">
        <v>586</v>
      </c>
      <c r="N271" s="27"/>
      <c r="O271" s="27"/>
      <c r="P271" s="27"/>
      <c r="Q271" s="27">
        <v>156</v>
      </c>
      <c r="R271" s="27"/>
      <c r="S271" s="27"/>
      <c r="T271" s="27"/>
      <c r="U271" s="27"/>
      <c r="V271" s="141">
        <v>0</v>
      </c>
      <c r="W271" s="29"/>
    </row>
    <row r="272" spans="1:23" ht="18.75" x14ac:dyDescent="0.2">
      <c r="A272" s="128">
        <v>263</v>
      </c>
      <c r="B272" s="117"/>
      <c r="C272" s="26" t="s">
        <v>9</v>
      </c>
      <c r="D272" s="26">
        <v>12841</v>
      </c>
      <c r="E272" s="27"/>
      <c r="F272" s="27">
        <v>98</v>
      </c>
      <c r="G272" s="27">
        <v>1</v>
      </c>
      <c r="H272" s="27"/>
      <c r="I272" s="27">
        <v>2</v>
      </c>
      <c r="J272" s="27">
        <v>22</v>
      </c>
      <c r="K272" s="109">
        <f t="shared" si="5"/>
        <v>222</v>
      </c>
      <c r="L272" s="27"/>
      <c r="M272" s="27" t="s">
        <v>586</v>
      </c>
      <c r="N272" s="27"/>
      <c r="O272" s="27"/>
      <c r="P272" s="27"/>
      <c r="Q272" s="27">
        <v>222</v>
      </c>
      <c r="R272" s="27"/>
      <c r="S272" s="27"/>
      <c r="T272" s="27"/>
      <c r="U272" s="27"/>
      <c r="V272" s="141">
        <v>0</v>
      </c>
      <c r="W272" s="29"/>
    </row>
    <row r="273" spans="1:23" ht="18.75" x14ac:dyDescent="0.2">
      <c r="A273" s="128">
        <v>264</v>
      </c>
      <c r="B273" s="117"/>
      <c r="C273" s="26" t="s">
        <v>13</v>
      </c>
      <c r="D273" s="26"/>
      <c r="E273" s="27"/>
      <c r="F273" s="27"/>
      <c r="G273" s="27">
        <v>1</v>
      </c>
      <c r="H273" s="27">
        <v>23</v>
      </c>
      <c r="I273" s="27"/>
      <c r="J273" s="27"/>
      <c r="K273" s="109">
        <f t="shared" si="5"/>
        <v>9200</v>
      </c>
      <c r="L273" s="27"/>
      <c r="M273" s="27" t="s">
        <v>586</v>
      </c>
      <c r="N273" s="27"/>
      <c r="O273" s="27"/>
      <c r="P273" s="27"/>
      <c r="Q273" s="27">
        <v>9200</v>
      </c>
      <c r="R273" s="27"/>
      <c r="S273" s="27"/>
      <c r="T273" s="27"/>
      <c r="U273" s="27"/>
      <c r="V273" s="141">
        <v>0.01</v>
      </c>
      <c r="W273" s="29"/>
    </row>
    <row r="274" spans="1:23" ht="18.75" x14ac:dyDescent="0.2">
      <c r="A274" s="128">
        <v>265</v>
      </c>
      <c r="B274" s="26" t="s">
        <v>1980</v>
      </c>
      <c r="C274" s="26" t="s">
        <v>9</v>
      </c>
      <c r="D274" s="26">
        <v>34614</v>
      </c>
      <c r="E274" s="27">
        <v>3911</v>
      </c>
      <c r="F274" s="27">
        <v>189</v>
      </c>
      <c r="G274" s="27">
        <v>2</v>
      </c>
      <c r="H274" s="27"/>
      <c r="I274" s="27">
        <v>3</v>
      </c>
      <c r="J274" s="27">
        <v>7</v>
      </c>
      <c r="K274" s="109">
        <f t="shared" si="5"/>
        <v>307</v>
      </c>
      <c r="L274" s="27">
        <v>1</v>
      </c>
      <c r="M274" s="27" t="s">
        <v>587</v>
      </c>
      <c r="N274" s="27" t="s">
        <v>15</v>
      </c>
      <c r="O274" s="27" t="s">
        <v>22</v>
      </c>
      <c r="P274" s="27">
        <v>132</v>
      </c>
      <c r="Q274" s="27"/>
      <c r="R274" s="27">
        <v>307</v>
      </c>
      <c r="S274" s="27"/>
      <c r="T274" s="27"/>
      <c r="U274" s="27">
        <v>40</v>
      </c>
      <c r="V274" s="141">
        <v>0</v>
      </c>
      <c r="W274" s="29"/>
    </row>
    <row r="275" spans="1:23" ht="18.75" x14ac:dyDescent="0.2">
      <c r="A275" s="128">
        <v>266</v>
      </c>
      <c r="B275" s="117"/>
      <c r="C275" s="26" t="s">
        <v>9</v>
      </c>
      <c r="D275" s="26">
        <v>34615</v>
      </c>
      <c r="E275" s="27">
        <v>3912</v>
      </c>
      <c r="F275" s="27">
        <v>190</v>
      </c>
      <c r="G275" s="27">
        <v>1</v>
      </c>
      <c r="H275" s="27"/>
      <c r="I275" s="27">
        <v>3</v>
      </c>
      <c r="J275" s="27">
        <v>39</v>
      </c>
      <c r="K275" s="109">
        <f t="shared" si="5"/>
        <v>339</v>
      </c>
      <c r="L275" s="27"/>
      <c r="M275" s="27" t="s">
        <v>587</v>
      </c>
      <c r="N275" s="27"/>
      <c r="O275" s="27"/>
      <c r="P275" s="27"/>
      <c r="Q275" s="27">
        <v>339</v>
      </c>
      <c r="R275" s="27"/>
      <c r="S275" s="27"/>
      <c r="T275" s="27"/>
      <c r="U275" s="27"/>
      <c r="V275" s="141">
        <v>0</v>
      </c>
      <c r="W275" s="29"/>
    </row>
    <row r="276" spans="1:23" ht="18.75" x14ac:dyDescent="0.2">
      <c r="A276" s="128">
        <v>267</v>
      </c>
      <c r="B276" s="117"/>
      <c r="C276" s="26" t="s">
        <v>9</v>
      </c>
      <c r="D276" s="26">
        <v>8738</v>
      </c>
      <c r="E276" s="27">
        <v>1016</v>
      </c>
      <c r="F276" s="27">
        <v>44</v>
      </c>
      <c r="G276" s="27">
        <v>1</v>
      </c>
      <c r="H276" s="27"/>
      <c r="I276" s="27">
        <v>3</v>
      </c>
      <c r="J276" s="27">
        <v>5</v>
      </c>
      <c r="K276" s="109">
        <f t="shared" si="5"/>
        <v>305</v>
      </c>
      <c r="L276" s="27"/>
      <c r="M276" s="27" t="s">
        <v>587</v>
      </c>
      <c r="N276" s="27"/>
      <c r="O276" s="27"/>
      <c r="P276" s="27"/>
      <c r="Q276" s="27">
        <v>305</v>
      </c>
      <c r="R276" s="27"/>
      <c r="S276" s="27"/>
      <c r="T276" s="27"/>
      <c r="U276" s="27"/>
      <c r="V276" s="141">
        <v>0</v>
      </c>
      <c r="W276" s="29"/>
    </row>
    <row r="277" spans="1:23" ht="18.75" x14ac:dyDescent="0.2">
      <c r="A277" s="128">
        <v>268</v>
      </c>
      <c r="B277" s="117"/>
      <c r="C277" s="26" t="s">
        <v>9</v>
      </c>
      <c r="D277" s="26">
        <v>12861</v>
      </c>
      <c r="E277" s="27">
        <v>1435</v>
      </c>
      <c r="F277" s="27">
        <v>131</v>
      </c>
      <c r="G277" s="27">
        <v>1</v>
      </c>
      <c r="H277" s="27">
        <v>1</v>
      </c>
      <c r="I277" s="27">
        <v>2</v>
      </c>
      <c r="J277" s="27">
        <v>43</v>
      </c>
      <c r="K277" s="109">
        <f t="shared" si="5"/>
        <v>643</v>
      </c>
      <c r="L277" s="27"/>
      <c r="M277" s="27" t="s">
        <v>587</v>
      </c>
      <c r="N277" s="27"/>
      <c r="O277" s="27"/>
      <c r="P277" s="27"/>
      <c r="Q277" s="27">
        <v>643</v>
      </c>
      <c r="R277" s="27"/>
      <c r="S277" s="27"/>
      <c r="T277" s="27"/>
      <c r="U277" s="27"/>
      <c r="V277" s="141">
        <v>0</v>
      </c>
      <c r="W277" s="29"/>
    </row>
    <row r="278" spans="1:23" ht="18.75" x14ac:dyDescent="0.2">
      <c r="A278" s="128">
        <v>269</v>
      </c>
      <c r="B278" s="117"/>
      <c r="C278" s="26" t="s">
        <v>13</v>
      </c>
      <c r="D278" s="26"/>
      <c r="E278" s="27"/>
      <c r="F278" s="27"/>
      <c r="G278" s="27">
        <v>1</v>
      </c>
      <c r="H278" s="27">
        <v>26</v>
      </c>
      <c r="I278" s="27"/>
      <c r="J278" s="27"/>
      <c r="K278" s="109">
        <f t="shared" si="5"/>
        <v>10400</v>
      </c>
      <c r="L278" s="27"/>
      <c r="M278" s="27" t="s">
        <v>587</v>
      </c>
      <c r="N278" s="27"/>
      <c r="O278" s="27"/>
      <c r="P278" s="27"/>
      <c r="Q278" s="27">
        <v>10400</v>
      </c>
      <c r="R278" s="27"/>
      <c r="S278" s="27"/>
      <c r="T278" s="27"/>
      <c r="U278" s="27"/>
      <c r="V278" s="141">
        <v>0.01</v>
      </c>
      <c r="W278" s="29"/>
    </row>
    <row r="279" spans="1:23" ht="18.75" x14ac:dyDescent="0.2">
      <c r="A279" s="128">
        <v>270</v>
      </c>
      <c r="B279" s="26" t="s">
        <v>1981</v>
      </c>
      <c r="C279" s="26" t="s">
        <v>9</v>
      </c>
      <c r="D279" s="26">
        <v>48375</v>
      </c>
      <c r="E279" s="27">
        <v>4634</v>
      </c>
      <c r="F279" s="27">
        <v>206</v>
      </c>
      <c r="G279" s="27">
        <v>1</v>
      </c>
      <c r="H279" s="27">
        <v>9</v>
      </c>
      <c r="I279" s="27">
        <v>2</v>
      </c>
      <c r="J279" s="27">
        <v>47</v>
      </c>
      <c r="K279" s="109">
        <f t="shared" si="5"/>
        <v>3847</v>
      </c>
      <c r="L279" s="27"/>
      <c r="M279" s="27" t="s">
        <v>1982</v>
      </c>
      <c r="N279" s="27"/>
      <c r="O279" s="27"/>
      <c r="P279" s="27"/>
      <c r="Q279" s="27">
        <v>3847</v>
      </c>
      <c r="R279" s="27"/>
      <c r="S279" s="27"/>
      <c r="T279" s="27"/>
      <c r="U279" s="27"/>
      <c r="V279" s="141">
        <v>0</v>
      </c>
      <c r="W279" s="29"/>
    </row>
    <row r="280" spans="1:23" ht="18.75" x14ac:dyDescent="0.2">
      <c r="A280" s="128">
        <v>271</v>
      </c>
      <c r="B280" s="117"/>
      <c r="C280" s="26" t="s">
        <v>13</v>
      </c>
      <c r="D280" s="26"/>
      <c r="E280" s="27"/>
      <c r="F280" s="27"/>
      <c r="G280" s="27">
        <v>1</v>
      </c>
      <c r="H280" s="27">
        <v>6</v>
      </c>
      <c r="I280" s="27"/>
      <c r="J280" s="27"/>
      <c r="K280" s="109">
        <f t="shared" si="5"/>
        <v>2400</v>
      </c>
      <c r="L280" s="27"/>
      <c r="M280" s="74" t="s">
        <v>1982</v>
      </c>
      <c r="N280" s="27"/>
      <c r="O280" s="27"/>
      <c r="P280" s="27"/>
      <c r="Q280" s="27">
        <v>2400</v>
      </c>
      <c r="R280" s="27"/>
      <c r="S280" s="27"/>
      <c r="T280" s="27"/>
      <c r="U280" s="27"/>
      <c r="V280" s="141">
        <v>0.01</v>
      </c>
      <c r="W280" s="29"/>
    </row>
    <row r="281" spans="1:23" ht="18.75" x14ac:dyDescent="0.2">
      <c r="A281" s="128">
        <v>272</v>
      </c>
      <c r="B281" s="26" t="s">
        <v>1983</v>
      </c>
      <c r="C281" s="26" t="s">
        <v>9</v>
      </c>
      <c r="D281" s="26">
        <v>34612</v>
      </c>
      <c r="E281" s="27">
        <v>3909</v>
      </c>
      <c r="F281" s="27">
        <v>187</v>
      </c>
      <c r="G281" s="27">
        <v>2</v>
      </c>
      <c r="H281" s="27"/>
      <c r="I281" s="27">
        <v>3</v>
      </c>
      <c r="J281" s="27">
        <v>65</v>
      </c>
      <c r="K281" s="109">
        <f t="shared" si="5"/>
        <v>365</v>
      </c>
      <c r="L281" s="27">
        <v>1</v>
      </c>
      <c r="M281" s="27" t="s">
        <v>588</v>
      </c>
      <c r="N281" s="27" t="s">
        <v>15</v>
      </c>
      <c r="O281" s="27" t="s">
        <v>12</v>
      </c>
      <c r="P281" s="27">
        <v>120</v>
      </c>
      <c r="Q281" s="27"/>
      <c r="R281" s="27">
        <v>365</v>
      </c>
      <c r="S281" s="27"/>
      <c r="T281" s="27"/>
      <c r="U281" s="27">
        <v>20</v>
      </c>
      <c r="V281" s="141">
        <v>0</v>
      </c>
      <c r="W281" s="29"/>
    </row>
    <row r="282" spans="1:23" ht="18.75" x14ac:dyDescent="0.2">
      <c r="A282" s="128">
        <v>273</v>
      </c>
      <c r="B282" s="117"/>
      <c r="C282" s="26" t="s">
        <v>9</v>
      </c>
      <c r="D282" s="26">
        <v>13051</v>
      </c>
      <c r="E282" s="27">
        <v>1463</v>
      </c>
      <c r="F282" s="27">
        <v>107</v>
      </c>
      <c r="G282" s="27">
        <v>1</v>
      </c>
      <c r="H282" s="27">
        <v>5</v>
      </c>
      <c r="I282" s="27">
        <v>1</v>
      </c>
      <c r="J282" s="27">
        <v>38</v>
      </c>
      <c r="K282" s="109">
        <f t="shared" si="5"/>
        <v>2138</v>
      </c>
      <c r="L282" s="27"/>
      <c r="M282" s="27" t="s">
        <v>588</v>
      </c>
      <c r="N282" s="27"/>
      <c r="O282" s="27"/>
      <c r="P282" s="27"/>
      <c r="Q282" s="27">
        <v>2138</v>
      </c>
      <c r="R282" s="27"/>
      <c r="S282" s="27"/>
      <c r="T282" s="27"/>
      <c r="U282" s="27"/>
      <c r="V282" s="141">
        <v>0</v>
      </c>
      <c r="W282" s="29"/>
    </row>
    <row r="283" spans="1:23" ht="18.75" x14ac:dyDescent="0.2">
      <c r="A283" s="128">
        <v>274</v>
      </c>
      <c r="B283" s="117"/>
      <c r="C283" s="26" t="s">
        <v>9</v>
      </c>
      <c r="D283" s="26">
        <v>14061</v>
      </c>
      <c r="E283" s="27">
        <v>1713</v>
      </c>
      <c r="F283" s="27">
        <v>134</v>
      </c>
      <c r="G283" s="27">
        <v>1</v>
      </c>
      <c r="H283" s="27">
        <v>10</v>
      </c>
      <c r="I283" s="27">
        <v>3</v>
      </c>
      <c r="J283" s="27">
        <v>43</v>
      </c>
      <c r="K283" s="109">
        <f t="shared" si="5"/>
        <v>4343</v>
      </c>
      <c r="L283" s="27"/>
      <c r="M283" s="27" t="s">
        <v>588</v>
      </c>
      <c r="N283" s="27"/>
      <c r="O283" s="27"/>
      <c r="P283" s="27"/>
      <c r="Q283" s="27">
        <v>4343</v>
      </c>
      <c r="R283" s="27"/>
      <c r="S283" s="27"/>
      <c r="T283" s="27"/>
      <c r="U283" s="27"/>
      <c r="V283" s="141">
        <v>0</v>
      </c>
      <c r="W283" s="29"/>
    </row>
    <row r="284" spans="1:23" ht="18.75" x14ac:dyDescent="0.2">
      <c r="A284" s="128">
        <v>275</v>
      </c>
      <c r="B284" s="117"/>
      <c r="C284" s="26" t="s">
        <v>9</v>
      </c>
      <c r="D284" s="26"/>
      <c r="E284" s="27">
        <v>160</v>
      </c>
      <c r="F284" s="27"/>
      <c r="G284" s="27">
        <v>1</v>
      </c>
      <c r="H284" s="27">
        <v>19</v>
      </c>
      <c r="I284" s="27"/>
      <c r="J284" s="27"/>
      <c r="K284" s="109">
        <f t="shared" si="5"/>
        <v>7600</v>
      </c>
      <c r="L284" s="27"/>
      <c r="M284" s="27" t="s">
        <v>588</v>
      </c>
      <c r="N284" s="27"/>
      <c r="O284" s="27"/>
      <c r="P284" s="27"/>
      <c r="Q284" s="27">
        <v>7600</v>
      </c>
      <c r="R284" s="27"/>
      <c r="S284" s="27"/>
      <c r="T284" s="27"/>
      <c r="U284" s="27"/>
      <c r="V284" s="141">
        <v>0</v>
      </c>
      <c r="W284" s="29"/>
    </row>
    <row r="285" spans="1:23" ht="18.75" x14ac:dyDescent="0.2">
      <c r="A285" s="128">
        <v>276</v>
      </c>
      <c r="B285" s="117"/>
      <c r="C285" s="26" t="s">
        <v>13</v>
      </c>
      <c r="D285" s="26"/>
      <c r="E285" s="27"/>
      <c r="F285" s="27"/>
      <c r="G285" s="27">
        <v>1</v>
      </c>
      <c r="H285" s="27">
        <v>56</v>
      </c>
      <c r="I285" s="27">
        <v>3</v>
      </c>
      <c r="J285" s="27">
        <v>3</v>
      </c>
      <c r="K285" s="109">
        <f t="shared" si="5"/>
        <v>22703</v>
      </c>
      <c r="L285" s="27"/>
      <c r="M285" s="27" t="s">
        <v>588</v>
      </c>
      <c r="N285" s="27"/>
      <c r="O285" s="27"/>
      <c r="P285" s="27"/>
      <c r="Q285" s="27">
        <v>22703</v>
      </c>
      <c r="R285" s="27"/>
      <c r="S285" s="27"/>
      <c r="T285" s="27"/>
      <c r="U285" s="27"/>
      <c r="V285" s="141">
        <v>0.01</v>
      </c>
      <c r="W285" s="29"/>
    </row>
    <row r="286" spans="1:23" ht="18.75" x14ac:dyDescent="0.2">
      <c r="A286" s="128">
        <v>277</v>
      </c>
      <c r="B286" s="117"/>
      <c r="C286" s="26" t="s">
        <v>32</v>
      </c>
      <c r="D286" s="26">
        <v>3360</v>
      </c>
      <c r="E286" s="27">
        <v>3360</v>
      </c>
      <c r="F286" s="27">
        <v>276</v>
      </c>
      <c r="G286" s="27">
        <v>1</v>
      </c>
      <c r="H286" s="27">
        <v>1</v>
      </c>
      <c r="I286" s="27"/>
      <c r="J286" s="27"/>
      <c r="K286" s="109">
        <f t="shared" si="5"/>
        <v>400</v>
      </c>
      <c r="L286" s="27"/>
      <c r="M286" s="27" t="s">
        <v>588</v>
      </c>
      <c r="N286" s="27"/>
      <c r="O286" s="27"/>
      <c r="P286" s="27"/>
      <c r="Q286" s="27">
        <v>400</v>
      </c>
      <c r="R286" s="27"/>
      <c r="S286" s="27"/>
      <c r="T286" s="27"/>
      <c r="U286" s="27"/>
      <c r="V286" s="141">
        <v>0.01</v>
      </c>
      <c r="W286" s="29"/>
    </row>
    <row r="287" spans="1:23" ht="18.75" x14ac:dyDescent="0.2">
      <c r="A287" s="128">
        <v>278</v>
      </c>
      <c r="B287" s="117"/>
      <c r="C287" s="26" t="s">
        <v>32</v>
      </c>
      <c r="D287" s="26">
        <v>3357</v>
      </c>
      <c r="E287" s="27">
        <v>3357</v>
      </c>
      <c r="F287" s="27">
        <v>273</v>
      </c>
      <c r="G287" s="27">
        <v>1</v>
      </c>
      <c r="H287" s="27">
        <v>1</v>
      </c>
      <c r="I287" s="27">
        <v>3</v>
      </c>
      <c r="J287" s="27">
        <v>24</v>
      </c>
      <c r="K287" s="109">
        <f t="shared" si="5"/>
        <v>724</v>
      </c>
      <c r="L287" s="27"/>
      <c r="M287" s="27" t="s">
        <v>588</v>
      </c>
      <c r="N287" s="27"/>
      <c r="O287" s="27"/>
      <c r="P287" s="27"/>
      <c r="Q287" s="27">
        <v>724</v>
      </c>
      <c r="R287" s="27"/>
      <c r="S287" s="27"/>
      <c r="T287" s="27"/>
      <c r="U287" s="27"/>
      <c r="V287" s="141">
        <v>0.01</v>
      </c>
      <c r="W287" s="29"/>
    </row>
    <row r="288" spans="1:23" ht="18.75" x14ac:dyDescent="0.2">
      <c r="A288" s="128">
        <v>279</v>
      </c>
      <c r="B288" s="117"/>
      <c r="C288" s="26" t="s">
        <v>32</v>
      </c>
      <c r="D288" s="26">
        <v>1289</v>
      </c>
      <c r="E288" s="27">
        <v>1289</v>
      </c>
      <c r="F288" s="27">
        <v>207</v>
      </c>
      <c r="G288" s="27">
        <v>1</v>
      </c>
      <c r="H288" s="27">
        <v>8</v>
      </c>
      <c r="I288" s="27">
        <v>1</v>
      </c>
      <c r="J288" s="27">
        <v>16</v>
      </c>
      <c r="K288" s="109">
        <f t="shared" si="5"/>
        <v>3316</v>
      </c>
      <c r="L288" s="27"/>
      <c r="M288" s="27" t="s">
        <v>588</v>
      </c>
      <c r="N288" s="27"/>
      <c r="O288" s="27"/>
      <c r="P288" s="27"/>
      <c r="Q288" s="27">
        <v>3316</v>
      </c>
      <c r="R288" s="27"/>
      <c r="S288" s="27"/>
      <c r="T288" s="27"/>
      <c r="U288" s="27"/>
      <c r="V288" s="141">
        <v>0.01</v>
      </c>
      <c r="W288" s="29"/>
    </row>
    <row r="289" spans="1:23" ht="18.75" x14ac:dyDescent="0.2">
      <c r="A289" s="128">
        <v>280</v>
      </c>
      <c r="B289" s="26" t="s">
        <v>1984</v>
      </c>
      <c r="C289" s="26" t="s">
        <v>9</v>
      </c>
      <c r="D289" s="26">
        <v>34610</v>
      </c>
      <c r="E289" s="27">
        <v>3907</v>
      </c>
      <c r="F289" s="27">
        <v>185</v>
      </c>
      <c r="G289" s="27">
        <v>2</v>
      </c>
      <c r="H289" s="27">
        <v>1</v>
      </c>
      <c r="I289" s="27"/>
      <c r="J289" s="27">
        <v>81</v>
      </c>
      <c r="K289" s="109">
        <f t="shared" ref="K289:K334" si="6">H289*400+I289*100+J289</f>
        <v>481</v>
      </c>
      <c r="L289" s="27">
        <v>1</v>
      </c>
      <c r="M289" s="27" t="s">
        <v>589</v>
      </c>
      <c r="N289" s="27" t="s">
        <v>15</v>
      </c>
      <c r="O289" s="27" t="s">
        <v>12</v>
      </c>
      <c r="P289" s="27">
        <v>80</v>
      </c>
      <c r="Q289" s="27">
        <v>400</v>
      </c>
      <c r="R289" s="27">
        <v>81</v>
      </c>
      <c r="S289" s="27"/>
      <c r="T289" s="27"/>
      <c r="U289" s="27">
        <v>30</v>
      </c>
      <c r="V289" s="141">
        <v>0</v>
      </c>
      <c r="W289" s="29"/>
    </row>
    <row r="290" spans="1:23" ht="18.75" x14ac:dyDescent="0.2">
      <c r="A290" s="128">
        <v>281</v>
      </c>
      <c r="B290" s="117"/>
      <c r="C290" s="26" t="s">
        <v>9</v>
      </c>
      <c r="D290" s="26">
        <v>13052</v>
      </c>
      <c r="E290" s="27">
        <v>1464</v>
      </c>
      <c r="F290" s="27">
        <v>108</v>
      </c>
      <c r="G290" s="27">
        <v>1</v>
      </c>
      <c r="H290" s="27">
        <v>12</v>
      </c>
      <c r="I290" s="27">
        <v>2</v>
      </c>
      <c r="J290" s="27">
        <v>2</v>
      </c>
      <c r="K290" s="109">
        <f t="shared" si="6"/>
        <v>5002</v>
      </c>
      <c r="L290" s="27"/>
      <c r="M290" s="27" t="s">
        <v>589</v>
      </c>
      <c r="N290" s="27"/>
      <c r="O290" s="27"/>
      <c r="P290" s="27"/>
      <c r="Q290" s="27">
        <v>5002</v>
      </c>
      <c r="R290" s="27"/>
      <c r="S290" s="27"/>
      <c r="T290" s="27"/>
      <c r="U290" s="27"/>
      <c r="V290" s="141">
        <v>0</v>
      </c>
      <c r="W290" s="29"/>
    </row>
    <row r="291" spans="1:23" ht="18.75" x14ac:dyDescent="0.2">
      <c r="A291" s="128">
        <v>282</v>
      </c>
      <c r="B291" s="26" t="s">
        <v>1985</v>
      </c>
      <c r="C291" s="26" t="s">
        <v>9</v>
      </c>
      <c r="D291" s="26">
        <v>55205</v>
      </c>
      <c r="E291" s="27">
        <v>5310</v>
      </c>
      <c r="F291" s="27">
        <v>198</v>
      </c>
      <c r="G291" s="27">
        <v>2</v>
      </c>
      <c r="H291" s="27"/>
      <c r="I291" s="27"/>
      <c r="J291" s="27">
        <v>89</v>
      </c>
      <c r="K291" s="109">
        <f t="shared" si="6"/>
        <v>89</v>
      </c>
      <c r="L291" s="27">
        <v>1</v>
      </c>
      <c r="M291" s="27" t="s">
        <v>590</v>
      </c>
      <c r="N291" s="27" t="s">
        <v>15</v>
      </c>
      <c r="O291" s="27" t="s">
        <v>42</v>
      </c>
      <c r="P291" s="27">
        <v>48</v>
      </c>
      <c r="Q291" s="27"/>
      <c r="R291" s="27">
        <v>89</v>
      </c>
      <c r="S291" s="27"/>
      <c r="T291" s="27"/>
      <c r="U291" s="27">
        <v>10</v>
      </c>
      <c r="V291" s="141">
        <v>0</v>
      </c>
      <c r="W291" s="29"/>
    </row>
    <row r="292" spans="1:23" ht="18.75" x14ac:dyDescent="0.2">
      <c r="A292" s="128">
        <v>283</v>
      </c>
      <c r="B292" s="26" t="s">
        <v>1986</v>
      </c>
      <c r="C292" s="26" t="s">
        <v>9</v>
      </c>
      <c r="D292" s="26">
        <v>12889</v>
      </c>
      <c r="E292" s="27"/>
      <c r="F292" s="27">
        <v>132</v>
      </c>
      <c r="G292" s="27">
        <v>2</v>
      </c>
      <c r="H292" s="27"/>
      <c r="I292" s="27">
        <v>3</v>
      </c>
      <c r="J292" s="27">
        <v>3</v>
      </c>
      <c r="K292" s="109">
        <f t="shared" si="6"/>
        <v>303</v>
      </c>
      <c r="L292" s="27">
        <v>1</v>
      </c>
      <c r="M292" s="27" t="s">
        <v>591</v>
      </c>
      <c r="N292" s="27" t="s">
        <v>15</v>
      </c>
      <c r="O292" s="27" t="s">
        <v>12</v>
      </c>
      <c r="P292" s="27">
        <v>99</v>
      </c>
      <c r="Q292" s="27">
        <v>200</v>
      </c>
      <c r="R292" s="27">
        <v>103</v>
      </c>
      <c r="S292" s="27"/>
      <c r="T292" s="27"/>
      <c r="U292" s="27">
        <v>30</v>
      </c>
      <c r="V292" s="141">
        <v>0</v>
      </c>
      <c r="W292" s="29"/>
    </row>
    <row r="293" spans="1:23" ht="18.75" x14ac:dyDescent="0.2">
      <c r="A293" s="128">
        <v>284</v>
      </c>
      <c r="B293" s="117"/>
      <c r="C293" s="26" t="s">
        <v>9</v>
      </c>
      <c r="D293" s="26">
        <v>14586</v>
      </c>
      <c r="E293" s="27"/>
      <c r="F293" s="27">
        <v>1</v>
      </c>
      <c r="G293" s="27">
        <v>1</v>
      </c>
      <c r="H293" s="27">
        <v>5</v>
      </c>
      <c r="I293" s="27">
        <v>2</v>
      </c>
      <c r="J293" s="27">
        <v>20</v>
      </c>
      <c r="K293" s="109">
        <f t="shared" si="6"/>
        <v>2220</v>
      </c>
      <c r="L293" s="27"/>
      <c r="M293" s="27" t="s">
        <v>591</v>
      </c>
      <c r="N293" s="27"/>
      <c r="O293" s="27"/>
      <c r="P293" s="27"/>
      <c r="Q293" s="27">
        <v>2220</v>
      </c>
      <c r="R293" s="27"/>
      <c r="S293" s="27"/>
      <c r="T293" s="27"/>
      <c r="U293" s="27"/>
      <c r="V293" s="141">
        <v>0</v>
      </c>
      <c r="W293" s="29"/>
    </row>
    <row r="294" spans="1:23" ht="18.75" x14ac:dyDescent="0.2">
      <c r="A294" s="128">
        <v>285</v>
      </c>
      <c r="B294" s="117"/>
      <c r="C294" s="26" t="s">
        <v>9</v>
      </c>
      <c r="D294" s="26">
        <v>14587</v>
      </c>
      <c r="E294" s="27">
        <v>1749</v>
      </c>
      <c r="F294" s="27">
        <v>2</v>
      </c>
      <c r="G294" s="27">
        <v>1</v>
      </c>
      <c r="H294" s="27">
        <v>6</v>
      </c>
      <c r="I294" s="27">
        <v>3</v>
      </c>
      <c r="J294" s="27">
        <v>45</v>
      </c>
      <c r="K294" s="109">
        <f t="shared" si="6"/>
        <v>2745</v>
      </c>
      <c r="L294" s="27"/>
      <c r="M294" s="27" t="s">
        <v>591</v>
      </c>
      <c r="N294" s="27"/>
      <c r="O294" s="27"/>
      <c r="P294" s="27"/>
      <c r="Q294" s="27">
        <v>2745</v>
      </c>
      <c r="R294" s="27"/>
      <c r="S294" s="27"/>
      <c r="T294" s="27"/>
      <c r="U294" s="27"/>
      <c r="V294" s="141">
        <v>0</v>
      </c>
      <c r="W294" s="29"/>
    </row>
    <row r="295" spans="1:23" ht="18.75" x14ac:dyDescent="0.2">
      <c r="A295" s="128">
        <v>286</v>
      </c>
      <c r="B295" s="117"/>
      <c r="C295" s="26" t="s">
        <v>9</v>
      </c>
      <c r="D295" s="26">
        <v>12843</v>
      </c>
      <c r="E295" s="27">
        <v>1418</v>
      </c>
      <c r="F295" s="27">
        <v>110</v>
      </c>
      <c r="G295" s="27">
        <v>1</v>
      </c>
      <c r="H295" s="27">
        <v>28</v>
      </c>
      <c r="I295" s="27">
        <v>1</v>
      </c>
      <c r="J295" s="27">
        <v>66</v>
      </c>
      <c r="K295" s="109">
        <f t="shared" si="6"/>
        <v>11366</v>
      </c>
      <c r="L295" s="27"/>
      <c r="M295" s="27" t="s">
        <v>591</v>
      </c>
      <c r="N295" s="27"/>
      <c r="O295" s="27"/>
      <c r="P295" s="27"/>
      <c r="Q295" s="27">
        <v>11366</v>
      </c>
      <c r="R295" s="27"/>
      <c r="S295" s="27"/>
      <c r="T295" s="27"/>
      <c r="U295" s="27"/>
      <c r="V295" s="141">
        <v>0</v>
      </c>
      <c r="W295" s="29"/>
    </row>
    <row r="296" spans="1:23" ht="18.75" x14ac:dyDescent="0.2">
      <c r="A296" s="128">
        <v>287</v>
      </c>
      <c r="B296" s="117"/>
      <c r="C296" s="26" t="s">
        <v>9</v>
      </c>
      <c r="D296" s="26">
        <v>58892</v>
      </c>
      <c r="E296" s="27">
        <v>5558</v>
      </c>
      <c r="F296" s="27">
        <v>227</v>
      </c>
      <c r="G296" s="27">
        <v>1</v>
      </c>
      <c r="H296" s="27"/>
      <c r="I296" s="27">
        <v>3</v>
      </c>
      <c r="J296" s="27">
        <v>55</v>
      </c>
      <c r="K296" s="109">
        <f t="shared" si="6"/>
        <v>355</v>
      </c>
      <c r="L296" s="27"/>
      <c r="M296" s="27" t="s">
        <v>591</v>
      </c>
      <c r="N296" s="27"/>
      <c r="O296" s="27"/>
      <c r="P296" s="27"/>
      <c r="Q296" s="27">
        <v>355</v>
      </c>
      <c r="R296" s="27"/>
      <c r="S296" s="27"/>
      <c r="T296" s="27"/>
      <c r="U296" s="27"/>
      <c r="V296" s="141">
        <v>0</v>
      </c>
      <c r="W296" s="29"/>
    </row>
    <row r="297" spans="1:23" ht="18.75" x14ac:dyDescent="0.2">
      <c r="A297" s="128">
        <v>288</v>
      </c>
      <c r="B297" s="117"/>
      <c r="C297" s="26" t="s">
        <v>13</v>
      </c>
      <c r="D297" s="26"/>
      <c r="E297" s="27"/>
      <c r="F297" s="27"/>
      <c r="G297" s="27">
        <v>1</v>
      </c>
      <c r="H297" s="27">
        <v>50</v>
      </c>
      <c r="I297" s="27"/>
      <c r="J297" s="27"/>
      <c r="K297" s="109">
        <f t="shared" si="6"/>
        <v>20000</v>
      </c>
      <c r="L297" s="27"/>
      <c r="M297" s="27" t="s">
        <v>591</v>
      </c>
      <c r="N297" s="27"/>
      <c r="O297" s="27"/>
      <c r="P297" s="27"/>
      <c r="Q297" s="27">
        <v>20000</v>
      </c>
      <c r="R297" s="27"/>
      <c r="S297" s="27"/>
      <c r="T297" s="27"/>
      <c r="U297" s="27"/>
      <c r="V297" s="141">
        <v>0.01</v>
      </c>
      <c r="W297" s="29"/>
    </row>
    <row r="298" spans="1:23" ht="18.75" x14ac:dyDescent="0.2">
      <c r="A298" s="128">
        <v>289</v>
      </c>
      <c r="B298" s="26" t="s">
        <v>1987</v>
      </c>
      <c r="C298" s="26" t="s">
        <v>9</v>
      </c>
      <c r="D298" s="26">
        <v>34613</v>
      </c>
      <c r="E298" s="27">
        <v>3910</v>
      </c>
      <c r="F298" s="27">
        <v>188</v>
      </c>
      <c r="G298" s="27">
        <v>2</v>
      </c>
      <c r="H298" s="27">
        <v>1</v>
      </c>
      <c r="I298" s="27"/>
      <c r="J298" s="27">
        <v>5</v>
      </c>
      <c r="K298" s="109">
        <f t="shared" si="6"/>
        <v>405</v>
      </c>
      <c r="L298" s="27">
        <v>1</v>
      </c>
      <c r="M298" s="27" t="s">
        <v>592</v>
      </c>
      <c r="N298" s="27" t="s">
        <v>15</v>
      </c>
      <c r="O298" s="27" t="s">
        <v>42</v>
      </c>
      <c r="P298" s="27">
        <v>44</v>
      </c>
      <c r="Q298" s="27">
        <v>300</v>
      </c>
      <c r="R298" s="27">
        <v>105</v>
      </c>
      <c r="S298" s="27"/>
      <c r="T298" s="27"/>
      <c r="U298" s="27">
        <v>20</v>
      </c>
      <c r="V298" s="141">
        <v>0</v>
      </c>
      <c r="W298" s="29"/>
    </row>
    <row r="299" spans="1:23" ht="18.75" x14ac:dyDescent="0.2">
      <c r="A299" s="128">
        <v>290</v>
      </c>
      <c r="B299" s="117"/>
      <c r="C299" s="26" t="s">
        <v>9</v>
      </c>
      <c r="D299" s="26">
        <v>14087</v>
      </c>
      <c r="E299" s="27">
        <v>1739</v>
      </c>
      <c r="F299" s="27">
        <v>90</v>
      </c>
      <c r="G299" s="27">
        <v>1</v>
      </c>
      <c r="H299" s="27">
        <v>10</v>
      </c>
      <c r="I299" s="27"/>
      <c r="J299" s="27"/>
      <c r="K299" s="109">
        <f t="shared" si="6"/>
        <v>4000</v>
      </c>
      <c r="L299" s="27"/>
      <c r="M299" s="27" t="s">
        <v>592</v>
      </c>
      <c r="N299" s="27"/>
      <c r="O299" s="27"/>
      <c r="P299" s="27"/>
      <c r="Q299" s="27">
        <v>4000</v>
      </c>
      <c r="R299" s="27"/>
      <c r="S299" s="27"/>
      <c r="T299" s="27"/>
      <c r="U299" s="27"/>
      <c r="V299" s="141">
        <v>0</v>
      </c>
      <c r="W299" s="29"/>
    </row>
    <row r="300" spans="1:23" ht="18.75" x14ac:dyDescent="0.2">
      <c r="A300" s="128">
        <v>291</v>
      </c>
      <c r="B300" s="117"/>
      <c r="C300" s="26" t="s">
        <v>32</v>
      </c>
      <c r="D300" s="26">
        <v>3358</v>
      </c>
      <c r="E300" s="27">
        <v>3358</v>
      </c>
      <c r="F300" s="27">
        <v>274</v>
      </c>
      <c r="G300" s="27">
        <v>1</v>
      </c>
      <c r="H300" s="27">
        <v>1</v>
      </c>
      <c r="I300" s="27"/>
      <c r="J300" s="27">
        <v>36</v>
      </c>
      <c r="K300" s="109">
        <f t="shared" si="6"/>
        <v>436</v>
      </c>
      <c r="L300" s="27"/>
      <c r="M300" s="27" t="s">
        <v>592</v>
      </c>
      <c r="N300" s="27"/>
      <c r="O300" s="27"/>
      <c r="P300" s="27"/>
      <c r="Q300" s="27">
        <v>436</v>
      </c>
      <c r="R300" s="27"/>
      <c r="S300" s="27"/>
      <c r="T300" s="27"/>
      <c r="U300" s="27"/>
      <c r="V300" s="141">
        <v>0.01</v>
      </c>
      <c r="W300" s="29"/>
    </row>
    <row r="301" spans="1:23" ht="18.75" x14ac:dyDescent="0.2">
      <c r="A301" s="128">
        <v>292</v>
      </c>
      <c r="B301" s="117"/>
      <c r="C301" s="26" t="s">
        <v>13</v>
      </c>
      <c r="D301" s="26"/>
      <c r="E301" s="27"/>
      <c r="F301" s="27"/>
      <c r="G301" s="27">
        <v>1</v>
      </c>
      <c r="H301" s="27">
        <v>12</v>
      </c>
      <c r="I301" s="27"/>
      <c r="J301" s="27"/>
      <c r="K301" s="109">
        <f t="shared" si="6"/>
        <v>4800</v>
      </c>
      <c r="L301" s="27"/>
      <c r="M301" s="27" t="s">
        <v>592</v>
      </c>
      <c r="N301" s="27"/>
      <c r="O301" s="27"/>
      <c r="P301" s="27"/>
      <c r="Q301" s="27">
        <v>4800</v>
      </c>
      <c r="R301" s="27"/>
      <c r="S301" s="27"/>
      <c r="T301" s="27"/>
      <c r="U301" s="27"/>
      <c r="V301" s="141">
        <v>0.01</v>
      </c>
      <c r="W301" s="29"/>
    </row>
    <row r="302" spans="1:23" ht="18.75" x14ac:dyDescent="0.2">
      <c r="A302" s="128">
        <v>293</v>
      </c>
      <c r="B302" s="117" t="s">
        <v>2738</v>
      </c>
      <c r="C302" s="26" t="s">
        <v>9</v>
      </c>
      <c r="D302" s="26"/>
      <c r="E302" s="27">
        <v>3736</v>
      </c>
      <c r="F302" s="27">
        <v>173</v>
      </c>
      <c r="G302" s="27">
        <v>2</v>
      </c>
      <c r="H302" s="27">
        <v>7</v>
      </c>
      <c r="I302" s="27">
        <v>1</v>
      </c>
      <c r="J302" s="27">
        <v>95</v>
      </c>
      <c r="K302" s="109">
        <f t="shared" si="6"/>
        <v>2995</v>
      </c>
      <c r="L302" s="27">
        <v>1</v>
      </c>
      <c r="M302" s="27" t="s">
        <v>593</v>
      </c>
      <c r="N302" s="27" t="s">
        <v>15</v>
      </c>
      <c r="O302" s="27" t="s">
        <v>42</v>
      </c>
      <c r="P302" s="27">
        <v>54</v>
      </c>
      <c r="Q302" s="27">
        <v>2900</v>
      </c>
      <c r="R302" s="27">
        <v>95</v>
      </c>
      <c r="S302" s="27"/>
      <c r="T302" s="27"/>
      <c r="U302" s="27">
        <v>30</v>
      </c>
      <c r="V302" s="141">
        <v>0</v>
      </c>
      <c r="W302" s="29"/>
    </row>
    <row r="303" spans="1:23" ht="18.75" x14ac:dyDescent="0.2">
      <c r="A303" s="128">
        <v>294</v>
      </c>
      <c r="B303" s="117" t="s">
        <v>2739</v>
      </c>
      <c r="C303" s="26" t="s">
        <v>594</v>
      </c>
      <c r="D303" s="26"/>
      <c r="E303" s="27"/>
      <c r="F303" s="27"/>
      <c r="G303" s="27">
        <v>2</v>
      </c>
      <c r="H303" s="27"/>
      <c r="I303" s="27"/>
      <c r="J303" s="27"/>
      <c r="K303" s="109">
        <f t="shared" si="6"/>
        <v>0</v>
      </c>
      <c r="L303" s="27">
        <v>1</v>
      </c>
      <c r="M303" s="27" t="s">
        <v>595</v>
      </c>
      <c r="N303" s="27" t="s">
        <v>15</v>
      </c>
      <c r="O303" s="27" t="s">
        <v>42</v>
      </c>
      <c r="P303" s="27">
        <v>135</v>
      </c>
      <c r="Q303" s="27"/>
      <c r="R303" s="27">
        <v>135</v>
      </c>
      <c r="S303" s="27"/>
      <c r="T303" s="27"/>
      <c r="U303" s="27">
        <v>20</v>
      </c>
      <c r="V303" s="141">
        <v>0.02</v>
      </c>
      <c r="W303" s="29"/>
    </row>
    <row r="304" spans="1:23" ht="18.75" x14ac:dyDescent="0.2">
      <c r="A304" s="128">
        <v>295</v>
      </c>
      <c r="B304" s="117" t="s">
        <v>2740</v>
      </c>
      <c r="C304" s="26" t="s">
        <v>594</v>
      </c>
      <c r="D304" s="26"/>
      <c r="E304" s="27"/>
      <c r="F304" s="27"/>
      <c r="G304" s="27">
        <v>2</v>
      </c>
      <c r="H304" s="27"/>
      <c r="I304" s="27"/>
      <c r="J304" s="27"/>
      <c r="K304" s="109">
        <f t="shared" si="6"/>
        <v>0</v>
      </c>
      <c r="L304" s="27">
        <v>1</v>
      </c>
      <c r="M304" s="27" t="s">
        <v>596</v>
      </c>
      <c r="N304" s="27" t="s">
        <v>15</v>
      </c>
      <c r="O304" s="27" t="s">
        <v>42</v>
      </c>
      <c r="P304" s="27">
        <v>108</v>
      </c>
      <c r="Q304" s="27"/>
      <c r="R304" s="27">
        <v>108</v>
      </c>
      <c r="S304" s="27"/>
      <c r="T304" s="27"/>
      <c r="U304" s="27">
        <v>20</v>
      </c>
      <c r="V304" s="141">
        <v>0.02</v>
      </c>
      <c r="W304" s="29"/>
    </row>
    <row r="305" spans="1:23" s="25" customFormat="1" ht="18.75" x14ac:dyDescent="0.2">
      <c r="A305" s="128">
        <v>296</v>
      </c>
      <c r="B305" s="117"/>
      <c r="C305" s="108" t="s">
        <v>9</v>
      </c>
      <c r="D305" s="108"/>
      <c r="E305" s="109"/>
      <c r="F305" s="109"/>
      <c r="G305" s="109"/>
      <c r="H305" s="109">
        <v>19</v>
      </c>
      <c r="I305" s="109">
        <v>3</v>
      </c>
      <c r="J305" s="109">
        <v>49</v>
      </c>
      <c r="K305" s="109">
        <f t="shared" si="6"/>
        <v>7949</v>
      </c>
      <c r="L305" s="109"/>
      <c r="M305" s="109" t="s">
        <v>2682</v>
      </c>
      <c r="N305" s="109"/>
      <c r="O305" s="109"/>
      <c r="P305" s="109"/>
      <c r="Q305" s="109">
        <v>7949</v>
      </c>
      <c r="R305" s="109"/>
      <c r="S305" s="109"/>
      <c r="T305" s="109"/>
      <c r="U305" s="109"/>
      <c r="V305" s="141">
        <v>0</v>
      </c>
      <c r="W305" s="29"/>
    </row>
    <row r="306" spans="1:23" s="25" customFormat="1" ht="18.75" x14ac:dyDescent="0.2">
      <c r="A306" s="128">
        <v>297</v>
      </c>
      <c r="B306" s="117"/>
      <c r="C306" s="108" t="s">
        <v>13</v>
      </c>
      <c r="D306" s="108"/>
      <c r="E306" s="109"/>
      <c r="F306" s="109"/>
      <c r="G306" s="109"/>
      <c r="H306" s="109">
        <v>9</v>
      </c>
      <c r="I306" s="109"/>
      <c r="J306" s="109"/>
      <c r="K306" s="109">
        <f t="shared" si="6"/>
        <v>3600</v>
      </c>
      <c r="L306" s="109"/>
      <c r="M306" s="109" t="s">
        <v>2682</v>
      </c>
      <c r="N306" s="109"/>
      <c r="O306" s="109"/>
      <c r="P306" s="109"/>
      <c r="Q306" s="109">
        <v>3600</v>
      </c>
      <c r="R306" s="109"/>
      <c r="S306" s="109"/>
      <c r="T306" s="109"/>
      <c r="U306" s="109"/>
      <c r="V306" s="141">
        <v>0.01</v>
      </c>
      <c r="W306" s="29"/>
    </row>
    <row r="307" spans="1:23" s="25" customFormat="1" ht="18.75" x14ac:dyDescent="0.2">
      <c r="A307" s="128">
        <v>298</v>
      </c>
      <c r="B307" s="117" t="s">
        <v>2741</v>
      </c>
      <c r="C307" s="108" t="s">
        <v>9</v>
      </c>
      <c r="D307" s="108"/>
      <c r="E307" s="109"/>
      <c r="F307" s="109"/>
      <c r="G307" s="109"/>
      <c r="H307" s="109">
        <v>1</v>
      </c>
      <c r="I307" s="109">
        <v>2</v>
      </c>
      <c r="J307" s="109">
        <v>43</v>
      </c>
      <c r="K307" s="109">
        <f t="shared" si="6"/>
        <v>643</v>
      </c>
      <c r="L307" s="109"/>
      <c r="M307" s="109" t="s">
        <v>587</v>
      </c>
      <c r="N307" s="109"/>
      <c r="O307" s="109"/>
      <c r="P307" s="109"/>
      <c r="Q307" s="109">
        <v>643</v>
      </c>
      <c r="R307" s="109"/>
      <c r="S307" s="109"/>
      <c r="T307" s="109"/>
      <c r="U307" s="109"/>
      <c r="V307" s="141">
        <v>0</v>
      </c>
      <c r="W307" s="29"/>
    </row>
    <row r="308" spans="1:23" s="25" customFormat="1" ht="18.75" x14ac:dyDescent="0.2">
      <c r="A308" s="128">
        <v>299</v>
      </c>
      <c r="B308" s="117" t="s">
        <v>2742</v>
      </c>
      <c r="C308" s="108" t="s">
        <v>9</v>
      </c>
      <c r="D308" s="108"/>
      <c r="E308" s="109"/>
      <c r="F308" s="109"/>
      <c r="G308" s="109"/>
      <c r="H308" s="109"/>
      <c r="I308" s="109">
        <v>2</v>
      </c>
      <c r="J308" s="109">
        <v>7</v>
      </c>
      <c r="K308" s="109">
        <f t="shared" si="6"/>
        <v>207</v>
      </c>
      <c r="L308" s="109"/>
      <c r="M308" s="109" t="s">
        <v>507</v>
      </c>
      <c r="N308" s="109" t="s">
        <v>15</v>
      </c>
      <c r="O308" s="109" t="s">
        <v>12</v>
      </c>
      <c r="P308" s="109">
        <v>118</v>
      </c>
      <c r="Q308" s="109"/>
      <c r="R308" s="109">
        <v>207</v>
      </c>
      <c r="S308" s="109"/>
      <c r="T308" s="109"/>
      <c r="U308" s="109">
        <v>21</v>
      </c>
      <c r="V308" s="141">
        <v>0</v>
      </c>
      <c r="W308" s="29"/>
    </row>
    <row r="309" spans="1:23" s="25" customFormat="1" ht="18.75" x14ac:dyDescent="0.2">
      <c r="A309" s="128">
        <v>300</v>
      </c>
      <c r="B309" s="117"/>
      <c r="C309" s="108" t="s">
        <v>9</v>
      </c>
      <c r="D309" s="108"/>
      <c r="E309" s="109"/>
      <c r="F309" s="109"/>
      <c r="G309" s="109"/>
      <c r="H309" s="109"/>
      <c r="I309" s="109"/>
      <c r="J309" s="109">
        <v>13</v>
      </c>
      <c r="K309" s="109">
        <f t="shared" si="6"/>
        <v>13</v>
      </c>
      <c r="L309" s="109"/>
      <c r="M309" s="109" t="s">
        <v>507</v>
      </c>
      <c r="N309" s="109"/>
      <c r="O309" s="109"/>
      <c r="P309" s="109"/>
      <c r="Q309" s="109">
        <v>13</v>
      </c>
      <c r="R309" s="109"/>
      <c r="S309" s="109"/>
      <c r="T309" s="109"/>
      <c r="U309" s="109"/>
      <c r="V309" s="141">
        <v>0</v>
      </c>
      <c r="W309" s="29"/>
    </row>
    <row r="310" spans="1:23" s="25" customFormat="1" ht="18.75" x14ac:dyDescent="0.2">
      <c r="A310" s="128">
        <v>301</v>
      </c>
      <c r="B310" s="117"/>
      <c r="C310" s="108" t="s">
        <v>9</v>
      </c>
      <c r="D310" s="108"/>
      <c r="E310" s="109"/>
      <c r="F310" s="109"/>
      <c r="G310" s="109"/>
      <c r="H310" s="109">
        <v>7</v>
      </c>
      <c r="I310" s="109">
        <v>1</v>
      </c>
      <c r="J310" s="109">
        <v>50</v>
      </c>
      <c r="K310" s="109">
        <f t="shared" si="6"/>
        <v>2950</v>
      </c>
      <c r="L310" s="109"/>
      <c r="M310" s="109" t="s">
        <v>507</v>
      </c>
      <c r="N310" s="109"/>
      <c r="O310" s="109"/>
      <c r="P310" s="109"/>
      <c r="Q310" s="109">
        <v>2950</v>
      </c>
      <c r="R310" s="109"/>
      <c r="S310" s="109"/>
      <c r="T310" s="109"/>
      <c r="U310" s="109"/>
      <c r="V310" s="141">
        <v>0</v>
      </c>
      <c r="W310" s="29"/>
    </row>
    <row r="311" spans="1:23" s="25" customFormat="1" ht="18.75" x14ac:dyDescent="0.2">
      <c r="A311" s="128">
        <v>302</v>
      </c>
      <c r="B311" s="118"/>
      <c r="C311" s="109" t="s">
        <v>13</v>
      </c>
      <c r="D311" s="108"/>
      <c r="E311" s="109"/>
      <c r="F311" s="109"/>
      <c r="G311" s="109"/>
      <c r="H311" s="109">
        <v>7</v>
      </c>
      <c r="I311" s="109">
        <v>3</v>
      </c>
      <c r="J311" s="109">
        <v>70</v>
      </c>
      <c r="K311" s="109">
        <f t="shared" si="6"/>
        <v>3170</v>
      </c>
      <c r="L311" s="109"/>
      <c r="M311" s="109" t="s">
        <v>507</v>
      </c>
      <c r="N311" s="109"/>
      <c r="O311" s="109"/>
      <c r="P311" s="109"/>
      <c r="Q311" s="109">
        <v>3170</v>
      </c>
      <c r="R311" s="109"/>
      <c r="S311" s="109"/>
      <c r="T311" s="109"/>
      <c r="U311" s="109"/>
      <c r="V311" s="141">
        <v>0.01</v>
      </c>
      <c r="W311" s="29"/>
    </row>
    <row r="312" spans="1:23" s="25" customFormat="1" ht="18.75" x14ac:dyDescent="0.2">
      <c r="A312" s="128">
        <v>303</v>
      </c>
      <c r="B312" s="117" t="s">
        <v>2743</v>
      </c>
      <c r="C312" s="108" t="s">
        <v>9</v>
      </c>
      <c r="D312" s="108"/>
      <c r="E312" s="109"/>
      <c r="F312" s="109"/>
      <c r="G312" s="109"/>
      <c r="H312" s="109"/>
      <c r="I312" s="109">
        <v>1</v>
      </c>
      <c r="J312" s="109">
        <v>86</v>
      </c>
      <c r="K312" s="109">
        <f t="shared" si="6"/>
        <v>186</v>
      </c>
      <c r="L312" s="109"/>
      <c r="M312" s="109" t="s">
        <v>2683</v>
      </c>
      <c r="N312" s="109" t="s">
        <v>15</v>
      </c>
      <c r="O312" s="109" t="s">
        <v>12</v>
      </c>
      <c r="P312" s="109">
        <v>118</v>
      </c>
      <c r="Q312" s="109"/>
      <c r="R312" s="109">
        <v>186</v>
      </c>
      <c r="S312" s="109"/>
      <c r="T312" s="109"/>
      <c r="U312" s="109">
        <v>21</v>
      </c>
      <c r="V312" s="141">
        <v>0</v>
      </c>
      <c r="W312" s="29"/>
    </row>
    <row r="313" spans="1:23" s="25" customFormat="1" ht="18.75" x14ac:dyDescent="0.2">
      <c r="A313" s="128">
        <v>304</v>
      </c>
      <c r="B313" s="117"/>
      <c r="C313" s="108" t="s">
        <v>9</v>
      </c>
      <c r="D313" s="108"/>
      <c r="E313" s="109"/>
      <c r="F313" s="109"/>
      <c r="G313" s="109"/>
      <c r="H313" s="109"/>
      <c r="I313" s="109"/>
      <c r="J313" s="109">
        <v>57</v>
      </c>
      <c r="K313" s="109">
        <f t="shared" si="6"/>
        <v>57</v>
      </c>
      <c r="L313" s="109"/>
      <c r="M313" s="109" t="s">
        <v>2683</v>
      </c>
      <c r="N313" s="109"/>
      <c r="O313" s="109"/>
      <c r="P313" s="109"/>
      <c r="Q313" s="109">
        <v>57</v>
      </c>
      <c r="R313" s="109"/>
      <c r="S313" s="109"/>
      <c r="T313" s="109"/>
      <c r="U313" s="109"/>
      <c r="V313" s="141">
        <v>0</v>
      </c>
      <c r="W313" s="29"/>
    </row>
    <row r="314" spans="1:23" s="25" customFormat="1" ht="18.75" x14ac:dyDescent="0.2">
      <c r="A314" s="128">
        <v>305</v>
      </c>
      <c r="B314" s="117"/>
      <c r="C314" s="108" t="s">
        <v>9</v>
      </c>
      <c r="D314" s="108"/>
      <c r="E314" s="109"/>
      <c r="F314" s="109"/>
      <c r="G314" s="109"/>
      <c r="H314" s="109">
        <v>18</v>
      </c>
      <c r="I314" s="109"/>
      <c r="J314" s="109">
        <v>79</v>
      </c>
      <c r="K314" s="109">
        <f t="shared" si="6"/>
        <v>7279</v>
      </c>
      <c r="L314" s="109"/>
      <c r="M314" s="109" t="s">
        <v>2683</v>
      </c>
      <c r="N314" s="109"/>
      <c r="O314" s="109"/>
      <c r="P314" s="109"/>
      <c r="Q314" s="109">
        <v>7279</v>
      </c>
      <c r="R314" s="109"/>
      <c r="S314" s="109"/>
      <c r="T314" s="109"/>
      <c r="U314" s="109"/>
      <c r="V314" s="141">
        <v>0</v>
      </c>
      <c r="W314" s="29"/>
    </row>
    <row r="315" spans="1:23" s="25" customFormat="1" ht="18.75" x14ac:dyDescent="0.2">
      <c r="A315" s="128">
        <v>306</v>
      </c>
      <c r="B315" s="118"/>
      <c r="C315" s="109" t="s">
        <v>13</v>
      </c>
      <c r="D315" s="108"/>
      <c r="E315" s="109"/>
      <c r="F315" s="109"/>
      <c r="G315" s="109"/>
      <c r="H315" s="109">
        <v>18</v>
      </c>
      <c r="I315" s="109">
        <v>3</v>
      </c>
      <c r="J315" s="109">
        <v>22</v>
      </c>
      <c r="K315" s="109">
        <f t="shared" si="6"/>
        <v>7522</v>
      </c>
      <c r="L315" s="109"/>
      <c r="M315" s="109" t="s">
        <v>2683</v>
      </c>
      <c r="N315" s="109"/>
      <c r="O315" s="109"/>
      <c r="P315" s="109"/>
      <c r="Q315" s="109">
        <v>7522</v>
      </c>
      <c r="R315" s="109"/>
      <c r="S315" s="109"/>
      <c r="T315" s="109"/>
      <c r="U315" s="109"/>
      <c r="V315" s="141">
        <v>0.01</v>
      </c>
      <c r="W315" s="29"/>
    </row>
    <row r="316" spans="1:23" s="25" customFormat="1" ht="18.75" x14ac:dyDescent="0.2">
      <c r="A316" s="128">
        <v>307</v>
      </c>
      <c r="B316" s="117" t="s">
        <v>2744</v>
      </c>
      <c r="C316" s="108" t="s">
        <v>9</v>
      </c>
      <c r="D316" s="108"/>
      <c r="E316" s="109"/>
      <c r="F316" s="109"/>
      <c r="G316" s="109"/>
      <c r="H316" s="109">
        <v>5</v>
      </c>
      <c r="I316" s="109"/>
      <c r="J316" s="109">
        <v>50</v>
      </c>
      <c r="K316" s="109">
        <f t="shared" si="6"/>
        <v>2050</v>
      </c>
      <c r="L316" s="109"/>
      <c r="M316" s="109" t="s">
        <v>529</v>
      </c>
      <c r="N316" s="109" t="s">
        <v>15</v>
      </c>
      <c r="O316" s="109" t="s">
        <v>12</v>
      </c>
      <c r="P316" s="109">
        <v>118</v>
      </c>
      <c r="Q316" s="109">
        <v>2000</v>
      </c>
      <c r="R316" s="109">
        <v>50</v>
      </c>
      <c r="S316" s="109"/>
      <c r="T316" s="109"/>
      <c r="U316" s="109">
        <v>31</v>
      </c>
      <c r="V316" s="141">
        <v>0</v>
      </c>
      <c r="W316" s="29"/>
    </row>
    <row r="317" spans="1:23" s="25" customFormat="1" ht="18.75" x14ac:dyDescent="0.2">
      <c r="A317" s="128">
        <v>308</v>
      </c>
      <c r="B317" s="117"/>
      <c r="C317" s="108" t="s">
        <v>9</v>
      </c>
      <c r="D317" s="108"/>
      <c r="E317" s="109"/>
      <c r="F317" s="109"/>
      <c r="G317" s="109"/>
      <c r="H317" s="109">
        <v>13</v>
      </c>
      <c r="I317" s="109">
        <v>2</v>
      </c>
      <c r="J317" s="109">
        <v>33</v>
      </c>
      <c r="K317" s="109">
        <f t="shared" si="6"/>
        <v>5433</v>
      </c>
      <c r="L317" s="109"/>
      <c r="M317" s="109" t="s">
        <v>529</v>
      </c>
      <c r="N317" s="109"/>
      <c r="O317" s="109"/>
      <c r="P317" s="109"/>
      <c r="Q317" s="109">
        <v>5433</v>
      </c>
      <c r="R317" s="109"/>
      <c r="S317" s="109"/>
      <c r="T317" s="109"/>
      <c r="U317" s="109"/>
      <c r="V317" s="141">
        <v>0</v>
      </c>
      <c r="W317" s="29"/>
    </row>
    <row r="318" spans="1:23" s="25" customFormat="1" ht="18.75" x14ac:dyDescent="0.2">
      <c r="A318" s="128">
        <v>309</v>
      </c>
      <c r="B318" s="117"/>
      <c r="C318" s="108" t="s">
        <v>9</v>
      </c>
      <c r="D318" s="108"/>
      <c r="E318" s="109"/>
      <c r="F318" s="109"/>
      <c r="G318" s="109"/>
      <c r="H318" s="109">
        <v>31</v>
      </c>
      <c r="I318" s="109">
        <v>1</v>
      </c>
      <c r="J318" s="109">
        <v>67</v>
      </c>
      <c r="K318" s="109">
        <f t="shared" si="6"/>
        <v>12567</v>
      </c>
      <c r="L318" s="109"/>
      <c r="M318" s="109" t="s">
        <v>529</v>
      </c>
      <c r="N318" s="109"/>
      <c r="O318" s="109"/>
      <c r="P318" s="109"/>
      <c r="Q318" s="109">
        <v>12567</v>
      </c>
      <c r="R318" s="109"/>
      <c r="S318" s="109"/>
      <c r="T318" s="109"/>
      <c r="U318" s="109"/>
      <c r="V318" s="141">
        <v>0</v>
      </c>
      <c r="W318" s="29"/>
    </row>
    <row r="319" spans="1:23" s="25" customFormat="1" ht="18.75" x14ac:dyDescent="0.2">
      <c r="A319" s="128">
        <v>310</v>
      </c>
      <c r="B319" s="117" t="s">
        <v>2745</v>
      </c>
      <c r="C319" s="108" t="s">
        <v>9</v>
      </c>
      <c r="D319" s="108"/>
      <c r="E319" s="109"/>
      <c r="F319" s="109"/>
      <c r="G319" s="109"/>
      <c r="H319" s="109"/>
      <c r="I319" s="109">
        <v>1</v>
      </c>
      <c r="J319" s="109">
        <v>98</v>
      </c>
      <c r="K319" s="109">
        <f t="shared" si="6"/>
        <v>198</v>
      </c>
      <c r="L319" s="109"/>
      <c r="M319" s="109" t="s">
        <v>575</v>
      </c>
      <c r="N319" s="109"/>
      <c r="O319" s="109"/>
      <c r="P319" s="109"/>
      <c r="Q319" s="109">
        <v>198</v>
      </c>
      <c r="R319" s="109"/>
      <c r="S319" s="109"/>
      <c r="T319" s="109"/>
      <c r="U319" s="109"/>
      <c r="V319" s="141">
        <v>0</v>
      </c>
      <c r="W319" s="29"/>
    </row>
    <row r="320" spans="1:23" s="25" customFormat="1" ht="18.75" x14ac:dyDescent="0.2">
      <c r="A320" s="128">
        <v>311</v>
      </c>
      <c r="B320" s="117"/>
      <c r="C320" s="108" t="s">
        <v>9</v>
      </c>
      <c r="D320" s="108"/>
      <c r="E320" s="109"/>
      <c r="F320" s="109"/>
      <c r="G320" s="109"/>
      <c r="H320" s="109">
        <v>8</v>
      </c>
      <c r="I320" s="109"/>
      <c r="J320" s="109"/>
      <c r="K320" s="109">
        <f t="shared" si="6"/>
        <v>3200</v>
      </c>
      <c r="L320" s="109"/>
      <c r="M320" s="109" t="s">
        <v>575</v>
      </c>
      <c r="N320" s="109"/>
      <c r="O320" s="109"/>
      <c r="P320" s="109"/>
      <c r="Q320" s="109">
        <v>3200</v>
      </c>
      <c r="R320" s="109"/>
      <c r="S320" s="109"/>
      <c r="T320" s="109"/>
      <c r="U320" s="109"/>
      <c r="V320" s="141">
        <v>0</v>
      </c>
      <c r="W320" s="29"/>
    </row>
    <row r="321" spans="1:23" s="25" customFormat="1" ht="18.75" x14ac:dyDescent="0.2">
      <c r="A321" s="128">
        <v>312</v>
      </c>
      <c r="B321" s="117" t="s">
        <v>2746</v>
      </c>
      <c r="C321" s="108" t="s">
        <v>9</v>
      </c>
      <c r="D321" s="108"/>
      <c r="E321" s="109"/>
      <c r="F321" s="109"/>
      <c r="G321" s="109"/>
      <c r="H321" s="109">
        <v>5</v>
      </c>
      <c r="I321" s="109"/>
      <c r="J321" s="109"/>
      <c r="K321" s="109">
        <f t="shared" si="6"/>
        <v>2000</v>
      </c>
      <c r="L321" s="109"/>
      <c r="M321" s="109" t="s">
        <v>2684</v>
      </c>
      <c r="N321" s="109"/>
      <c r="O321" s="109"/>
      <c r="P321" s="109"/>
      <c r="Q321" s="109">
        <v>2000</v>
      </c>
      <c r="R321" s="109"/>
      <c r="S321" s="109"/>
      <c r="T321" s="109"/>
      <c r="U321" s="109"/>
      <c r="V321" s="141">
        <v>0</v>
      </c>
      <c r="W321" s="29"/>
    </row>
    <row r="322" spans="1:23" s="25" customFormat="1" ht="18.75" x14ac:dyDescent="0.2">
      <c r="A322" s="128">
        <v>313</v>
      </c>
      <c r="B322" s="117" t="s">
        <v>2747</v>
      </c>
      <c r="C322" s="108" t="s">
        <v>9</v>
      </c>
      <c r="D322" s="108"/>
      <c r="E322" s="109"/>
      <c r="F322" s="109"/>
      <c r="G322" s="109"/>
      <c r="H322" s="109">
        <v>4</v>
      </c>
      <c r="I322" s="109"/>
      <c r="J322" s="109"/>
      <c r="K322" s="109">
        <f t="shared" si="6"/>
        <v>1600</v>
      </c>
      <c r="L322" s="109"/>
      <c r="M322" s="109" t="s">
        <v>2684</v>
      </c>
      <c r="N322" s="109"/>
      <c r="O322" s="109"/>
      <c r="P322" s="109"/>
      <c r="Q322" s="109">
        <v>1600</v>
      </c>
      <c r="R322" s="109"/>
      <c r="S322" s="109"/>
      <c r="T322" s="109"/>
      <c r="U322" s="109"/>
      <c r="V322" s="141">
        <v>0</v>
      </c>
      <c r="W322" s="29"/>
    </row>
    <row r="323" spans="1:23" s="25" customFormat="1" ht="18.75" x14ac:dyDescent="0.2">
      <c r="A323" s="128">
        <v>314</v>
      </c>
      <c r="B323" s="117" t="s">
        <v>2748</v>
      </c>
      <c r="C323" s="108" t="s">
        <v>9</v>
      </c>
      <c r="D323" s="108"/>
      <c r="E323" s="109"/>
      <c r="F323" s="109"/>
      <c r="G323" s="109"/>
      <c r="H323" s="109">
        <v>4</v>
      </c>
      <c r="I323" s="109"/>
      <c r="J323" s="109"/>
      <c r="K323" s="109">
        <f t="shared" si="6"/>
        <v>1600</v>
      </c>
      <c r="L323" s="109"/>
      <c r="M323" s="109" t="s">
        <v>2684</v>
      </c>
      <c r="N323" s="109"/>
      <c r="O323" s="109"/>
      <c r="P323" s="109"/>
      <c r="Q323" s="109">
        <v>1600</v>
      </c>
      <c r="R323" s="109"/>
      <c r="S323" s="109"/>
      <c r="T323" s="109"/>
      <c r="U323" s="109"/>
      <c r="V323" s="141">
        <v>0</v>
      </c>
      <c r="W323" s="29"/>
    </row>
    <row r="324" spans="1:23" s="25" customFormat="1" ht="18.75" x14ac:dyDescent="0.2">
      <c r="A324" s="128">
        <v>315</v>
      </c>
      <c r="B324" s="117" t="s">
        <v>2749</v>
      </c>
      <c r="C324" s="108" t="s">
        <v>13</v>
      </c>
      <c r="D324" s="108"/>
      <c r="E324" s="109"/>
      <c r="F324" s="109"/>
      <c r="G324" s="109"/>
      <c r="H324" s="109">
        <v>4</v>
      </c>
      <c r="I324" s="109">
        <v>2</v>
      </c>
      <c r="J324" s="109"/>
      <c r="K324" s="109">
        <f t="shared" si="6"/>
        <v>1800</v>
      </c>
      <c r="L324" s="109"/>
      <c r="M324" s="109" t="s">
        <v>505</v>
      </c>
      <c r="N324" s="109"/>
      <c r="O324" s="109"/>
      <c r="P324" s="109"/>
      <c r="Q324" s="109">
        <v>1800</v>
      </c>
      <c r="R324" s="109"/>
      <c r="S324" s="109"/>
      <c r="T324" s="109"/>
      <c r="U324" s="109"/>
      <c r="V324" s="141">
        <v>0.01</v>
      </c>
      <c r="W324" s="29"/>
    </row>
    <row r="325" spans="1:23" s="25" customFormat="1" ht="18.75" x14ac:dyDescent="0.2">
      <c r="A325" s="128">
        <v>316</v>
      </c>
      <c r="B325" s="117" t="s">
        <v>2750</v>
      </c>
      <c r="C325" s="108" t="s">
        <v>9</v>
      </c>
      <c r="D325" s="108"/>
      <c r="E325" s="109"/>
      <c r="F325" s="109"/>
      <c r="G325" s="109"/>
      <c r="H325" s="109"/>
      <c r="I325" s="109">
        <v>1</v>
      </c>
      <c r="J325" s="109">
        <v>12</v>
      </c>
      <c r="K325" s="109">
        <f t="shared" si="6"/>
        <v>112</v>
      </c>
      <c r="L325" s="109"/>
      <c r="M325" s="109" t="s">
        <v>2685</v>
      </c>
      <c r="N325" s="109"/>
      <c r="O325" s="109"/>
      <c r="P325" s="109"/>
      <c r="Q325" s="109">
        <v>112</v>
      </c>
      <c r="R325" s="109"/>
      <c r="S325" s="109"/>
      <c r="T325" s="109"/>
      <c r="U325" s="109"/>
      <c r="V325" s="141">
        <v>0</v>
      </c>
      <c r="W325" s="29"/>
    </row>
    <row r="326" spans="1:23" s="25" customFormat="1" ht="18.75" x14ac:dyDescent="0.2">
      <c r="A326" s="128">
        <v>317</v>
      </c>
      <c r="B326" s="117" t="s">
        <v>2751</v>
      </c>
      <c r="C326" s="108" t="s">
        <v>9</v>
      </c>
      <c r="D326" s="108"/>
      <c r="E326" s="109"/>
      <c r="F326" s="109"/>
      <c r="G326" s="109"/>
      <c r="H326" s="109">
        <v>21</v>
      </c>
      <c r="I326" s="109">
        <v>1</v>
      </c>
      <c r="J326" s="109">
        <v>8</v>
      </c>
      <c r="K326" s="109">
        <f t="shared" si="6"/>
        <v>8508</v>
      </c>
      <c r="L326" s="109"/>
      <c r="M326" s="109" t="s">
        <v>1478</v>
      </c>
      <c r="N326" s="109"/>
      <c r="O326" s="109"/>
      <c r="P326" s="109"/>
      <c r="Q326" s="109">
        <v>8508</v>
      </c>
      <c r="R326" s="109"/>
      <c r="S326" s="109"/>
      <c r="T326" s="109"/>
      <c r="U326" s="109"/>
      <c r="V326" s="141">
        <v>0</v>
      </c>
      <c r="W326" s="29"/>
    </row>
    <row r="327" spans="1:23" s="25" customFormat="1" ht="18.75" x14ac:dyDescent="0.2">
      <c r="A327" s="128">
        <v>318</v>
      </c>
      <c r="B327" s="117"/>
      <c r="C327" s="108" t="s">
        <v>9</v>
      </c>
      <c r="D327" s="108"/>
      <c r="E327" s="109"/>
      <c r="F327" s="109"/>
      <c r="G327" s="109"/>
      <c r="H327" s="115"/>
      <c r="I327" s="109">
        <v>2</v>
      </c>
      <c r="J327" s="109">
        <v>38</v>
      </c>
      <c r="K327" s="109">
        <f t="shared" si="6"/>
        <v>238</v>
      </c>
      <c r="L327" s="109"/>
      <c r="M327" s="109" t="s">
        <v>1478</v>
      </c>
      <c r="N327" s="109"/>
      <c r="O327" s="109"/>
      <c r="P327" s="109"/>
      <c r="Q327" s="109">
        <v>238</v>
      </c>
      <c r="R327" s="109"/>
      <c r="S327" s="109"/>
      <c r="T327" s="109"/>
      <c r="U327" s="109"/>
      <c r="V327" s="141">
        <v>0</v>
      </c>
      <c r="W327" s="29"/>
    </row>
    <row r="328" spans="1:23" s="25" customFormat="1" ht="18.75" x14ac:dyDescent="0.2">
      <c r="A328" s="128">
        <v>319</v>
      </c>
      <c r="B328" s="117" t="s">
        <v>2752</v>
      </c>
      <c r="C328" s="108" t="s">
        <v>9</v>
      </c>
      <c r="D328" s="108"/>
      <c r="E328" s="109"/>
      <c r="F328" s="109"/>
      <c r="G328" s="109"/>
      <c r="H328" s="109">
        <v>14</v>
      </c>
      <c r="I328" s="109">
        <v>1</v>
      </c>
      <c r="J328" s="109">
        <v>94</v>
      </c>
      <c r="K328" s="109">
        <f t="shared" si="6"/>
        <v>5794</v>
      </c>
      <c r="L328" s="109"/>
      <c r="M328" s="109" t="s">
        <v>2686</v>
      </c>
      <c r="N328" s="109"/>
      <c r="O328" s="109"/>
      <c r="P328" s="109"/>
      <c r="Q328" s="109">
        <v>5794</v>
      </c>
      <c r="R328" s="109"/>
      <c r="S328" s="109"/>
      <c r="T328" s="109"/>
      <c r="U328" s="109"/>
      <c r="V328" s="141">
        <v>0</v>
      </c>
      <c r="W328" s="29"/>
    </row>
    <row r="329" spans="1:23" s="25" customFormat="1" ht="18.75" x14ac:dyDescent="0.2">
      <c r="A329" s="128">
        <v>320</v>
      </c>
      <c r="B329" s="117" t="s">
        <v>2753</v>
      </c>
      <c r="C329" s="108" t="s">
        <v>1529</v>
      </c>
      <c r="D329" s="108"/>
      <c r="E329" s="109"/>
      <c r="F329" s="109"/>
      <c r="G329" s="109"/>
      <c r="H329" s="109">
        <v>8</v>
      </c>
      <c r="I329" s="109">
        <v>3</v>
      </c>
      <c r="J329" s="109">
        <v>0</v>
      </c>
      <c r="K329" s="109">
        <f t="shared" si="6"/>
        <v>3500</v>
      </c>
      <c r="L329" s="109"/>
      <c r="M329" s="109" t="s">
        <v>2687</v>
      </c>
      <c r="N329" s="109"/>
      <c r="O329" s="109"/>
      <c r="P329" s="109"/>
      <c r="Q329" s="109">
        <v>3500</v>
      </c>
      <c r="R329" s="109"/>
      <c r="S329" s="109"/>
      <c r="T329" s="109"/>
      <c r="U329" s="109"/>
      <c r="V329" s="141">
        <v>0.01</v>
      </c>
      <c r="W329" s="29"/>
    </row>
    <row r="330" spans="1:23" s="25" customFormat="1" ht="18.75" x14ac:dyDescent="0.2">
      <c r="A330" s="128">
        <v>321</v>
      </c>
      <c r="B330" s="117"/>
      <c r="C330" s="108" t="s">
        <v>13</v>
      </c>
      <c r="D330" s="108"/>
      <c r="E330" s="109"/>
      <c r="F330" s="109"/>
      <c r="G330" s="109"/>
      <c r="H330" s="109">
        <v>1</v>
      </c>
      <c r="I330" s="109">
        <v>1</v>
      </c>
      <c r="J330" s="109"/>
      <c r="K330" s="109">
        <f t="shared" si="6"/>
        <v>500</v>
      </c>
      <c r="L330" s="109"/>
      <c r="M330" s="109" t="s">
        <v>2687</v>
      </c>
      <c r="N330" s="109"/>
      <c r="O330" s="109"/>
      <c r="P330" s="109"/>
      <c r="Q330" s="109">
        <v>500</v>
      </c>
      <c r="R330" s="109"/>
      <c r="S330" s="109"/>
      <c r="T330" s="109"/>
      <c r="U330" s="109"/>
      <c r="V330" s="141">
        <v>0.01</v>
      </c>
      <c r="W330" s="29"/>
    </row>
    <row r="331" spans="1:23" s="25" customFormat="1" ht="18.75" x14ac:dyDescent="0.2">
      <c r="A331" s="128">
        <v>322</v>
      </c>
      <c r="B331" s="117" t="s">
        <v>2754</v>
      </c>
      <c r="C331" s="108" t="s">
        <v>9</v>
      </c>
      <c r="D331" s="108"/>
      <c r="E331" s="109"/>
      <c r="F331" s="109"/>
      <c r="G331" s="109"/>
      <c r="H331" s="109">
        <v>6</v>
      </c>
      <c r="I331" s="109">
        <v>1</v>
      </c>
      <c r="J331" s="109">
        <v>55</v>
      </c>
      <c r="K331" s="109">
        <f t="shared" si="6"/>
        <v>2555</v>
      </c>
      <c r="L331" s="109"/>
      <c r="M331" s="109" t="s">
        <v>2688</v>
      </c>
      <c r="N331" s="109"/>
      <c r="O331" s="109"/>
      <c r="P331" s="109"/>
      <c r="Q331" s="109">
        <v>2355</v>
      </c>
      <c r="R331" s="109"/>
      <c r="S331" s="109"/>
      <c r="T331" s="109"/>
      <c r="U331" s="109"/>
      <c r="V331" s="141">
        <v>0</v>
      </c>
      <c r="W331" s="29"/>
    </row>
    <row r="332" spans="1:23" s="25" customFormat="1" ht="18.75" x14ac:dyDescent="0.2">
      <c r="A332" s="128">
        <v>323</v>
      </c>
      <c r="B332" s="117"/>
      <c r="C332" s="108" t="s">
        <v>9</v>
      </c>
      <c r="D332" s="108"/>
      <c r="E332" s="109"/>
      <c r="F332" s="109"/>
      <c r="G332" s="109"/>
      <c r="H332" s="109"/>
      <c r="I332" s="109">
        <v>1</v>
      </c>
      <c r="J332" s="109">
        <v>16</v>
      </c>
      <c r="K332" s="109">
        <f t="shared" si="6"/>
        <v>116</v>
      </c>
      <c r="L332" s="109"/>
      <c r="M332" s="109" t="s">
        <v>2688</v>
      </c>
      <c r="N332" s="109"/>
      <c r="O332" s="109"/>
      <c r="P332" s="109"/>
      <c r="Q332" s="79">
        <v>116</v>
      </c>
      <c r="R332" s="79"/>
      <c r="S332" s="79"/>
      <c r="T332" s="79"/>
      <c r="U332" s="109"/>
      <c r="V332" s="141">
        <v>0</v>
      </c>
      <c r="W332" s="29"/>
    </row>
    <row r="333" spans="1:23" s="25" customFormat="1" ht="18.75" x14ac:dyDescent="0.2">
      <c r="A333" s="128">
        <v>324</v>
      </c>
      <c r="B333" s="117"/>
      <c r="C333" s="108" t="s">
        <v>9</v>
      </c>
      <c r="D333" s="108"/>
      <c r="E333" s="109"/>
      <c r="F333" s="109"/>
      <c r="G333" s="109"/>
      <c r="H333" s="109"/>
      <c r="I333" s="109">
        <v>1</v>
      </c>
      <c r="J333" s="109">
        <v>40</v>
      </c>
      <c r="K333" s="109">
        <f t="shared" si="6"/>
        <v>140</v>
      </c>
      <c r="L333" s="109"/>
      <c r="M333" s="109" t="s">
        <v>2688</v>
      </c>
      <c r="N333" s="109"/>
      <c r="O333" s="109"/>
      <c r="P333" s="109"/>
      <c r="Q333" s="79">
        <v>140</v>
      </c>
      <c r="R333" s="79"/>
      <c r="S333" s="79"/>
      <c r="T333" s="79"/>
      <c r="U333" s="109"/>
      <c r="V333" s="141">
        <v>0</v>
      </c>
      <c r="W333" s="29"/>
    </row>
    <row r="334" spans="1:23" s="25" customFormat="1" ht="18.75" x14ac:dyDescent="0.2">
      <c r="A334" s="128">
        <v>325</v>
      </c>
      <c r="B334" s="117" t="s">
        <v>2755</v>
      </c>
      <c r="C334" s="108" t="s">
        <v>32</v>
      </c>
      <c r="D334" s="108"/>
      <c r="E334" s="109"/>
      <c r="F334" s="109"/>
      <c r="G334" s="109"/>
      <c r="H334" s="109">
        <v>7</v>
      </c>
      <c r="I334" s="109"/>
      <c r="J334" s="109"/>
      <c r="K334" s="109">
        <f t="shared" si="6"/>
        <v>2800</v>
      </c>
      <c r="L334" s="109"/>
      <c r="M334" s="109" t="s">
        <v>2689</v>
      </c>
      <c r="N334" s="109"/>
      <c r="O334" s="109"/>
      <c r="P334" s="109"/>
      <c r="Q334" s="79">
        <v>2800</v>
      </c>
      <c r="R334" s="79"/>
      <c r="S334" s="79"/>
      <c r="T334" s="79"/>
      <c r="U334" s="109"/>
      <c r="V334" s="141">
        <v>0.01</v>
      </c>
      <c r="W334" s="29"/>
    </row>
    <row r="335" spans="1:23" s="25" customFormat="1" ht="18.75" x14ac:dyDescent="0.2">
      <c r="A335" s="79"/>
      <c r="B335" s="117"/>
      <c r="C335" s="117"/>
      <c r="D335" s="108"/>
      <c r="E335" s="109"/>
      <c r="F335" s="109"/>
      <c r="G335" s="109"/>
      <c r="H335" s="118"/>
      <c r="I335" s="118"/>
      <c r="J335" s="118"/>
      <c r="K335" s="118"/>
      <c r="L335" s="118"/>
      <c r="M335" s="118"/>
      <c r="N335" s="109"/>
      <c r="O335" s="109"/>
      <c r="P335" s="109"/>
      <c r="Q335" s="79"/>
      <c r="R335" s="79"/>
      <c r="S335" s="79"/>
      <c r="T335" s="79"/>
      <c r="U335" s="79"/>
      <c r="V335" s="79"/>
      <c r="W335" s="29"/>
    </row>
    <row r="336" spans="1:23" s="25" customFormat="1" ht="18.75" x14ac:dyDescent="0.2">
      <c r="A336" s="79"/>
      <c r="B336" s="117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79"/>
      <c r="R336" s="79"/>
      <c r="S336" s="79"/>
      <c r="T336" s="79"/>
      <c r="U336" s="79"/>
      <c r="V336" s="79"/>
      <c r="W336" s="29"/>
    </row>
    <row r="337" spans="1:23" s="25" customFormat="1" ht="18.75" x14ac:dyDescent="0.2">
      <c r="A337" s="79"/>
      <c r="B337" s="117"/>
      <c r="C337" s="78"/>
      <c r="D337" s="78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29"/>
    </row>
    <row r="338" spans="1:23" s="25" customFormat="1" ht="18.75" x14ac:dyDescent="0.2">
      <c r="A338" s="79"/>
      <c r="B338" s="117"/>
      <c r="C338" s="78"/>
      <c r="D338" s="78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29"/>
    </row>
    <row r="339" spans="1:23" ht="18.7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29"/>
    </row>
    <row r="340" spans="1:23" ht="18.75" x14ac:dyDescent="0.25">
      <c r="A340" s="28" t="s">
        <v>219</v>
      </c>
      <c r="B340" s="28"/>
      <c r="C340" s="28"/>
      <c r="D340" s="28"/>
      <c r="E340" s="28"/>
      <c r="F340" s="28" t="s">
        <v>206</v>
      </c>
      <c r="G340" s="28"/>
      <c r="H340" s="28" t="s">
        <v>597</v>
      </c>
      <c r="I340" s="28"/>
      <c r="J340" s="28"/>
      <c r="K340" s="31"/>
      <c r="L340" s="32"/>
      <c r="M340" s="32"/>
      <c r="N340" s="30"/>
      <c r="O340" s="30"/>
      <c r="P340" s="30"/>
      <c r="Q340" s="30"/>
      <c r="R340" s="30"/>
      <c r="S340" s="30"/>
      <c r="T340" s="30"/>
      <c r="U340" s="30"/>
      <c r="V340" s="30"/>
      <c r="W340" s="29"/>
    </row>
    <row r="341" spans="1:23" ht="18.75" x14ac:dyDescent="0.25">
      <c r="A341" s="28"/>
      <c r="B341" s="28"/>
      <c r="C341" s="28"/>
      <c r="D341" s="28"/>
      <c r="E341" s="28"/>
      <c r="F341" s="28"/>
      <c r="G341" s="28"/>
      <c r="H341" s="28" t="s">
        <v>598</v>
      </c>
      <c r="I341" s="28"/>
      <c r="J341" s="28"/>
      <c r="K341" s="31"/>
      <c r="L341" s="32"/>
      <c r="M341" s="32"/>
      <c r="N341" s="30"/>
      <c r="O341" s="30"/>
      <c r="P341" s="30"/>
      <c r="Q341" s="30"/>
      <c r="R341" s="30"/>
      <c r="S341" s="30"/>
      <c r="T341" s="30"/>
      <c r="U341" s="30"/>
      <c r="V341" s="30"/>
      <c r="W341" s="29"/>
    </row>
    <row r="342" spans="1:23" ht="18.75" x14ac:dyDescent="0.25">
      <c r="A342" s="28"/>
      <c r="B342" s="28"/>
      <c r="C342" s="28"/>
      <c r="D342" s="28"/>
      <c r="E342" s="28"/>
      <c r="F342" s="28"/>
      <c r="G342" s="28"/>
      <c r="H342" s="28" t="s">
        <v>599</v>
      </c>
      <c r="I342" s="28"/>
      <c r="J342" s="28"/>
      <c r="K342" s="31"/>
      <c r="L342" s="32"/>
      <c r="M342" s="32"/>
      <c r="N342" s="30"/>
      <c r="O342" s="30"/>
      <c r="P342" s="30"/>
      <c r="Q342" s="30"/>
      <c r="R342" s="30"/>
      <c r="S342" s="30"/>
      <c r="T342" s="30"/>
      <c r="U342" s="30"/>
      <c r="V342" s="30"/>
      <c r="W342" s="29"/>
    </row>
    <row r="343" spans="1:23" ht="18.75" x14ac:dyDescent="0.25">
      <c r="A343" s="28"/>
      <c r="B343" s="28"/>
      <c r="C343" s="28"/>
      <c r="D343" s="28"/>
      <c r="E343" s="28"/>
      <c r="F343" s="28"/>
      <c r="G343" s="28"/>
      <c r="H343" s="28" t="s">
        <v>600</v>
      </c>
      <c r="I343" s="28"/>
      <c r="J343" s="28"/>
      <c r="K343" s="31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29"/>
    </row>
    <row r="344" spans="1:23" ht="18.75" x14ac:dyDescent="0.25">
      <c r="A344" s="28"/>
      <c r="B344" s="28"/>
      <c r="C344" s="28"/>
      <c r="D344" s="28"/>
      <c r="E344" s="28"/>
      <c r="F344" s="28"/>
      <c r="G344" s="28"/>
      <c r="H344" s="28" t="s">
        <v>601</v>
      </c>
      <c r="I344" s="28"/>
      <c r="J344" s="28"/>
      <c r="K344" s="31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29"/>
    </row>
  </sheetData>
  <mergeCells count="27">
    <mergeCell ref="A1:V1"/>
    <mergeCell ref="A2:V2"/>
    <mergeCell ref="A3:A9"/>
    <mergeCell ref="C4:C9"/>
    <mergeCell ref="C3:K3"/>
    <mergeCell ref="D4:D9"/>
    <mergeCell ref="H4:H9"/>
    <mergeCell ref="I4:I9"/>
    <mergeCell ref="J4:J9"/>
    <mergeCell ref="E4:E9"/>
    <mergeCell ref="F4:F9"/>
    <mergeCell ref="G4:G9"/>
    <mergeCell ref="K4:K9"/>
    <mergeCell ref="U4:U9"/>
    <mergeCell ref="L3:V3"/>
    <mergeCell ref="V4:V9"/>
    <mergeCell ref="P4:P9"/>
    <mergeCell ref="Q4:T4"/>
    <mergeCell ref="Q5:Q9"/>
    <mergeCell ref="R5:R9"/>
    <mergeCell ref="S5:S9"/>
    <mergeCell ref="T5:T9"/>
    <mergeCell ref="B3:B9"/>
    <mergeCell ref="L4:L9"/>
    <mergeCell ref="M4:M9"/>
    <mergeCell ref="N4:N9"/>
    <mergeCell ref="O4:O9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4"/>
  <sheetViews>
    <sheetView zoomScale="95" zoomScaleNormal="95" workbookViewId="0">
      <pane xSplit="12" ySplit="9" topLeftCell="M480" activePane="bottomRight" state="frozenSplit"/>
      <selection pane="topRight" activeCell="L1" sqref="L1"/>
      <selection pane="bottomLeft" activeCell="A4" sqref="A4"/>
      <selection pane="bottomRight" activeCell="C502" sqref="C502"/>
    </sheetView>
  </sheetViews>
  <sheetFormatPr defaultRowHeight="14.25" x14ac:dyDescent="0.2"/>
  <cols>
    <col min="1" max="1" width="5.375" customWidth="1"/>
    <col min="2" max="2" width="15.125" style="25" customWidth="1"/>
    <col min="3" max="3" width="13.75" customWidth="1"/>
    <col min="4" max="4" width="10.25" style="25" customWidth="1"/>
    <col min="8" max="8" width="7" customWidth="1"/>
    <col min="9" max="9" width="6" customWidth="1"/>
    <col min="10" max="10" width="6.125" customWidth="1"/>
    <col min="12" max="12" width="6.375" customWidth="1"/>
    <col min="13" max="13" width="13.75" style="25" customWidth="1"/>
    <col min="18" max="18" width="9" style="25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s="29" customFormat="1" ht="18.75" x14ac:dyDescent="0.2">
      <c r="A3" s="190" t="s">
        <v>2</v>
      </c>
      <c r="B3" s="190" t="s">
        <v>2704</v>
      </c>
      <c r="C3" s="184" t="s">
        <v>207</v>
      </c>
      <c r="D3" s="185"/>
      <c r="E3" s="185"/>
      <c r="F3" s="185"/>
      <c r="G3" s="185"/>
      <c r="H3" s="185"/>
      <c r="I3" s="185"/>
      <c r="J3" s="185"/>
      <c r="K3" s="193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</row>
    <row r="4" spans="1:22" s="29" customFormat="1" ht="15.75" customHeight="1" x14ac:dyDescent="0.2">
      <c r="A4" s="190"/>
      <c r="B4" s="190"/>
      <c r="C4" s="181" t="s">
        <v>205</v>
      </c>
      <c r="D4" s="181" t="s">
        <v>336</v>
      </c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483</v>
      </c>
      <c r="Q4" s="199" t="s">
        <v>338</v>
      </c>
      <c r="R4" s="200"/>
      <c r="S4" s="200"/>
      <c r="T4" s="201"/>
      <c r="U4" s="202" t="s">
        <v>218</v>
      </c>
      <c r="V4" s="178" t="s">
        <v>752</v>
      </c>
    </row>
    <row r="5" spans="1:22" s="29" customFormat="1" ht="15.75" customHeight="1" x14ac:dyDescent="0.2">
      <c r="A5" s="190"/>
      <c r="B5" s="190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203"/>
      <c r="V5" s="179"/>
    </row>
    <row r="6" spans="1:22" s="29" customFormat="1" ht="18.75" customHeight="1" x14ac:dyDescent="0.2">
      <c r="A6" s="190"/>
      <c r="B6" s="190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203"/>
      <c r="V6" s="179"/>
    </row>
    <row r="7" spans="1:22" s="29" customFormat="1" ht="18.75" customHeight="1" x14ac:dyDescent="0.2">
      <c r="A7" s="190"/>
      <c r="B7" s="190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203"/>
      <c r="V7" s="179"/>
    </row>
    <row r="8" spans="1:22" s="29" customFormat="1" ht="18.75" customHeight="1" x14ac:dyDescent="0.2">
      <c r="A8" s="190"/>
      <c r="B8" s="190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203"/>
      <c r="V8" s="179"/>
    </row>
    <row r="9" spans="1:22" s="29" customFormat="1" ht="18.75" customHeight="1" x14ac:dyDescent="0.2">
      <c r="A9" s="190"/>
      <c r="B9" s="190"/>
      <c r="C9" s="183"/>
      <c r="D9" s="183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204"/>
      <c r="V9" s="179"/>
    </row>
    <row r="10" spans="1:22" s="29" customFormat="1" ht="18.75" x14ac:dyDescent="0.2">
      <c r="A10" s="26">
        <v>1</v>
      </c>
      <c r="B10" s="114" t="s">
        <v>2246</v>
      </c>
      <c r="C10" s="114" t="s">
        <v>9</v>
      </c>
      <c r="D10" s="26">
        <v>10632</v>
      </c>
      <c r="E10" s="26">
        <v>1125</v>
      </c>
      <c r="F10" s="26">
        <v>6</v>
      </c>
      <c r="G10" s="26">
        <v>1</v>
      </c>
      <c r="H10" s="26"/>
      <c r="I10" s="26">
        <v>3</v>
      </c>
      <c r="J10" s="26">
        <v>56</v>
      </c>
      <c r="K10" s="27">
        <f t="shared" ref="K10:K65" si="0">H10*400+I10*100+J10</f>
        <v>356</v>
      </c>
      <c r="L10" s="27"/>
      <c r="M10" s="26" t="s">
        <v>603</v>
      </c>
      <c r="N10" s="27"/>
      <c r="O10" s="27"/>
      <c r="P10" s="27"/>
      <c r="Q10" s="27">
        <v>356</v>
      </c>
      <c r="R10" s="27"/>
      <c r="S10" s="27"/>
      <c r="T10" s="27"/>
      <c r="U10" s="27"/>
      <c r="V10" s="27">
        <v>0</v>
      </c>
    </row>
    <row r="11" spans="1:22" s="29" customFormat="1" ht="18.75" x14ac:dyDescent="0.2">
      <c r="A11" s="26">
        <v>2</v>
      </c>
      <c r="B11" s="112"/>
      <c r="C11" s="26" t="s">
        <v>9</v>
      </c>
      <c r="D11" s="26">
        <v>10734</v>
      </c>
      <c r="E11" s="26">
        <v>1205</v>
      </c>
      <c r="F11" s="26">
        <v>110</v>
      </c>
      <c r="G11" s="26">
        <v>1</v>
      </c>
      <c r="H11" s="26">
        <v>2</v>
      </c>
      <c r="I11" s="26"/>
      <c r="J11" s="26">
        <v>13</v>
      </c>
      <c r="K11" s="27">
        <f t="shared" si="0"/>
        <v>813</v>
      </c>
      <c r="L11" s="26"/>
      <c r="M11" s="26" t="s">
        <v>603</v>
      </c>
      <c r="N11" s="26"/>
      <c r="O11" s="26"/>
      <c r="P11" s="26"/>
      <c r="Q11" s="26">
        <v>813</v>
      </c>
      <c r="R11" s="26"/>
      <c r="S11" s="33"/>
      <c r="T11" s="27"/>
      <c r="U11" s="26"/>
      <c r="V11" s="153">
        <v>0</v>
      </c>
    </row>
    <row r="12" spans="1:22" s="29" customFormat="1" ht="18.75" x14ac:dyDescent="0.2">
      <c r="A12" s="128">
        <v>3</v>
      </c>
      <c r="B12" s="112"/>
      <c r="C12" s="26" t="s">
        <v>32</v>
      </c>
      <c r="D12" s="26">
        <v>551</v>
      </c>
      <c r="E12" s="26">
        <v>551</v>
      </c>
      <c r="F12" s="26">
        <v>13</v>
      </c>
      <c r="G12" s="26">
        <v>1</v>
      </c>
      <c r="H12" s="26">
        <v>12</v>
      </c>
      <c r="I12" s="26">
        <v>3</v>
      </c>
      <c r="J12" s="26">
        <v>63</v>
      </c>
      <c r="K12" s="27">
        <f t="shared" si="0"/>
        <v>5163</v>
      </c>
      <c r="L12" s="26"/>
      <c r="M12" s="26" t="s">
        <v>603</v>
      </c>
      <c r="N12" s="26"/>
      <c r="O12" s="26"/>
      <c r="P12" s="26"/>
      <c r="Q12" s="26">
        <v>5163</v>
      </c>
      <c r="R12" s="26"/>
      <c r="S12" s="33"/>
      <c r="T12" s="27"/>
      <c r="U12" s="26"/>
      <c r="V12" s="153">
        <v>0.01</v>
      </c>
    </row>
    <row r="13" spans="1:22" s="29" customFormat="1" ht="18.75" x14ac:dyDescent="0.2">
      <c r="A13" s="128">
        <v>4</v>
      </c>
      <c r="B13" s="26" t="s">
        <v>2244</v>
      </c>
      <c r="C13" s="26" t="s">
        <v>9</v>
      </c>
      <c r="D13" s="26">
        <v>16838</v>
      </c>
      <c r="E13" s="26">
        <v>2780</v>
      </c>
      <c r="F13" s="26">
        <v>163</v>
      </c>
      <c r="G13" s="26">
        <v>1</v>
      </c>
      <c r="H13" s="26">
        <v>46</v>
      </c>
      <c r="I13" s="26">
        <v>3</v>
      </c>
      <c r="J13" s="26">
        <v>98</v>
      </c>
      <c r="K13" s="27">
        <f t="shared" si="0"/>
        <v>18798</v>
      </c>
      <c r="L13" s="26"/>
      <c r="M13" s="26" t="s">
        <v>2245</v>
      </c>
      <c r="N13" s="26"/>
      <c r="O13" s="26"/>
      <c r="P13" s="26"/>
      <c r="Q13" s="26">
        <v>18798</v>
      </c>
      <c r="R13" s="26"/>
      <c r="S13" s="33"/>
      <c r="T13" s="27"/>
      <c r="U13" s="26"/>
      <c r="V13" s="153">
        <v>0</v>
      </c>
    </row>
    <row r="14" spans="1:22" s="29" customFormat="1" ht="18.75" x14ac:dyDescent="0.2">
      <c r="A14" s="128">
        <v>5</v>
      </c>
      <c r="B14" s="112"/>
      <c r="C14" s="26" t="s">
        <v>9</v>
      </c>
      <c r="D14" s="26">
        <v>15878</v>
      </c>
      <c r="E14" s="26">
        <v>2348</v>
      </c>
      <c r="F14" s="26">
        <v>159</v>
      </c>
      <c r="G14" s="26">
        <v>1</v>
      </c>
      <c r="H14" s="26">
        <v>35</v>
      </c>
      <c r="I14" s="26">
        <v>2</v>
      </c>
      <c r="J14" s="26">
        <v>43</v>
      </c>
      <c r="K14" s="27">
        <f t="shared" si="0"/>
        <v>14243</v>
      </c>
      <c r="L14" s="26"/>
      <c r="M14" s="84" t="s">
        <v>2245</v>
      </c>
      <c r="N14" s="26"/>
      <c r="O14" s="26"/>
      <c r="P14" s="26"/>
      <c r="Q14" s="26">
        <v>14243</v>
      </c>
      <c r="R14" s="26"/>
      <c r="S14" s="33"/>
      <c r="T14" s="27"/>
      <c r="U14" s="26"/>
      <c r="V14" s="153">
        <v>0</v>
      </c>
    </row>
    <row r="15" spans="1:22" s="29" customFormat="1" ht="18.75" x14ac:dyDescent="0.2">
      <c r="A15" s="128">
        <v>6</v>
      </c>
      <c r="B15" s="26" t="s">
        <v>2243</v>
      </c>
      <c r="C15" s="26" t="s">
        <v>9</v>
      </c>
      <c r="D15" s="26">
        <v>10315</v>
      </c>
      <c r="E15" s="26">
        <v>3030</v>
      </c>
      <c r="F15" s="26">
        <v>91</v>
      </c>
      <c r="G15" s="26">
        <v>1</v>
      </c>
      <c r="H15" s="26"/>
      <c r="I15" s="26">
        <v>1</v>
      </c>
      <c r="J15" s="26">
        <v>51</v>
      </c>
      <c r="K15" s="27">
        <f t="shared" si="0"/>
        <v>151</v>
      </c>
      <c r="L15" s="26"/>
      <c r="M15" s="26" t="s">
        <v>604</v>
      </c>
      <c r="N15" s="26"/>
      <c r="O15" s="26"/>
      <c r="P15" s="26"/>
      <c r="Q15" s="26">
        <v>151</v>
      </c>
      <c r="R15" s="26"/>
      <c r="S15" s="33"/>
      <c r="T15" s="27"/>
      <c r="U15" s="26"/>
      <c r="V15" s="153">
        <v>0</v>
      </c>
    </row>
    <row r="16" spans="1:22" s="29" customFormat="1" ht="18.75" x14ac:dyDescent="0.2">
      <c r="A16" s="128">
        <v>7</v>
      </c>
      <c r="B16" s="112"/>
      <c r="C16" s="26" t="s">
        <v>32</v>
      </c>
      <c r="D16" s="26">
        <v>1024</v>
      </c>
      <c r="E16" s="26">
        <v>1024</v>
      </c>
      <c r="F16" s="26">
        <v>104</v>
      </c>
      <c r="G16" s="26">
        <v>1</v>
      </c>
      <c r="H16" s="26">
        <v>2</v>
      </c>
      <c r="I16" s="26">
        <v>3</v>
      </c>
      <c r="J16" s="26">
        <v>82</v>
      </c>
      <c r="K16" s="27">
        <f t="shared" si="0"/>
        <v>1182</v>
      </c>
      <c r="L16" s="26"/>
      <c r="M16" s="26" t="s">
        <v>604</v>
      </c>
      <c r="N16" s="26"/>
      <c r="O16" s="26"/>
      <c r="P16" s="26"/>
      <c r="Q16" s="26">
        <v>1182</v>
      </c>
      <c r="R16" s="26"/>
      <c r="S16" s="33"/>
      <c r="T16" s="27"/>
      <c r="U16" s="26"/>
      <c r="V16" s="153">
        <v>0.01</v>
      </c>
    </row>
    <row r="17" spans="1:22" s="29" customFormat="1" ht="18.75" x14ac:dyDescent="0.2">
      <c r="A17" s="128">
        <v>8</v>
      </c>
      <c r="B17" s="112"/>
      <c r="C17" s="26" t="s">
        <v>491</v>
      </c>
      <c r="D17" s="26"/>
      <c r="E17" s="26"/>
      <c r="F17" s="26"/>
      <c r="G17" s="26">
        <v>1</v>
      </c>
      <c r="H17" s="26">
        <v>11</v>
      </c>
      <c r="I17" s="26">
        <v>2</v>
      </c>
      <c r="J17" s="26">
        <v>40</v>
      </c>
      <c r="K17" s="27">
        <f t="shared" si="0"/>
        <v>4640</v>
      </c>
      <c r="L17" s="26"/>
      <c r="M17" s="26" t="s">
        <v>604</v>
      </c>
      <c r="N17" s="26"/>
      <c r="O17" s="26"/>
      <c r="P17" s="26"/>
      <c r="Q17" s="26">
        <v>4640</v>
      </c>
      <c r="R17" s="26"/>
      <c r="S17" s="33"/>
      <c r="T17" s="27"/>
      <c r="U17" s="26"/>
      <c r="V17" s="153">
        <v>0.01</v>
      </c>
    </row>
    <row r="18" spans="1:22" s="29" customFormat="1" ht="18.75" x14ac:dyDescent="0.2">
      <c r="A18" s="128">
        <v>9</v>
      </c>
      <c r="B18" s="112"/>
      <c r="C18" s="26" t="s">
        <v>13</v>
      </c>
      <c r="D18" s="26"/>
      <c r="E18" s="26"/>
      <c r="F18" s="26"/>
      <c r="G18" s="26">
        <v>1</v>
      </c>
      <c r="H18" s="26">
        <v>5</v>
      </c>
      <c r="I18" s="26">
        <v>3</v>
      </c>
      <c r="J18" s="26"/>
      <c r="K18" s="27">
        <f t="shared" si="0"/>
        <v>2300</v>
      </c>
      <c r="L18" s="26"/>
      <c r="M18" s="26" t="s">
        <v>604</v>
      </c>
      <c r="N18" s="26"/>
      <c r="O18" s="26"/>
      <c r="P18" s="26"/>
      <c r="Q18" s="26">
        <v>2300</v>
      </c>
      <c r="R18" s="26"/>
      <c r="S18" s="33"/>
      <c r="T18" s="27"/>
      <c r="U18" s="26"/>
      <c r="V18" s="153">
        <v>0.01</v>
      </c>
    </row>
    <row r="19" spans="1:22" s="29" customFormat="1" ht="18.75" x14ac:dyDescent="0.2">
      <c r="A19" s="128">
        <v>10</v>
      </c>
      <c r="B19" s="26" t="s">
        <v>2241</v>
      </c>
      <c r="C19" s="26" t="s">
        <v>13</v>
      </c>
      <c r="D19" s="26"/>
      <c r="E19" s="26"/>
      <c r="F19" s="26"/>
      <c r="G19" s="26">
        <v>1</v>
      </c>
      <c r="H19" s="26"/>
      <c r="I19" s="26">
        <v>2</v>
      </c>
      <c r="J19" s="26"/>
      <c r="K19" s="27">
        <f t="shared" si="0"/>
        <v>200</v>
      </c>
      <c r="L19" s="26"/>
      <c r="M19" s="26" t="s">
        <v>2242</v>
      </c>
      <c r="N19" s="26"/>
      <c r="O19" s="26"/>
      <c r="P19" s="26"/>
      <c r="Q19" s="26">
        <v>200</v>
      </c>
      <c r="R19" s="26"/>
      <c r="S19" s="33"/>
      <c r="T19" s="27"/>
      <c r="U19" s="26"/>
      <c r="V19" s="153">
        <v>0.01</v>
      </c>
    </row>
    <row r="20" spans="1:22" s="29" customFormat="1" ht="18.75" x14ac:dyDescent="0.2">
      <c r="A20" s="152">
        <v>11</v>
      </c>
      <c r="B20" s="26" t="s">
        <v>2240</v>
      </c>
      <c r="C20" s="26" t="s">
        <v>13</v>
      </c>
      <c r="D20" s="26"/>
      <c r="E20" s="26"/>
      <c r="F20" s="26"/>
      <c r="G20" s="26">
        <v>2</v>
      </c>
      <c r="H20" s="26">
        <v>4</v>
      </c>
      <c r="I20" s="26">
        <v>3</v>
      </c>
      <c r="J20" s="26"/>
      <c r="K20" s="27">
        <f t="shared" si="0"/>
        <v>1900</v>
      </c>
      <c r="L20" s="26">
        <v>2</v>
      </c>
      <c r="M20" s="26" t="s">
        <v>605</v>
      </c>
      <c r="N20" s="26" t="s">
        <v>15</v>
      </c>
      <c r="O20" s="26" t="s">
        <v>42</v>
      </c>
      <c r="P20" s="26">
        <v>72</v>
      </c>
      <c r="Q20" s="26">
        <v>1800</v>
      </c>
      <c r="R20" s="26">
        <v>100</v>
      </c>
      <c r="S20" s="26"/>
      <c r="T20" s="27"/>
      <c r="U20" s="26">
        <v>20</v>
      </c>
      <c r="V20" s="153">
        <v>0.02</v>
      </c>
    </row>
    <row r="21" spans="1:22" s="29" customFormat="1" ht="18.75" x14ac:dyDescent="0.2">
      <c r="A21" s="152">
        <v>12</v>
      </c>
      <c r="B21" s="26" t="s">
        <v>2239</v>
      </c>
      <c r="C21" s="26" t="s">
        <v>9</v>
      </c>
      <c r="D21" s="26">
        <v>59877</v>
      </c>
      <c r="E21" s="26">
        <v>5643</v>
      </c>
      <c r="F21" s="26">
        <v>151</v>
      </c>
      <c r="G21" s="26">
        <v>1</v>
      </c>
      <c r="H21" s="26"/>
      <c r="I21" s="26">
        <v>2</v>
      </c>
      <c r="J21" s="26">
        <v>59</v>
      </c>
      <c r="K21" s="27">
        <f t="shared" si="0"/>
        <v>259</v>
      </c>
      <c r="L21" s="26"/>
      <c r="M21" s="26" t="s">
        <v>606</v>
      </c>
      <c r="N21" s="26"/>
      <c r="O21" s="26"/>
      <c r="P21" s="26"/>
      <c r="Q21" s="26">
        <v>259</v>
      </c>
      <c r="R21" s="26"/>
      <c r="S21" s="33"/>
      <c r="T21" s="27"/>
      <c r="U21" s="26"/>
      <c r="V21" s="153">
        <v>0</v>
      </c>
    </row>
    <row r="22" spans="1:22" s="29" customFormat="1" ht="18.75" x14ac:dyDescent="0.2">
      <c r="A22" s="152">
        <v>13</v>
      </c>
      <c r="B22" s="112"/>
      <c r="C22" s="26" t="s">
        <v>9</v>
      </c>
      <c r="D22" s="26">
        <v>59696</v>
      </c>
      <c r="E22" s="26">
        <v>5625</v>
      </c>
      <c r="F22" s="26">
        <v>146</v>
      </c>
      <c r="G22" s="26">
        <v>1</v>
      </c>
      <c r="H22" s="26">
        <v>5</v>
      </c>
      <c r="I22" s="26"/>
      <c r="J22" s="26">
        <v>4</v>
      </c>
      <c r="K22" s="27">
        <f t="shared" si="0"/>
        <v>2004</v>
      </c>
      <c r="L22" s="26"/>
      <c r="M22" s="26" t="s">
        <v>606</v>
      </c>
      <c r="N22" s="26"/>
      <c r="O22" s="26"/>
      <c r="P22" s="26"/>
      <c r="Q22" s="26">
        <v>2004</v>
      </c>
      <c r="R22" s="26"/>
      <c r="S22" s="33"/>
      <c r="T22" s="27"/>
      <c r="U22" s="26"/>
      <c r="V22" s="153">
        <v>0</v>
      </c>
    </row>
    <row r="23" spans="1:22" s="29" customFormat="1" ht="18.75" x14ac:dyDescent="0.2">
      <c r="A23" s="152">
        <v>14</v>
      </c>
      <c r="B23" s="26" t="s">
        <v>2238</v>
      </c>
      <c r="C23" s="26" t="s">
        <v>9</v>
      </c>
      <c r="D23" s="26">
        <v>44423</v>
      </c>
      <c r="E23" s="26">
        <v>4433</v>
      </c>
      <c r="F23" s="26">
        <v>100</v>
      </c>
      <c r="G23" s="26">
        <v>1</v>
      </c>
      <c r="H23" s="26">
        <v>3</v>
      </c>
      <c r="I23" s="26">
        <v>2</v>
      </c>
      <c r="J23" s="26">
        <v>69</v>
      </c>
      <c r="K23" s="27">
        <f t="shared" si="0"/>
        <v>1469</v>
      </c>
      <c r="L23" s="26"/>
      <c r="M23" s="26" t="s">
        <v>606</v>
      </c>
      <c r="N23" s="26"/>
      <c r="O23" s="26"/>
      <c r="P23" s="26"/>
      <c r="Q23" s="26">
        <v>1469</v>
      </c>
      <c r="R23" s="26"/>
      <c r="S23" s="33"/>
      <c r="T23" s="27"/>
      <c r="U23" s="26"/>
      <c r="V23" s="153">
        <v>0</v>
      </c>
    </row>
    <row r="24" spans="1:22" s="29" customFormat="1" ht="18.75" x14ac:dyDescent="0.2">
      <c r="A24" s="152">
        <v>15</v>
      </c>
      <c r="B24" s="26" t="s">
        <v>2237</v>
      </c>
      <c r="C24" s="26" t="s">
        <v>9</v>
      </c>
      <c r="D24" s="26">
        <v>50293</v>
      </c>
      <c r="E24" s="26">
        <v>4809</v>
      </c>
      <c r="F24" s="26">
        <v>134</v>
      </c>
      <c r="G24" s="26">
        <v>1</v>
      </c>
      <c r="H24" s="26"/>
      <c r="I24" s="26">
        <v>3</v>
      </c>
      <c r="J24" s="26">
        <v>5</v>
      </c>
      <c r="K24" s="27">
        <f t="shared" si="0"/>
        <v>305</v>
      </c>
      <c r="L24" s="26"/>
      <c r="M24" s="26" t="s">
        <v>607</v>
      </c>
      <c r="N24" s="26"/>
      <c r="O24" s="26"/>
      <c r="P24" s="26"/>
      <c r="Q24" s="26">
        <v>305</v>
      </c>
      <c r="R24" s="26"/>
      <c r="S24" s="33"/>
      <c r="T24" s="27"/>
      <c r="U24" s="26"/>
      <c r="V24" s="153">
        <v>0</v>
      </c>
    </row>
    <row r="25" spans="1:22" s="29" customFormat="1" ht="18.75" x14ac:dyDescent="0.2">
      <c r="A25" s="152">
        <v>16</v>
      </c>
      <c r="B25" s="112"/>
      <c r="C25" s="26" t="s">
        <v>9</v>
      </c>
      <c r="D25" s="26">
        <v>14769</v>
      </c>
      <c r="E25" s="26">
        <v>1918</v>
      </c>
      <c r="F25" s="26">
        <v>31</v>
      </c>
      <c r="G25" s="26">
        <v>1</v>
      </c>
      <c r="H25" s="26">
        <v>36</v>
      </c>
      <c r="I25" s="26"/>
      <c r="J25" s="26">
        <v>20</v>
      </c>
      <c r="K25" s="27">
        <f t="shared" si="0"/>
        <v>14420</v>
      </c>
      <c r="L25" s="26"/>
      <c r="M25" s="26" t="s">
        <v>607</v>
      </c>
      <c r="N25" s="26"/>
      <c r="O25" s="26"/>
      <c r="P25" s="26"/>
      <c r="Q25" s="26">
        <v>14420</v>
      </c>
      <c r="R25" s="26"/>
      <c r="S25" s="33"/>
      <c r="T25" s="27"/>
      <c r="U25" s="26"/>
      <c r="V25" s="153">
        <v>0</v>
      </c>
    </row>
    <row r="26" spans="1:22" s="29" customFormat="1" ht="18.75" x14ac:dyDescent="0.2">
      <c r="A26" s="152">
        <v>17</v>
      </c>
      <c r="B26" s="26" t="s">
        <v>2248</v>
      </c>
      <c r="C26" s="26" t="s">
        <v>13</v>
      </c>
      <c r="D26" s="26"/>
      <c r="E26" s="26"/>
      <c r="F26" s="26"/>
      <c r="G26" s="26">
        <v>2</v>
      </c>
      <c r="H26" s="26"/>
      <c r="I26" s="26">
        <v>2</v>
      </c>
      <c r="J26" s="26"/>
      <c r="K26" s="85">
        <f t="shared" si="0"/>
        <v>200</v>
      </c>
      <c r="L26" s="26"/>
      <c r="M26" s="26" t="s">
        <v>2249</v>
      </c>
      <c r="N26" s="26" t="s">
        <v>15</v>
      </c>
      <c r="O26" s="26" t="s">
        <v>12</v>
      </c>
      <c r="P26" s="26">
        <v>114</v>
      </c>
      <c r="Q26" s="26"/>
      <c r="R26" s="26">
        <v>200</v>
      </c>
      <c r="S26" s="33"/>
      <c r="T26" s="27"/>
      <c r="U26" s="26">
        <v>30</v>
      </c>
      <c r="V26" s="153">
        <v>0.02</v>
      </c>
    </row>
    <row r="27" spans="1:22" s="29" customFormat="1" ht="18.75" x14ac:dyDescent="0.2">
      <c r="A27" s="152">
        <v>18</v>
      </c>
      <c r="B27" s="112"/>
      <c r="C27" s="84" t="s">
        <v>9</v>
      </c>
      <c r="D27" s="84">
        <v>16819</v>
      </c>
      <c r="E27" s="84">
        <v>2761</v>
      </c>
      <c r="F27" s="84">
        <v>18</v>
      </c>
      <c r="G27" s="84">
        <v>1</v>
      </c>
      <c r="H27" s="84">
        <v>31</v>
      </c>
      <c r="I27" s="84">
        <v>2</v>
      </c>
      <c r="J27" s="84">
        <v>51</v>
      </c>
      <c r="K27" s="85">
        <f t="shared" si="0"/>
        <v>12651</v>
      </c>
      <c r="L27" s="84"/>
      <c r="M27" s="84" t="s">
        <v>2249</v>
      </c>
      <c r="N27" s="84"/>
      <c r="O27" s="84"/>
      <c r="P27" s="84"/>
      <c r="Q27" s="84">
        <v>12651</v>
      </c>
      <c r="R27" s="84"/>
      <c r="S27" s="33"/>
      <c r="T27" s="85"/>
      <c r="U27" s="84"/>
      <c r="V27" s="153">
        <v>0</v>
      </c>
    </row>
    <row r="28" spans="1:22" s="29" customFormat="1" ht="18.75" x14ac:dyDescent="0.2">
      <c r="A28" s="152">
        <v>19</v>
      </c>
      <c r="B28" s="112"/>
      <c r="C28" s="84" t="s">
        <v>9</v>
      </c>
      <c r="D28" s="26">
        <v>26159</v>
      </c>
      <c r="E28" s="26">
        <v>3095</v>
      </c>
      <c r="F28" s="26">
        <v>166</v>
      </c>
      <c r="G28" s="26">
        <v>1</v>
      </c>
      <c r="H28" s="26">
        <v>6</v>
      </c>
      <c r="I28" s="26"/>
      <c r="J28" s="26">
        <v>89</v>
      </c>
      <c r="K28" s="85">
        <f t="shared" si="0"/>
        <v>2489</v>
      </c>
      <c r="L28" s="26"/>
      <c r="M28" s="26" t="s">
        <v>2249</v>
      </c>
      <c r="N28" s="26"/>
      <c r="O28" s="26"/>
      <c r="P28" s="26"/>
      <c r="Q28" s="26">
        <v>2489</v>
      </c>
      <c r="R28" s="26"/>
      <c r="S28" s="33"/>
      <c r="T28" s="27"/>
      <c r="U28" s="26"/>
      <c r="V28" s="153">
        <v>0</v>
      </c>
    </row>
    <row r="29" spans="1:22" s="29" customFormat="1" ht="18.75" x14ac:dyDescent="0.2">
      <c r="A29" s="152">
        <v>20</v>
      </c>
      <c r="B29" s="112"/>
      <c r="C29" s="84" t="s">
        <v>39</v>
      </c>
      <c r="D29" s="84"/>
      <c r="E29" s="84"/>
      <c r="F29" s="84"/>
      <c r="G29" s="84">
        <v>1</v>
      </c>
      <c r="H29" s="84">
        <v>8</v>
      </c>
      <c r="I29" s="84">
        <v>1</v>
      </c>
      <c r="J29" s="84">
        <v>75</v>
      </c>
      <c r="K29" s="85">
        <f t="shared" si="0"/>
        <v>3375</v>
      </c>
      <c r="L29" s="84"/>
      <c r="M29" s="84" t="s">
        <v>2249</v>
      </c>
      <c r="N29" s="84"/>
      <c r="O29" s="84"/>
      <c r="P29" s="84"/>
      <c r="Q29" s="84">
        <v>3375</v>
      </c>
      <c r="R29" s="84"/>
      <c r="S29" s="33"/>
      <c r="T29" s="85"/>
      <c r="U29" s="84"/>
      <c r="V29" s="153">
        <v>0.01</v>
      </c>
    </row>
    <row r="30" spans="1:22" s="29" customFormat="1" ht="18.75" x14ac:dyDescent="0.2">
      <c r="A30" s="152">
        <v>21</v>
      </c>
      <c r="B30" s="112"/>
      <c r="C30" s="84" t="s">
        <v>39</v>
      </c>
      <c r="D30" s="84"/>
      <c r="E30" s="84"/>
      <c r="F30" s="84"/>
      <c r="G30" s="84">
        <v>1</v>
      </c>
      <c r="H30" s="84">
        <v>3</v>
      </c>
      <c r="I30" s="84"/>
      <c r="J30" s="84">
        <v>32</v>
      </c>
      <c r="K30" s="85">
        <f t="shared" si="0"/>
        <v>1232</v>
      </c>
      <c r="L30" s="84"/>
      <c r="M30" s="84" t="s">
        <v>2249</v>
      </c>
      <c r="N30" s="84"/>
      <c r="O30" s="84"/>
      <c r="P30" s="84"/>
      <c r="Q30" s="84">
        <v>1232</v>
      </c>
      <c r="R30" s="84"/>
      <c r="S30" s="33"/>
      <c r="T30" s="85"/>
      <c r="U30" s="84"/>
      <c r="V30" s="153">
        <v>0.01</v>
      </c>
    </row>
    <row r="31" spans="1:22" s="29" customFormat="1" ht="18.75" x14ac:dyDescent="0.2">
      <c r="A31" s="152">
        <v>22</v>
      </c>
      <c r="B31" s="26" t="s">
        <v>2247</v>
      </c>
      <c r="C31" s="26" t="s">
        <v>9</v>
      </c>
      <c r="D31" s="26">
        <v>10735</v>
      </c>
      <c r="E31" s="26">
        <v>1206</v>
      </c>
      <c r="F31" s="26">
        <v>111</v>
      </c>
      <c r="G31" s="26">
        <v>2</v>
      </c>
      <c r="H31" s="26">
        <v>1</v>
      </c>
      <c r="I31" s="26">
        <v>2</v>
      </c>
      <c r="J31" s="26">
        <v>41</v>
      </c>
      <c r="K31" s="27">
        <f t="shared" si="0"/>
        <v>641</v>
      </c>
      <c r="L31" s="26">
        <v>1</v>
      </c>
      <c r="M31" s="26" t="s">
        <v>608</v>
      </c>
      <c r="N31" s="26" t="s">
        <v>15</v>
      </c>
      <c r="O31" s="26" t="s">
        <v>12</v>
      </c>
      <c r="P31" s="26">
        <v>185</v>
      </c>
      <c r="Q31" s="26">
        <v>500</v>
      </c>
      <c r="R31" s="26">
        <v>141</v>
      </c>
      <c r="S31" s="26"/>
      <c r="T31" s="27"/>
      <c r="U31" s="26">
        <v>15</v>
      </c>
      <c r="V31" s="153">
        <v>0</v>
      </c>
    </row>
    <row r="32" spans="1:22" s="29" customFormat="1" ht="18.75" x14ac:dyDescent="0.2">
      <c r="A32" s="152">
        <v>23</v>
      </c>
      <c r="B32" s="112"/>
      <c r="C32" s="26" t="s">
        <v>9</v>
      </c>
      <c r="D32" s="26">
        <v>14764</v>
      </c>
      <c r="E32" s="26">
        <v>1914</v>
      </c>
      <c r="F32" s="26">
        <v>26</v>
      </c>
      <c r="G32" s="26">
        <v>1</v>
      </c>
      <c r="H32" s="26">
        <v>14</v>
      </c>
      <c r="I32" s="26">
        <v>2</v>
      </c>
      <c r="J32" s="26">
        <v>90</v>
      </c>
      <c r="K32" s="27">
        <f t="shared" si="0"/>
        <v>5890</v>
      </c>
      <c r="L32" s="26"/>
      <c r="M32" s="26" t="s">
        <v>608</v>
      </c>
      <c r="N32" s="26"/>
      <c r="O32" s="26"/>
      <c r="P32" s="26"/>
      <c r="Q32" s="26">
        <v>5890</v>
      </c>
      <c r="R32" s="26"/>
      <c r="S32" s="33"/>
      <c r="T32" s="27"/>
      <c r="U32" s="26"/>
      <c r="V32" s="153">
        <v>0</v>
      </c>
    </row>
    <row r="33" spans="1:22" s="29" customFormat="1" ht="18.75" x14ac:dyDescent="0.2">
      <c r="A33" s="152">
        <v>24</v>
      </c>
      <c r="B33" s="26" t="s">
        <v>2236</v>
      </c>
      <c r="C33" s="26" t="s">
        <v>9</v>
      </c>
      <c r="D33" s="26">
        <v>10701</v>
      </c>
      <c r="E33" s="27">
        <v>3016</v>
      </c>
      <c r="F33" s="27">
        <v>77</v>
      </c>
      <c r="G33" s="27">
        <v>2</v>
      </c>
      <c r="H33" s="27"/>
      <c r="I33" s="27">
        <v>1</v>
      </c>
      <c r="J33" s="27">
        <v>88</v>
      </c>
      <c r="K33" s="27">
        <f t="shared" si="0"/>
        <v>188</v>
      </c>
      <c r="L33" s="27">
        <v>1</v>
      </c>
      <c r="M33" s="27" t="s">
        <v>609</v>
      </c>
      <c r="N33" s="27" t="s">
        <v>15</v>
      </c>
      <c r="O33" s="27" t="s">
        <v>12</v>
      </c>
      <c r="P33" s="27">
        <v>243</v>
      </c>
      <c r="Q33" s="27"/>
      <c r="R33" s="27">
        <v>188</v>
      </c>
      <c r="S33" s="27"/>
      <c r="T33" s="27"/>
      <c r="U33" s="27">
        <v>30</v>
      </c>
      <c r="V33" s="153">
        <v>0</v>
      </c>
    </row>
    <row r="34" spans="1:22" s="29" customFormat="1" ht="18.75" x14ac:dyDescent="0.2">
      <c r="A34" s="152">
        <v>25</v>
      </c>
      <c r="B34" s="112"/>
      <c r="C34" s="26" t="s">
        <v>32</v>
      </c>
      <c r="D34" s="26">
        <v>549</v>
      </c>
      <c r="E34" s="27">
        <v>549</v>
      </c>
      <c r="F34" s="27">
        <v>11</v>
      </c>
      <c r="G34" s="27">
        <v>1</v>
      </c>
      <c r="H34" s="27">
        <v>16</v>
      </c>
      <c r="I34" s="27"/>
      <c r="J34" s="27"/>
      <c r="K34" s="27">
        <f t="shared" si="0"/>
        <v>6400</v>
      </c>
      <c r="L34" s="27"/>
      <c r="M34" s="27" t="s">
        <v>609</v>
      </c>
      <c r="N34" s="27"/>
      <c r="O34" s="27"/>
      <c r="P34" s="27"/>
      <c r="Q34" s="27">
        <v>6400</v>
      </c>
      <c r="R34" s="27"/>
      <c r="S34" s="27"/>
      <c r="T34" s="27"/>
      <c r="U34" s="27"/>
      <c r="V34" s="153">
        <v>0.01</v>
      </c>
    </row>
    <row r="35" spans="1:22" s="29" customFormat="1" ht="18.75" x14ac:dyDescent="0.2">
      <c r="A35" s="152">
        <v>26</v>
      </c>
      <c r="B35" s="112"/>
      <c r="C35" s="84" t="s">
        <v>32</v>
      </c>
      <c r="D35" s="26">
        <v>544</v>
      </c>
      <c r="E35" s="27">
        <v>544</v>
      </c>
      <c r="F35" s="27">
        <v>6</v>
      </c>
      <c r="G35" s="27">
        <v>1</v>
      </c>
      <c r="H35" s="27">
        <v>4</v>
      </c>
      <c r="I35" s="27">
        <v>3</v>
      </c>
      <c r="J35" s="27">
        <v>84</v>
      </c>
      <c r="K35" s="27">
        <f t="shared" si="0"/>
        <v>1984</v>
      </c>
      <c r="L35" s="27"/>
      <c r="M35" s="27" t="s">
        <v>609</v>
      </c>
      <c r="N35" s="27"/>
      <c r="O35" s="27"/>
      <c r="P35" s="27"/>
      <c r="Q35" s="27">
        <v>1984</v>
      </c>
      <c r="R35" s="27"/>
      <c r="S35" s="27"/>
      <c r="T35" s="27"/>
      <c r="U35" s="27"/>
      <c r="V35" s="153">
        <v>0.01</v>
      </c>
    </row>
    <row r="36" spans="1:22" s="29" customFormat="1" ht="18.75" x14ac:dyDescent="0.2">
      <c r="A36" s="152">
        <v>27</v>
      </c>
      <c r="B36" s="112"/>
      <c r="C36" s="84" t="s">
        <v>32</v>
      </c>
      <c r="D36" s="26">
        <v>3222</v>
      </c>
      <c r="E36" s="27">
        <v>3222</v>
      </c>
      <c r="F36" s="27">
        <v>108</v>
      </c>
      <c r="G36" s="27">
        <v>1</v>
      </c>
      <c r="H36" s="27">
        <v>6</v>
      </c>
      <c r="I36" s="27">
        <v>3</v>
      </c>
      <c r="J36" s="27">
        <v>65</v>
      </c>
      <c r="K36" s="27">
        <f t="shared" si="0"/>
        <v>2765</v>
      </c>
      <c r="L36" s="27"/>
      <c r="M36" s="27" t="s">
        <v>609</v>
      </c>
      <c r="N36" s="27"/>
      <c r="O36" s="27"/>
      <c r="P36" s="27"/>
      <c r="Q36" s="27">
        <v>2765</v>
      </c>
      <c r="R36" s="27"/>
      <c r="S36" s="27"/>
      <c r="T36" s="27"/>
      <c r="U36" s="27"/>
      <c r="V36" s="153">
        <v>0.01</v>
      </c>
    </row>
    <row r="37" spans="1:22" s="29" customFormat="1" ht="18.75" x14ac:dyDescent="0.2">
      <c r="A37" s="152">
        <v>28</v>
      </c>
      <c r="B37" s="26" t="s">
        <v>2235</v>
      </c>
      <c r="C37" s="26" t="s">
        <v>9</v>
      </c>
      <c r="D37" s="26">
        <v>34018</v>
      </c>
      <c r="E37" s="27">
        <v>3848</v>
      </c>
      <c r="F37" s="27">
        <v>176</v>
      </c>
      <c r="G37" s="27">
        <v>1</v>
      </c>
      <c r="H37" s="27">
        <v>13</v>
      </c>
      <c r="I37" s="27"/>
      <c r="J37" s="27">
        <v>58</v>
      </c>
      <c r="K37" s="27">
        <f t="shared" si="0"/>
        <v>5258</v>
      </c>
      <c r="L37" s="27"/>
      <c r="M37" s="27" t="s">
        <v>610</v>
      </c>
      <c r="N37" s="27"/>
      <c r="O37" s="27"/>
      <c r="P37" s="27"/>
      <c r="Q37" s="27">
        <v>5258</v>
      </c>
      <c r="R37" s="27"/>
      <c r="S37" s="27"/>
      <c r="T37" s="27"/>
      <c r="U37" s="27"/>
      <c r="V37" s="153">
        <v>0</v>
      </c>
    </row>
    <row r="38" spans="1:22" s="29" customFormat="1" ht="18.75" x14ac:dyDescent="0.2">
      <c r="A38" s="152">
        <v>29</v>
      </c>
      <c r="B38" s="26" t="s">
        <v>2234</v>
      </c>
      <c r="C38" s="26" t="s">
        <v>32</v>
      </c>
      <c r="D38" s="26">
        <v>3355</v>
      </c>
      <c r="E38" s="27">
        <v>3355</v>
      </c>
      <c r="F38" s="27">
        <v>137</v>
      </c>
      <c r="G38" s="27">
        <v>1</v>
      </c>
      <c r="H38" s="27">
        <v>8</v>
      </c>
      <c r="I38" s="27">
        <v>2</v>
      </c>
      <c r="J38" s="27">
        <v>55</v>
      </c>
      <c r="K38" s="27">
        <f t="shared" si="0"/>
        <v>3455</v>
      </c>
      <c r="L38" s="27"/>
      <c r="M38" s="27" t="s">
        <v>611</v>
      </c>
      <c r="N38" s="27"/>
      <c r="O38" s="27"/>
      <c r="P38" s="27"/>
      <c r="Q38" s="27">
        <v>3455</v>
      </c>
      <c r="R38" s="27"/>
      <c r="S38" s="27"/>
      <c r="T38" s="27"/>
      <c r="U38" s="27"/>
      <c r="V38" s="153">
        <v>0.01</v>
      </c>
    </row>
    <row r="39" spans="1:22" s="29" customFormat="1" ht="18.75" x14ac:dyDescent="0.2">
      <c r="A39" s="152">
        <v>30</v>
      </c>
      <c r="B39" s="26" t="s">
        <v>2233</v>
      </c>
      <c r="C39" s="26" t="s">
        <v>9</v>
      </c>
      <c r="D39" s="26">
        <v>10683</v>
      </c>
      <c r="E39" s="27">
        <v>1175</v>
      </c>
      <c r="F39" s="27">
        <v>59</v>
      </c>
      <c r="G39" s="27">
        <v>2</v>
      </c>
      <c r="H39" s="27"/>
      <c r="I39" s="27">
        <v>2</v>
      </c>
      <c r="J39" s="27">
        <v>66</v>
      </c>
      <c r="K39" s="27">
        <f t="shared" si="0"/>
        <v>266</v>
      </c>
      <c r="L39" s="27">
        <v>1</v>
      </c>
      <c r="M39" s="27" t="s">
        <v>611</v>
      </c>
      <c r="N39" s="27" t="s">
        <v>15</v>
      </c>
      <c r="O39" s="27" t="s">
        <v>12</v>
      </c>
      <c r="P39" s="27">
        <v>96</v>
      </c>
      <c r="Q39" s="27"/>
      <c r="R39" s="27">
        <v>266</v>
      </c>
      <c r="S39" s="27"/>
      <c r="T39" s="27"/>
      <c r="U39" s="27">
        <v>20</v>
      </c>
      <c r="V39" s="153">
        <v>0</v>
      </c>
    </row>
    <row r="40" spans="1:22" s="29" customFormat="1" ht="18.75" x14ac:dyDescent="0.2">
      <c r="A40" s="152">
        <v>31</v>
      </c>
      <c r="B40" s="112"/>
      <c r="C40" s="26" t="s">
        <v>13</v>
      </c>
      <c r="D40" s="26"/>
      <c r="E40" s="27"/>
      <c r="F40" s="27"/>
      <c r="G40" s="27">
        <v>1</v>
      </c>
      <c r="H40" s="27">
        <v>2</v>
      </c>
      <c r="I40" s="27">
        <v>3</v>
      </c>
      <c r="J40" s="27">
        <v>44</v>
      </c>
      <c r="K40" s="27">
        <f t="shared" si="0"/>
        <v>1144</v>
      </c>
      <c r="L40" s="27"/>
      <c r="M40" s="27" t="s">
        <v>611</v>
      </c>
      <c r="N40" s="27"/>
      <c r="O40" s="27"/>
      <c r="P40" s="27"/>
      <c r="Q40" s="27">
        <v>1144</v>
      </c>
      <c r="R40" s="27"/>
      <c r="S40" s="27"/>
      <c r="T40" s="27"/>
      <c r="U40" s="27"/>
      <c r="V40" s="153">
        <v>0.01</v>
      </c>
    </row>
    <row r="41" spans="1:22" s="29" customFormat="1" ht="18.75" x14ac:dyDescent="0.2">
      <c r="A41" s="152">
        <v>32</v>
      </c>
      <c r="B41" s="112"/>
      <c r="C41" s="26" t="s">
        <v>9</v>
      </c>
      <c r="D41" s="26">
        <v>10699</v>
      </c>
      <c r="E41" s="27">
        <v>1191</v>
      </c>
      <c r="F41" s="27">
        <v>75</v>
      </c>
      <c r="G41" s="27">
        <v>1</v>
      </c>
      <c r="H41" s="27">
        <v>2</v>
      </c>
      <c r="I41" s="27">
        <v>2</v>
      </c>
      <c r="J41" s="27">
        <v>53</v>
      </c>
      <c r="K41" s="27">
        <f t="shared" si="0"/>
        <v>1053</v>
      </c>
      <c r="L41" s="27"/>
      <c r="M41" s="27" t="s">
        <v>611</v>
      </c>
      <c r="N41" s="27"/>
      <c r="O41" s="27"/>
      <c r="P41" s="27"/>
      <c r="Q41" s="27">
        <v>1053</v>
      </c>
      <c r="R41" s="27"/>
      <c r="S41" s="27"/>
      <c r="T41" s="27"/>
      <c r="U41" s="27"/>
      <c r="V41" s="153">
        <v>0</v>
      </c>
    </row>
    <row r="42" spans="1:22" s="29" customFormat="1" ht="18.75" x14ac:dyDescent="0.2">
      <c r="A42" s="152">
        <v>33</v>
      </c>
      <c r="B42" s="112"/>
      <c r="C42" s="26" t="s">
        <v>9</v>
      </c>
      <c r="D42" s="26">
        <v>46852</v>
      </c>
      <c r="E42" s="27">
        <v>4466</v>
      </c>
      <c r="F42" s="27">
        <v>185</v>
      </c>
      <c r="G42" s="27">
        <v>1</v>
      </c>
      <c r="H42" s="27">
        <v>11</v>
      </c>
      <c r="I42" s="27">
        <v>1</v>
      </c>
      <c r="J42" s="27">
        <v>20</v>
      </c>
      <c r="K42" s="27">
        <f t="shared" si="0"/>
        <v>4520</v>
      </c>
      <c r="L42" s="27"/>
      <c r="M42" s="27" t="s">
        <v>611</v>
      </c>
      <c r="N42" s="27"/>
      <c r="O42" s="27"/>
      <c r="P42" s="27"/>
      <c r="Q42" s="27">
        <v>4520</v>
      </c>
      <c r="R42" s="27"/>
      <c r="S42" s="27"/>
      <c r="T42" s="27"/>
      <c r="U42" s="27"/>
      <c r="V42" s="153">
        <v>0</v>
      </c>
    </row>
    <row r="43" spans="1:22" s="29" customFormat="1" ht="18.75" x14ac:dyDescent="0.2">
      <c r="A43" s="152">
        <v>34</v>
      </c>
      <c r="B43" s="112"/>
      <c r="C43" s="26" t="s">
        <v>32</v>
      </c>
      <c r="D43" s="26">
        <v>546</v>
      </c>
      <c r="E43" s="27">
        <v>546</v>
      </c>
      <c r="F43" s="27">
        <v>8</v>
      </c>
      <c r="G43" s="27">
        <v>1</v>
      </c>
      <c r="H43" s="27">
        <v>4</v>
      </c>
      <c r="I43" s="27">
        <v>1</v>
      </c>
      <c r="J43" s="27">
        <v>63</v>
      </c>
      <c r="K43" s="27">
        <f t="shared" si="0"/>
        <v>1763</v>
      </c>
      <c r="L43" s="27"/>
      <c r="M43" s="27" t="s">
        <v>611</v>
      </c>
      <c r="N43" s="27"/>
      <c r="O43" s="27"/>
      <c r="P43" s="27"/>
      <c r="Q43" s="27">
        <v>1763</v>
      </c>
      <c r="R43" s="27"/>
      <c r="S43" s="27"/>
      <c r="T43" s="27"/>
      <c r="U43" s="27"/>
      <c r="V43" s="153">
        <v>0.01</v>
      </c>
    </row>
    <row r="44" spans="1:22" s="29" customFormat="1" ht="18.75" x14ac:dyDescent="0.2">
      <c r="A44" s="152">
        <v>35</v>
      </c>
      <c r="B44" s="112"/>
      <c r="C44" s="26" t="s">
        <v>32</v>
      </c>
      <c r="D44" s="26">
        <v>550</v>
      </c>
      <c r="E44" s="27">
        <v>550</v>
      </c>
      <c r="F44" s="27">
        <v>12</v>
      </c>
      <c r="G44" s="27">
        <v>1</v>
      </c>
      <c r="H44" s="27">
        <v>8</v>
      </c>
      <c r="I44" s="27">
        <v>2</v>
      </c>
      <c r="J44" s="27">
        <v>55</v>
      </c>
      <c r="K44" s="27">
        <f t="shared" si="0"/>
        <v>3455</v>
      </c>
      <c r="L44" s="27"/>
      <c r="M44" s="27" t="s">
        <v>611</v>
      </c>
      <c r="N44" s="27"/>
      <c r="O44" s="27"/>
      <c r="P44" s="27"/>
      <c r="Q44" s="27">
        <v>3455</v>
      </c>
      <c r="R44" s="27"/>
      <c r="S44" s="27"/>
      <c r="T44" s="27"/>
      <c r="U44" s="27"/>
      <c r="V44" s="153">
        <v>0.01</v>
      </c>
    </row>
    <row r="45" spans="1:22" s="29" customFormat="1" ht="18.75" x14ac:dyDescent="0.2">
      <c r="A45" s="152">
        <v>36</v>
      </c>
      <c r="B45" s="26" t="s">
        <v>2232</v>
      </c>
      <c r="C45" s="26" t="s">
        <v>9</v>
      </c>
      <c r="D45" s="26">
        <v>10712</v>
      </c>
      <c r="E45" s="27">
        <v>3027</v>
      </c>
      <c r="F45" s="27">
        <v>88</v>
      </c>
      <c r="G45" s="27">
        <v>2</v>
      </c>
      <c r="H45" s="27"/>
      <c r="I45" s="27">
        <v>3</v>
      </c>
      <c r="J45" s="27">
        <v>9</v>
      </c>
      <c r="K45" s="27">
        <f t="shared" si="0"/>
        <v>309</v>
      </c>
      <c r="L45" s="27">
        <v>1</v>
      </c>
      <c r="M45" s="27" t="s">
        <v>612</v>
      </c>
      <c r="N45" s="27" t="s">
        <v>15</v>
      </c>
      <c r="O45" s="27" t="s">
        <v>12</v>
      </c>
      <c r="P45" s="27">
        <v>108</v>
      </c>
      <c r="Q45" s="27"/>
      <c r="R45" s="27">
        <v>309</v>
      </c>
      <c r="S45" s="27"/>
      <c r="T45" s="27"/>
      <c r="U45" s="27">
        <v>30</v>
      </c>
      <c r="V45" s="153">
        <v>0</v>
      </c>
    </row>
    <row r="46" spans="1:22" s="29" customFormat="1" ht="18.75" x14ac:dyDescent="0.2">
      <c r="A46" s="152">
        <v>37</v>
      </c>
      <c r="B46" s="112"/>
      <c r="C46" s="26" t="s">
        <v>9</v>
      </c>
      <c r="D46" s="26">
        <v>54884</v>
      </c>
      <c r="E46" s="27">
        <v>5265</v>
      </c>
      <c r="F46" s="27">
        <v>206</v>
      </c>
      <c r="G46" s="27">
        <v>1</v>
      </c>
      <c r="H46" s="27">
        <v>5</v>
      </c>
      <c r="I46" s="27">
        <v>3</v>
      </c>
      <c r="J46" s="27">
        <v>89</v>
      </c>
      <c r="K46" s="27">
        <f t="shared" si="0"/>
        <v>2389</v>
      </c>
      <c r="L46" s="27"/>
      <c r="M46" s="27" t="s">
        <v>612</v>
      </c>
      <c r="N46" s="27"/>
      <c r="O46" s="27"/>
      <c r="P46" s="27"/>
      <c r="Q46" s="27">
        <v>2389</v>
      </c>
      <c r="R46" s="27"/>
      <c r="S46" s="27"/>
      <c r="T46" s="27"/>
      <c r="U46" s="27"/>
      <c r="V46" s="153">
        <v>0</v>
      </c>
    </row>
    <row r="47" spans="1:22" s="29" customFormat="1" ht="18.75" x14ac:dyDescent="0.2">
      <c r="A47" s="152">
        <v>38</v>
      </c>
      <c r="B47" s="112"/>
      <c r="C47" s="26" t="s">
        <v>32</v>
      </c>
      <c r="D47" s="26"/>
      <c r="E47" s="27"/>
      <c r="F47" s="27"/>
      <c r="G47" s="27">
        <v>1</v>
      </c>
      <c r="H47" s="27">
        <v>8</v>
      </c>
      <c r="I47" s="27">
        <v>2</v>
      </c>
      <c r="J47" s="27">
        <v>20</v>
      </c>
      <c r="K47" s="27">
        <f t="shared" si="0"/>
        <v>3420</v>
      </c>
      <c r="L47" s="27"/>
      <c r="M47" s="27" t="s">
        <v>612</v>
      </c>
      <c r="N47" s="27"/>
      <c r="O47" s="27"/>
      <c r="P47" s="27"/>
      <c r="Q47" s="27">
        <v>3420</v>
      </c>
      <c r="R47" s="27"/>
      <c r="S47" s="27"/>
      <c r="T47" s="27"/>
      <c r="U47" s="27"/>
      <c r="V47" s="153">
        <v>0.01</v>
      </c>
    </row>
    <row r="48" spans="1:22" s="29" customFormat="1" ht="18.75" x14ac:dyDescent="0.2">
      <c r="A48" s="152">
        <v>39</v>
      </c>
      <c r="B48" s="112"/>
      <c r="C48" s="26" t="s">
        <v>9</v>
      </c>
      <c r="D48" s="26">
        <v>14060</v>
      </c>
      <c r="E48" s="27">
        <v>1712</v>
      </c>
      <c r="F48" s="27">
        <v>133</v>
      </c>
      <c r="G48" s="27">
        <v>1</v>
      </c>
      <c r="H48" s="27">
        <v>12</v>
      </c>
      <c r="I48" s="27">
        <v>1</v>
      </c>
      <c r="J48" s="27">
        <v>66</v>
      </c>
      <c r="K48" s="27">
        <f t="shared" si="0"/>
        <v>4966</v>
      </c>
      <c r="L48" s="27"/>
      <c r="M48" s="27" t="s">
        <v>612</v>
      </c>
      <c r="N48" s="27"/>
      <c r="O48" s="27"/>
      <c r="P48" s="27"/>
      <c r="Q48" s="27">
        <v>4966</v>
      </c>
      <c r="R48" s="27"/>
      <c r="S48" s="27"/>
      <c r="T48" s="27"/>
      <c r="U48" s="27"/>
      <c r="V48" s="153">
        <v>0</v>
      </c>
    </row>
    <row r="49" spans="1:22" s="29" customFormat="1" ht="18.75" x14ac:dyDescent="0.2">
      <c r="A49" s="152">
        <v>40</v>
      </c>
      <c r="B49" s="26" t="s">
        <v>2231</v>
      </c>
      <c r="C49" s="26" t="s">
        <v>9</v>
      </c>
      <c r="D49" s="26">
        <v>26199</v>
      </c>
      <c r="E49" s="27">
        <v>3130</v>
      </c>
      <c r="F49" s="27">
        <v>122</v>
      </c>
      <c r="G49" s="27">
        <v>1</v>
      </c>
      <c r="H49" s="27">
        <v>7</v>
      </c>
      <c r="I49" s="27">
        <v>2</v>
      </c>
      <c r="J49" s="27">
        <v>48</v>
      </c>
      <c r="K49" s="27">
        <f t="shared" si="0"/>
        <v>3048</v>
      </c>
      <c r="L49" s="27"/>
      <c r="M49" s="27" t="s">
        <v>613</v>
      </c>
      <c r="N49" s="27"/>
      <c r="O49" s="27"/>
      <c r="P49" s="27"/>
      <c r="Q49" s="27">
        <v>3048</v>
      </c>
      <c r="R49" s="27"/>
      <c r="S49" s="27"/>
      <c r="T49" s="27"/>
      <c r="U49" s="27"/>
      <c r="V49" s="153">
        <v>0</v>
      </c>
    </row>
    <row r="50" spans="1:22" s="29" customFormat="1" ht="18.75" x14ac:dyDescent="0.2">
      <c r="A50" s="152">
        <v>41</v>
      </c>
      <c r="B50" s="112"/>
      <c r="C50" s="26" t="s">
        <v>9</v>
      </c>
      <c r="D50" s="26">
        <v>26201</v>
      </c>
      <c r="E50" s="27">
        <v>3132</v>
      </c>
      <c r="F50" s="27">
        <v>124</v>
      </c>
      <c r="G50" s="27">
        <v>1</v>
      </c>
      <c r="H50" s="27">
        <v>7</v>
      </c>
      <c r="I50" s="27"/>
      <c r="J50" s="27">
        <v>95</v>
      </c>
      <c r="K50" s="27">
        <f t="shared" si="0"/>
        <v>2895</v>
      </c>
      <c r="L50" s="27"/>
      <c r="M50" s="27" t="s">
        <v>613</v>
      </c>
      <c r="N50" s="27"/>
      <c r="O50" s="27"/>
      <c r="P50" s="27"/>
      <c r="Q50" s="27">
        <v>2895</v>
      </c>
      <c r="R50" s="27"/>
      <c r="S50" s="27"/>
      <c r="T50" s="27"/>
      <c r="U50" s="27"/>
      <c r="V50" s="153">
        <v>0</v>
      </c>
    </row>
    <row r="51" spans="1:22" s="29" customFormat="1" ht="18.75" x14ac:dyDescent="0.2">
      <c r="A51" s="152">
        <v>42</v>
      </c>
      <c r="B51" s="112"/>
      <c r="C51" s="26" t="s">
        <v>9</v>
      </c>
      <c r="D51" s="26">
        <v>26214</v>
      </c>
      <c r="E51" s="27">
        <v>3135</v>
      </c>
      <c r="F51" s="27">
        <v>127</v>
      </c>
      <c r="G51" s="27">
        <v>1</v>
      </c>
      <c r="H51" s="27">
        <v>9</v>
      </c>
      <c r="I51" s="27">
        <v>3</v>
      </c>
      <c r="J51" s="27">
        <v>31</v>
      </c>
      <c r="K51" s="27">
        <f t="shared" si="0"/>
        <v>3931</v>
      </c>
      <c r="L51" s="27"/>
      <c r="M51" s="27" t="s">
        <v>613</v>
      </c>
      <c r="N51" s="27"/>
      <c r="O51" s="27"/>
      <c r="P51" s="27"/>
      <c r="Q51" s="27">
        <v>3931</v>
      </c>
      <c r="R51" s="27"/>
      <c r="S51" s="27"/>
      <c r="T51" s="27"/>
      <c r="U51" s="27"/>
      <c r="V51" s="153">
        <v>0</v>
      </c>
    </row>
    <row r="52" spans="1:22" s="29" customFormat="1" ht="18.75" x14ac:dyDescent="0.2">
      <c r="A52" s="152">
        <v>43</v>
      </c>
      <c r="B52" s="112"/>
      <c r="C52" s="26" t="s">
        <v>9</v>
      </c>
      <c r="D52" s="26">
        <v>32771</v>
      </c>
      <c r="E52" s="27">
        <v>3700</v>
      </c>
      <c r="F52" s="27">
        <v>262</v>
      </c>
      <c r="G52" s="27">
        <v>1</v>
      </c>
      <c r="H52" s="27">
        <v>9</v>
      </c>
      <c r="I52" s="27">
        <v>1</v>
      </c>
      <c r="J52" s="27">
        <v>65</v>
      </c>
      <c r="K52" s="27">
        <f t="shared" si="0"/>
        <v>3765</v>
      </c>
      <c r="L52" s="27"/>
      <c r="M52" s="27" t="s">
        <v>613</v>
      </c>
      <c r="N52" s="27"/>
      <c r="O52" s="27"/>
      <c r="P52" s="27"/>
      <c r="Q52" s="27">
        <v>3765</v>
      </c>
      <c r="R52" s="27"/>
      <c r="S52" s="27"/>
      <c r="T52" s="27"/>
      <c r="U52" s="27"/>
      <c r="V52" s="153">
        <v>0</v>
      </c>
    </row>
    <row r="53" spans="1:22" s="29" customFormat="1" ht="18.75" x14ac:dyDescent="0.2">
      <c r="A53" s="152">
        <v>44</v>
      </c>
      <c r="B53" s="112"/>
      <c r="C53" s="26" t="s">
        <v>9</v>
      </c>
      <c r="D53" s="26">
        <v>26204</v>
      </c>
      <c r="E53" s="27">
        <v>3533</v>
      </c>
      <c r="F53" s="27">
        <v>128</v>
      </c>
      <c r="G53" s="27">
        <v>1</v>
      </c>
      <c r="H53" s="27">
        <v>10</v>
      </c>
      <c r="I53" s="27">
        <v>2</v>
      </c>
      <c r="J53" s="27">
        <v>48</v>
      </c>
      <c r="K53" s="27">
        <f t="shared" si="0"/>
        <v>4248</v>
      </c>
      <c r="L53" s="27"/>
      <c r="M53" s="27" t="s">
        <v>613</v>
      </c>
      <c r="N53" s="27"/>
      <c r="O53" s="27"/>
      <c r="P53" s="27"/>
      <c r="Q53" s="27">
        <v>4248</v>
      </c>
      <c r="R53" s="27"/>
      <c r="S53" s="27"/>
      <c r="T53" s="27"/>
      <c r="U53" s="27"/>
      <c r="V53" s="153">
        <v>0</v>
      </c>
    </row>
    <row r="54" spans="1:22" s="29" customFormat="1" ht="18.75" x14ac:dyDescent="0.2">
      <c r="A54" s="152">
        <v>45</v>
      </c>
      <c r="B54" s="112"/>
      <c r="C54" s="26" t="s">
        <v>9</v>
      </c>
      <c r="D54" s="26">
        <v>26206</v>
      </c>
      <c r="E54" s="27">
        <v>4527</v>
      </c>
      <c r="F54" s="27">
        <v>129</v>
      </c>
      <c r="G54" s="27">
        <v>1</v>
      </c>
      <c r="H54" s="27">
        <v>4</v>
      </c>
      <c r="I54" s="27">
        <v>2</v>
      </c>
      <c r="J54" s="27">
        <v>51</v>
      </c>
      <c r="K54" s="27">
        <f t="shared" si="0"/>
        <v>1851</v>
      </c>
      <c r="L54" s="27"/>
      <c r="M54" s="27" t="s">
        <v>613</v>
      </c>
      <c r="N54" s="27"/>
      <c r="O54" s="27"/>
      <c r="P54" s="27"/>
      <c r="Q54" s="27">
        <v>1851</v>
      </c>
      <c r="R54" s="27"/>
      <c r="S54" s="27"/>
      <c r="T54" s="27"/>
      <c r="U54" s="27"/>
      <c r="V54" s="153">
        <v>0</v>
      </c>
    </row>
    <row r="55" spans="1:22" s="29" customFormat="1" ht="18.75" x14ac:dyDescent="0.2">
      <c r="A55" s="152">
        <v>46</v>
      </c>
      <c r="B55" s="112"/>
      <c r="C55" s="26" t="s">
        <v>9</v>
      </c>
      <c r="D55" s="26">
        <v>16294</v>
      </c>
      <c r="E55" s="27">
        <v>2445</v>
      </c>
      <c r="F55" s="27">
        <v>131</v>
      </c>
      <c r="G55" s="27">
        <v>1</v>
      </c>
      <c r="H55" s="27">
        <v>11</v>
      </c>
      <c r="I55" s="27">
        <v>2</v>
      </c>
      <c r="J55" s="27">
        <v>1</v>
      </c>
      <c r="K55" s="27">
        <f t="shared" si="0"/>
        <v>4601</v>
      </c>
      <c r="L55" s="27"/>
      <c r="M55" s="27" t="s">
        <v>613</v>
      </c>
      <c r="N55" s="27"/>
      <c r="O55" s="27"/>
      <c r="P55" s="27"/>
      <c r="Q55" s="27">
        <v>4601</v>
      </c>
      <c r="R55" s="27"/>
      <c r="S55" s="27"/>
      <c r="T55" s="27"/>
      <c r="U55" s="27"/>
      <c r="V55" s="153">
        <v>0</v>
      </c>
    </row>
    <row r="56" spans="1:22" s="29" customFormat="1" ht="18.75" x14ac:dyDescent="0.2">
      <c r="A56" s="152">
        <v>47</v>
      </c>
      <c r="B56" s="112"/>
      <c r="C56" s="26" t="s">
        <v>9</v>
      </c>
      <c r="D56" s="26">
        <v>26207</v>
      </c>
      <c r="E56" s="27">
        <v>3136</v>
      </c>
      <c r="F56" s="27">
        <v>130</v>
      </c>
      <c r="G56" s="27">
        <v>1</v>
      </c>
      <c r="H56" s="27">
        <v>7</v>
      </c>
      <c r="I56" s="27"/>
      <c r="J56" s="27">
        <v>13</v>
      </c>
      <c r="K56" s="27">
        <f t="shared" si="0"/>
        <v>2813</v>
      </c>
      <c r="L56" s="27"/>
      <c r="M56" s="27" t="s">
        <v>613</v>
      </c>
      <c r="N56" s="27"/>
      <c r="O56" s="27"/>
      <c r="P56" s="27"/>
      <c r="Q56" s="27">
        <v>2813</v>
      </c>
      <c r="R56" s="27"/>
      <c r="S56" s="27"/>
      <c r="T56" s="27"/>
      <c r="U56" s="27"/>
      <c r="V56" s="153">
        <v>0</v>
      </c>
    </row>
    <row r="57" spans="1:22" s="29" customFormat="1" ht="18.75" x14ac:dyDescent="0.2">
      <c r="A57" s="152">
        <v>48</v>
      </c>
      <c r="B57" s="26" t="s">
        <v>2169</v>
      </c>
      <c r="C57" s="26" t="s">
        <v>9</v>
      </c>
      <c r="D57" s="26">
        <v>14075</v>
      </c>
      <c r="E57" s="27"/>
      <c r="F57" s="27">
        <v>151</v>
      </c>
      <c r="G57" s="27">
        <v>1</v>
      </c>
      <c r="H57" s="27">
        <v>8</v>
      </c>
      <c r="I57" s="27">
        <v>2</v>
      </c>
      <c r="J57" s="27">
        <v>92</v>
      </c>
      <c r="K57" s="27">
        <f t="shared" si="0"/>
        <v>3492</v>
      </c>
      <c r="L57" s="27"/>
      <c r="M57" s="27" t="s">
        <v>614</v>
      </c>
      <c r="N57" s="27"/>
      <c r="O57" s="27"/>
      <c r="P57" s="27"/>
      <c r="Q57" s="27">
        <v>3492</v>
      </c>
      <c r="R57" s="27"/>
      <c r="S57" s="27"/>
      <c r="T57" s="27"/>
      <c r="U57" s="27"/>
      <c r="V57" s="153">
        <v>0</v>
      </c>
    </row>
    <row r="58" spans="1:22" s="29" customFormat="1" ht="18.75" x14ac:dyDescent="0.2">
      <c r="A58" s="152">
        <v>49</v>
      </c>
      <c r="B58" s="26" t="s">
        <v>2230</v>
      </c>
      <c r="C58" s="26" t="s">
        <v>9</v>
      </c>
      <c r="D58" s="26">
        <v>10660</v>
      </c>
      <c r="E58" s="27">
        <v>1153</v>
      </c>
      <c r="F58" s="27">
        <v>34</v>
      </c>
      <c r="G58" s="27"/>
      <c r="H58" s="27"/>
      <c r="I58" s="27">
        <v>1</v>
      </c>
      <c r="J58" s="27">
        <v>82</v>
      </c>
      <c r="K58" s="27">
        <f t="shared" si="0"/>
        <v>182</v>
      </c>
      <c r="L58" s="27"/>
      <c r="M58" s="27" t="s">
        <v>615</v>
      </c>
      <c r="N58" s="27"/>
      <c r="O58" s="27"/>
      <c r="P58" s="27"/>
      <c r="Q58" s="27">
        <v>182</v>
      </c>
      <c r="R58" s="27"/>
      <c r="S58" s="27"/>
      <c r="T58" s="27"/>
      <c r="U58" s="27"/>
      <c r="V58" s="153">
        <v>0</v>
      </c>
    </row>
    <row r="59" spans="1:22" s="29" customFormat="1" ht="18.75" x14ac:dyDescent="0.2">
      <c r="A59" s="152">
        <v>50</v>
      </c>
      <c r="B59" s="112"/>
      <c r="C59" s="26" t="s">
        <v>9</v>
      </c>
      <c r="D59" s="26">
        <v>32213</v>
      </c>
      <c r="E59" s="27">
        <v>3706</v>
      </c>
      <c r="F59" s="27">
        <v>35</v>
      </c>
      <c r="G59" s="27">
        <v>1</v>
      </c>
      <c r="H59" s="27">
        <v>44</v>
      </c>
      <c r="I59" s="27">
        <v>2</v>
      </c>
      <c r="J59" s="27">
        <v>3</v>
      </c>
      <c r="K59" s="27">
        <f t="shared" si="0"/>
        <v>17803</v>
      </c>
      <c r="L59" s="27"/>
      <c r="M59" s="27" t="s">
        <v>615</v>
      </c>
      <c r="N59" s="27"/>
      <c r="O59" s="27"/>
      <c r="P59" s="27"/>
      <c r="Q59" s="27">
        <v>17803</v>
      </c>
      <c r="R59" s="27"/>
      <c r="S59" s="27"/>
      <c r="T59" s="27"/>
      <c r="U59" s="27"/>
      <c r="V59" s="153">
        <v>0</v>
      </c>
    </row>
    <row r="60" spans="1:22" s="29" customFormat="1" ht="18.75" x14ac:dyDescent="0.2">
      <c r="A60" s="152">
        <v>51</v>
      </c>
      <c r="B60" s="112"/>
      <c r="C60" s="26" t="s">
        <v>9</v>
      </c>
      <c r="D60" s="26">
        <v>32071</v>
      </c>
      <c r="E60" s="27">
        <v>3703</v>
      </c>
      <c r="F60" s="27">
        <v>261</v>
      </c>
      <c r="G60" s="27">
        <v>1</v>
      </c>
      <c r="H60" s="27"/>
      <c r="I60" s="27">
        <v>2</v>
      </c>
      <c r="J60" s="27">
        <v>9</v>
      </c>
      <c r="K60" s="27">
        <f t="shared" si="0"/>
        <v>209</v>
      </c>
      <c r="L60" s="27"/>
      <c r="M60" s="27" t="s">
        <v>615</v>
      </c>
      <c r="N60" s="27"/>
      <c r="O60" s="27"/>
      <c r="P60" s="27"/>
      <c r="Q60" s="27">
        <v>209</v>
      </c>
      <c r="R60" s="27"/>
      <c r="S60" s="27"/>
      <c r="T60" s="27"/>
      <c r="U60" s="27"/>
      <c r="V60" s="153">
        <v>0</v>
      </c>
    </row>
    <row r="61" spans="1:22" s="29" customFormat="1" ht="18.75" x14ac:dyDescent="0.2">
      <c r="A61" s="152">
        <v>52</v>
      </c>
      <c r="B61" s="112"/>
      <c r="C61" s="26" t="s">
        <v>32</v>
      </c>
      <c r="D61" s="26">
        <v>3311</v>
      </c>
      <c r="E61" s="27">
        <v>3311</v>
      </c>
      <c r="F61" s="27">
        <v>112</v>
      </c>
      <c r="G61" s="27">
        <v>1</v>
      </c>
      <c r="H61" s="27">
        <v>7</v>
      </c>
      <c r="I61" s="27">
        <v>2</v>
      </c>
      <c r="J61" s="27">
        <v>89</v>
      </c>
      <c r="K61" s="27">
        <f t="shared" si="0"/>
        <v>3089</v>
      </c>
      <c r="L61" s="27"/>
      <c r="M61" s="27" t="s">
        <v>615</v>
      </c>
      <c r="N61" s="27"/>
      <c r="O61" s="27"/>
      <c r="P61" s="27"/>
      <c r="Q61" s="27">
        <v>3089</v>
      </c>
      <c r="R61" s="27"/>
      <c r="S61" s="27"/>
      <c r="T61" s="27"/>
      <c r="U61" s="27"/>
      <c r="V61" s="153">
        <v>0.01</v>
      </c>
    </row>
    <row r="62" spans="1:22" s="29" customFormat="1" ht="18.75" x14ac:dyDescent="0.2">
      <c r="A62" s="152">
        <v>53</v>
      </c>
      <c r="B62" s="112"/>
      <c r="C62" s="26" t="s">
        <v>9</v>
      </c>
      <c r="D62" s="26">
        <v>10669</v>
      </c>
      <c r="E62" s="27">
        <v>1161</v>
      </c>
      <c r="F62" s="27">
        <v>44</v>
      </c>
      <c r="G62" s="27">
        <v>1</v>
      </c>
      <c r="H62" s="27"/>
      <c r="I62" s="27">
        <v>2</v>
      </c>
      <c r="J62" s="27">
        <v>95</v>
      </c>
      <c r="K62" s="27">
        <f t="shared" si="0"/>
        <v>295</v>
      </c>
      <c r="L62" s="27"/>
      <c r="M62" s="27" t="s">
        <v>615</v>
      </c>
      <c r="N62" s="27"/>
      <c r="O62" s="27"/>
      <c r="P62" s="27"/>
      <c r="Q62" s="27">
        <v>295</v>
      </c>
      <c r="R62" s="27"/>
      <c r="S62" s="27"/>
      <c r="T62" s="27"/>
      <c r="U62" s="27"/>
      <c r="V62" s="153">
        <v>0</v>
      </c>
    </row>
    <row r="63" spans="1:22" s="29" customFormat="1" ht="18.75" x14ac:dyDescent="0.2">
      <c r="A63" s="152">
        <v>54</v>
      </c>
      <c r="B63" s="112"/>
      <c r="C63" s="26" t="s">
        <v>32</v>
      </c>
      <c r="D63" s="26">
        <v>3312</v>
      </c>
      <c r="E63" s="27">
        <v>3312</v>
      </c>
      <c r="F63" s="27">
        <v>113</v>
      </c>
      <c r="G63" s="27">
        <v>1</v>
      </c>
      <c r="H63" s="27">
        <v>7</v>
      </c>
      <c r="I63" s="27">
        <v>2</v>
      </c>
      <c r="J63" s="27">
        <v>89</v>
      </c>
      <c r="K63" s="27">
        <f t="shared" si="0"/>
        <v>3089</v>
      </c>
      <c r="L63" s="27"/>
      <c r="M63" s="27" t="s">
        <v>615</v>
      </c>
      <c r="N63" s="27"/>
      <c r="O63" s="27"/>
      <c r="P63" s="27"/>
      <c r="Q63" s="27">
        <v>3089</v>
      </c>
      <c r="R63" s="27"/>
      <c r="S63" s="27"/>
      <c r="T63" s="27"/>
      <c r="U63" s="27"/>
      <c r="V63" s="153">
        <v>0.01</v>
      </c>
    </row>
    <row r="64" spans="1:22" s="29" customFormat="1" ht="18.75" x14ac:dyDescent="0.2">
      <c r="A64" s="152">
        <v>55</v>
      </c>
      <c r="B64" s="112"/>
      <c r="C64" s="26" t="s">
        <v>13</v>
      </c>
      <c r="D64" s="26"/>
      <c r="E64" s="27"/>
      <c r="F64" s="27"/>
      <c r="G64" s="27">
        <v>1</v>
      </c>
      <c r="H64" s="27">
        <v>4</v>
      </c>
      <c r="I64" s="27"/>
      <c r="J64" s="27"/>
      <c r="K64" s="27">
        <f t="shared" si="0"/>
        <v>1600</v>
      </c>
      <c r="L64" s="27"/>
      <c r="M64" s="27" t="s">
        <v>615</v>
      </c>
      <c r="N64" s="27"/>
      <c r="O64" s="27"/>
      <c r="P64" s="27"/>
      <c r="Q64" s="27">
        <v>1600</v>
      </c>
      <c r="R64" s="27"/>
      <c r="S64" s="27"/>
      <c r="T64" s="27"/>
      <c r="U64" s="27"/>
      <c r="V64" s="153">
        <v>0.01</v>
      </c>
    </row>
    <row r="65" spans="1:22" s="29" customFormat="1" ht="18.75" x14ac:dyDescent="0.2">
      <c r="A65" s="152">
        <v>56</v>
      </c>
      <c r="B65" s="26" t="s">
        <v>2229</v>
      </c>
      <c r="C65" s="26" t="s">
        <v>13</v>
      </c>
      <c r="D65" s="26"/>
      <c r="E65" s="27"/>
      <c r="F65" s="27"/>
      <c r="G65" s="27">
        <v>1</v>
      </c>
      <c r="H65" s="27">
        <v>11</v>
      </c>
      <c r="I65" s="27"/>
      <c r="J65" s="27"/>
      <c r="K65" s="27">
        <f t="shared" si="0"/>
        <v>4400</v>
      </c>
      <c r="L65" s="27"/>
      <c r="M65" s="27" t="s">
        <v>1679</v>
      </c>
      <c r="N65" s="27"/>
      <c r="O65" s="27"/>
      <c r="P65" s="27"/>
      <c r="Q65" s="27">
        <v>4400</v>
      </c>
      <c r="R65" s="27"/>
      <c r="S65" s="27"/>
      <c r="T65" s="27"/>
      <c r="U65" s="27"/>
      <c r="V65" s="153">
        <v>0.01</v>
      </c>
    </row>
    <row r="66" spans="1:22" s="29" customFormat="1" ht="18.75" x14ac:dyDescent="0.2">
      <c r="A66" s="152">
        <v>57</v>
      </c>
      <c r="B66" s="26" t="s">
        <v>2227</v>
      </c>
      <c r="C66" s="26" t="s">
        <v>13</v>
      </c>
      <c r="D66" s="26"/>
      <c r="E66" s="27"/>
      <c r="F66" s="27"/>
      <c r="G66" s="27">
        <v>1</v>
      </c>
      <c r="H66" s="27">
        <v>15</v>
      </c>
      <c r="I66" s="27"/>
      <c r="J66" s="27"/>
      <c r="K66" s="27">
        <f t="shared" ref="K66:K111" si="1">H66*400+I66*100+J66</f>
        <v>6000</v>
      </c>
      <c r="L66" s="27"/>
      <c r="M66" s="27" t="s">
        <v>2228</v>
      </c>
      <c r="N66" s="27"/>
      <c r="O66" s="27"/>
      <c r="P66" s="27"/>
      <c r="Q66" s="27">
        <v>6000</v>
      </c>
      <c r="R66" s="27"/>
      <c r="S66" s="27"/>
      <c r="T66" s="27"/>
      <c r="U66" s="27"/>
      <c r="V66" s="153">
        <v>0.01</v>
      </c>
    </row>
    <row r="67" spans="1:22" s="29" customFormat="1" ht="18.75" x14ac:dyDescent="0.2">
      <c r="A67" s="152">
        <v>58</v>
      </c>
      <c r="B67" s="26" t="s">
        <v>2226</v>
      </c>
      <c r="C67" s="26" t="s">
        <v>9</v>
      </c>
      <c r="D67" s="26">
        <v>10710</v>
      </c>
      <c r="E67" s="27">
        <v>3025</v>
      </c>
      <c r="F67" s="27">
        <v>86</v>
      </c>
      <c r="G67" s="27">
        <v>2</v>
      </c>
      <c r="H67" s="27"/>
      <c r="I67" s="27">
        <v>1</v>
      </c>
      <c r="J67" s="27">
        <v>84</v>
      </c>
      <c r="K67" s="27">
        <f t="shared" si="1"/>
        <v>184</v>
      </c>
      <c r="L67" s="27">
        <v>1</v>
      </c>
      <c r="M67" s="27" t="s">
        <v>617</v>
      </c>
      <c r="N67" s="27" t="s">
        <v>15</v>
      </c>
      <c r="O67" s="27" t="s">
        <v>12</v>
      </c>
      <c r="P67" s="27">
        <v>210</v>
      </c>
      <c r="Q67" s="27"/>
      <c r="R67" s="27">
        <v>184</v>
      </c>
      <c r="S67" s="27"/>
      <c r="T67" s="27"/>
      <c r="U67" s="27">
        <v>10</v>
      </c>
      <c r="V67" s="153">
        <v>0</v>
      </c>
    </row>
    <row r="68" spans="1:22" s="29" customFormat="1" ht="18.75" x14ac:dyDescent="0.2">
      <c r="A68" s="152">
        <v>59</v>
      </c>
      <c r="B68" s="112"/>
      <c r="C68" s="26" t="s">
        <v>9</v>
      </c>
      <c r="D68" s="26">
        <v>10737</v>
      </c>
      <c r="E68" s="27">
        <v>1208</v>
      </c>
      <c r="F68" s="27">
        <v>1</v>
      </c>
      <c r="G68" s="27">
        <v>1</v>
      </c>
      <c r="H68" s="27">
        <v>1</v>
      </c>
      <c r="I68" s="27">
        <v>3</v>
      </c>
      <c r="J68" s="27">
        <v>14</v>
      </c>
      <c r="K68" s="27">
        <f t="shared" si="1"/>
        <v>714</v>
      </c>
      <c r="L68" s="27"/>
      <c r="M68" s="27" t="s">
        <v>617</v>
      </c>
      <c r="N68" s="27"/>
      <c r="O68" s="27"/>
      <c r="P68" s="27"/>
      <c r="Q68" s="27">
        <v>714</v>
      </c>
      <c r="R68" s="27"/>
      <c r="S68" s="27"/>
      <c r="T68" s="27"/>
      <c r="U68" s="27"/>
      <c r="V68" s="153">
        <v>0</v>
      </c>
    </row>
    <row r="69" spans="1:22" s="29" customFormat="1" ht="18.75" x14ac:dyDescent="0.2">
      <c r="A69" s="152">
        <v>60</v>
      </c>
      <c r="B69" s="112"/>
      <c r="C69" s="26" t="s">
        <v>9</v>
      </c>
      <c r="D69" s="26">
        <v>10738</v>
      </c>
      <c r="E69" s="27">
        <v>1209</v>
      </c>
      <c r="F69" s="27">
        <v>2</v>
      </c>
      <c r="G69" s="27">
        <v>1</v>
      </c>
      <c r="H69" s="27">
        <v>1</v>
      </c>
      <c r="I69" s="27">
        <v>2</v>
      </c>
      <c r="J69" s="27">
        <v>16</v>
      </c>
      <c r="K69" s="27">
        <f t="shared" si="1"/>
        <v>616</v>
      </c>
      <c r="L69" s="27"/>
      <c r="M69" s="27" t="s">
        <v>617</v>
      </c>
      <c r="N69" s="27"/>
      <c r="O69" s="27"/>
      <c r="P69" s="27"/>
      <c r="Q69" s="27">
        <v>616</v>
      </c>
      <c r="R69" s="27"/>
      <c r="S69" s="27"/>
      <c r="T69" s="27"/>
      <c r="U69" s="27"/>
      <c r="V69" s="153">
        <v>0</v>
      </c>
    </row>
    <row r="70" spans="1:22" s="29" customFormat="1" ht="18.75" x14ac:dyDescent="0.2">
      <c r="A70" s="152">
        <v>61</v>
      </c>
      <c r="B70" s="26" t="s">
        <v>2224</v>
      </c>
      <c r="C70" s="26" t="s">
        <v>9</v>
      </c>
      <c r="D70" s="26">
        <v>13462</v>
      </c>
      <c r="E70" s="27">
        <v>3471</v>
      </c>
      <c r="F70" s="27">
        <v>25</v>
      </c>
      <c r="G70" s="27">
        <v>1</v>
      </c>
      <c r="H70" s="27">
        <v>3</v>
      </c>
      <c r="I70" s="27"/>
      <c r="J70" s="27">
        <v>83</v>
      </c>
      <c r="K70" s="27">
        <f t="shared" si="1"/>
        <v>1283</v>
      </c>
      <c r="L70" s="27"/>
      <c r="M70" s="27" t="s">
        <v>2222</v>
      </c>
      <c r="N70" s="27"/>
      <c r="O70" s="27"/>
      <c r="P70" s="27"/>
      <c r="Q70" s="27">
        <v>1283</v>
      </c>
      <c r="R70" s="27"/>
      <c r="S70" s="27"/>
      <c r="T70" s="27"/>
      <c r="U70" s="27"/>
      <c r="V70" s="153">
        <v>0</v>
      </c>
    </row>
    <row r="71" spans="1:22" s="29" customFormat="1" ht="18.75" x14ac:dyDescent="0.2">
      <c r="A71" s="152">
        <v>62</v>
      </c>
      <c r="B71" s="112"/>
      <c r="C71" s="26" t="s">
        <v>9</v>
      </c>
      <c r="D71" s="26">
        <v>35532</v>
      </c>
      <c r="E71" s="27">
        <v>3982</v>
      </c>
      <c r="F71" s="27">
        <v>281</v>
      </c>
      <c r="G71" s="27">
        <v>1</v>
      </c>
      <c r="H71" s="27"/>
      <c r="I71" s="27">
        <v>2</v>
      </c>
      <c r="J71" s="27">
        <v>42</v>
      </c>
      <c r="K71" s="27">
        <f t="shared" si="1"/>
        <v>242</v>
      </c>
      <c r="L71" s="27"/>
      <c r="M71" s="85" t="s">
        <v>2222</v>
      </c>
      <c r="N71" s="27"/>
      <c r="O71" s="27"/>
      <c r="P71" s="27"/>
      <c r="Q71" s="27">
        <v>242</v>
      </c>
      <c r="R71" s="27"/>
      <c r="S71" s="27"/>
      <c r="T71" s="27"/>
      <c r="U71" s="27"/>
      <c r="V71" s="153">
        <v>0</v>
      </c>
    </row>
    <row r="72" spans="1:22" s="29" customFormat="1" ht="18.75" x14ac:dyDescent="0.2">
      <c r="A72" s="152">
        <v>63</v>
      </c>
      <c r="B72" s="112"/>
      <c r="C72" s="26" t="s">
        <v>9</v>
      </c>
      <c r="D72" s="26">
        <v>35531</v>
      </c>
      <c r="E72" s="27">
        <v>3981</v>
      </c>
      <c r="F72" s="27">
        <v>280</v>
      </c>
      <c r="G72" s="27">
        <v>1</v>
      </c>
      <c r="H72" s="27"/>
      <c r="I72" s="27">
        <v>2</v>
      </c>
      <c r="J72" s="27">
        <v>42</v>
      </c>
      <c r="K72" s="27">
        <f t="shared" si="1"/>
        <v>242</v>
      </c>
      <c r="L72" s="27"/>
      <c r="M72" s="85" t="s">
        <v>2222</v>
      </c>
      <c r="N72" s="27"/>
      <c r="O72" s="27"/>
      <c r="P72" s="27"/>
      <c r="Q72" s="27">
        <v>242</v>
      </c>
      <c r="R72" s="27"/>
      <c r="S72" s="27"/>
      <c r="T72" s="27"/>
      <c r="U72" s="27"/>
      <c r="V72" s="153">
        <v>0</v>
      </c>
    </row>
    <row r="73" spans="1:22" s="29" customFormat="1" ht="18.75" x14ac:dyDescent="0.2">
      <c r="A73" s="152">
        <v>64</v>
      </c>
      <c r="B73" s="112"/>
      <c r="C73" s="26" t="s">
        <v>9</v>
      </c>
      <c r="D73" s="26">
        <v>5494</v>
      </c>
      <c r="E73" s="27">
        <v>526</v>
      </c>
      <c r="F73" s="27">
        <v>295</v>
      </c>
      <c r="G73" s="27">
        <v>1</v>
      </c>
      <c r="H73" s="27"/>
      <c r="I73" s="27"/>
      <c r="J73" s="27">
        <v>73</v>
      </c>
      <c r="K73" s="27">
        <f t="shared" si="1"/>
        <v>73</v>
      </c>
      <c r="L73" s="27"/>
      <c r="M73" s="85" t="s">
        <v>2222</v>
      </c>
      <c r="N73" s="27"/>
      <c r="O73" s="27"/>
      <c r="P73" s="27"/>
      <c r="Q73" s="27">
        <v>73</v>
      </c>
      <c r="R73" s="27"/>
      <c r="S73" s="27"/>
      <c r="T73" s="27"/>
      <c r="U73" s="27"/>
      <c r="V73" s="153">
        <v>0</v>
      </c>
    </row>
    <row r="74" spans="1:22" s="29" customFormat="1" ht="18.75" x14ac:dyDescent="0.2">
      <c r="A74" s="152">
        <v>65</v>
      </c>
      <c r="B74" s="112"/>
      <c r="C74" s="26" t="s">
        <v>9</v>
      </c>
      <c r="D74" s="26">
        <v>16903</v>
      </c>
      <c r="E74" s="27">
        <v>2838</v>
      </c>
      <c r="F74" s="27">
        <v>403</v>
      </c>
      <c r="G74" s="27">
        <v>1</v>
      </c>
      <c r="H74" s="27">
        <v>5</v>
      </c>
      <c r="I74" s="27">
        <v>3</v>
      </c>
      <c r="J74" s="27">
        <v>31</v>
      </c>
      <c r="K74" s="27">
        <f t="shared" si="1"/>
        <v>2331</v>
      </c>
      <c r="L74" s="27"/>
      <c r="M74" s="85" t="s">
        <v>2222</v>
      </c>
      <c r="N74" s="27"/>
      <c r="O74" s="27"/>
      <c r="P74" s="27"/>
      <c r="Q74" s="27">
        <v>2331</v>
      </c>
      <c r="R74" s="27"/>
      <c r="S74" s="27"/>
      <c r="T74" s="27"/>
      <c r="U74" s="27"/>
      <c r="V74" s="153">
        <v>0</v>
      </c>
    </row>
    <row r="75" spans="1:22" s="29" customFormat="1" ht="18.75" x14ac:dyDescent="0.2">
      <c r="A75" s="152">
        <v>66</v>
      </c>
      <c r="B75" s="26" t="s">
        <v>2223</v>
      </c>
      <c r="C75" s="26" t="s">
        <v>9</v>
      </c>
      <c r="D75" s="26">
        <v>26240</v>
      </c>
      <c r="E75" s="27">
        <v>3168</v>
      </c>
      <c r="F75" s="27">
        <v>185</v>
      </c>
      <c r="G75" s="27">
        <v>1</v>
      </c>
      <c r="H75" s="27">
        <v>28</v>
      </c>
      <c r="I75" s="27">
        <v>2</v>
      </c>
      <c r="J75" s="27">
        <v>73</v>
      </c>
      <c r="K75" s="27">
        <f t="shared" si="1"/>
        <v>11473</v>
      </c>
      <c r="L75" s="27"/>
      <c r="M75" s="27" t="s">
        <v>2225</v>
      </c>
      <c r="N75" s="27"/>
      <c r="O75" s="27"/>
      <c r="P75" s="27"/>
      <c r="Q75" s="27">
        <v>11473</v>
      </c>
      <c r="R75" s="27"/>
      <c r="S75" s="27"/>
      <c r="T75" s="27"/>
      <c r="U75" s="27"/>
      <c r="V75" s="153">
        <v>0</v>
      </c>
    </row>
    <row r="76" spans="1:22" s="29" customFormat="1" ht="18.75" x14ac:dyDescent="0.2">
      <c r="A76" s="152">
        <v>67</v>
      </c>
      <c r="B76" s="112"/>
      <c r="C76" s="26" t="s">
        <v>9</v>
      </c>
      <c r="D76" s="26">
        <v>16304</v>
      </c>
      <c r="E76" s="27">
        <v>2455</v>
      </c>
      <c r="F76" s="27">
        <v>184</v>
      </c>
      <c r="G76" s="27">
        <v>1</v>
      </c>
      <c r="H76" s="27">
        <v>5</v>
      </c>
      <c r="I76" s="27"/>
      <c r="J76" s="27">
        <v>64</v>
      </c>
      <c r="K76" s="27">
        <f t="shared" si="1"/>
        <v>2064</v>
      </c>
      <c r="L76" s="27"/>
      <c r="M76" s="85" t="s">
        <v>2225</v>
      </c>
      <c r="N76" s="27"/>
      <c r="O76" s="27"/>
      <c r="P76" s="27"/>
      <c r="Q76" s="27">
        <v>2064</v>
      </c>
      <c r="R76" s="27"/>
      <c r="S76" s="27"/>
      <c r="T76" s="27"/>
      <c r="U76" s="27"/>
      <c r="V76" s="153">
        <v>0</v>
      </c>
    </row>
    <row r="77" spans="1:22" s="29" customFormat="1" ht="18.75" x14ac:dyDescent="0.2">
      <c r="A77" s="152">
        <v>68</v>
      </c>
      <c r="B77" s="26" t="s">
        <v>2221</v>
      </c>
      <c r="C77" s="26" t="s">
        <v>9</v>
      </c>
      <c r="D77" s="26">
        <v>43973</v>
      </c>
      <c r="E77" s="27">
        <v>4382</v>
      </c>
      <c r="F77" s="27">
        <v>194</v>
      </c>
      <c r="G77" s="27">
        <v>1</v>
      </c>
      <c r="H77" s="27">
        <v>6</v>
      </c>
      <c r="I77" s="27">
        <v>1</v>
      </c>
      <c r="J77" s="27">
        <v>72</v>
      </c>
      <c r="K77" s="27">
        <f t="shared" si="1"/>
        <v>2572</v>
      </c>
      <c r="L77" s="27"/>
      <c r="M77" s="27" t="s">
        <v>2222</v>
      </c>
      <c r="N77" s="27"/>
      <c r="O77" s="27"/>
      <c r="P77" s="27"/>
      <c r="Q77" s="27">
        <v>2572</v>
      </c>
      <c r="R77" s="27"/>
      <c r="S77" s="27"/>
      <c r="T77" s="27"/>
      <c r="U77" s="27"/>
      <c r="V77" s="153">
        <v>0</v>
      </c>
    </row>
    <row r="78" spans="1:22" s="29" customFormat="1" ht="18.75" x14ac:dyDescent="0.2">
      <c r="A78" s="152">
        <v>69</v>
      </c>
      <c r="B78" s="26" t="s">
        <v>2174</v>
      </c>
      <c r="C78" s="26" t="s">
        <v>9</v>
      </c>
      <c r="D78" s="26">
        <v>41615</v>
      </c>
      <c r="E78" s="27">
        <v>4262</v>
      </c>
      <c r="F78" s="27">
        <v>181</v>
      </c>
      <c r="G78" s="27">
        <v>1</v>
      </c>
      <c r="H78" s="27"/>
      <c r="I78" s="27">
        <v>1</v>
      </c>
      <c r="J78" s="27">
        <v>53</v>
      </c>
      <c r="K78" s="27">
        <f t="shared" si="1"/>
        <v>153</v>
      </c>
      <c r="L78" s="27"/>
      <c r="M78" s="27" t="s">
        <v>2175</v>
      </c>
      <c r="N78" s="27"/>
      <c r="O78" s="27"/>
      <c r="P78" s="27"/>
      <c r="Q78" s="27">
        <v>153</v>
      </c>
      <c r="R78" s="27"/>
      <c r="S78" s="27"/>
      <c r="T78" s="27"/>
      <c r="U78" s="27"/>
      <c r="V78" s="153">
        <v>0</v>
      </c>
    </row>
    <row r="79" spans="1:22" s="29" customFormat="1" ht="18.75" x14ac:dyDescent="0.2">
      <c r="A79" s="152">
        <v>70</v>
      </c>
      <c r="B79" s="112"/>
      <c r="C79" s="26" t="s">
        <v>13</v>
      </c>
      <c r="D79" s="26"/>
      <c r="E79" s="27"/>
      <c r="F79" s="27"/>
      <c r="G79" s="27">
        <v>1</v>
      </c>
      <c r="H79" s="27">
        <v>6</v>
      </c>
      <c r="I79" s="27"/>
      <c r="J79" s="27"/>
      <c r="K79" s="27">
        <f t="shared" si="1"/>
        <v>2400</v>
      </c>
      <c r="L79" s="27"/>
      <c r="M79" s="27" t="s">
        <v>2175</v>
      </c>
      <c r="N79" s="27"/>
      <c r="O79" s="27"/>
      <c r="P79" s="27"/>
      <c r="Q79" s="27">
        <v>2400</v>
      </c>
      <c r="R79" s="27"/>
      <c r="S79" s="27"/>
      <c r="T79" s="27"/>
      <c r="U79" s="27"/>
      <c r="V79" s="153">
        <v>0.01</v>
      </c>
    </row>
    <row r="80" spans="1:22" s="29" customFormat="1" ht="18.75" x14ac:dyDescent="0.2">
      <c r="A80" s="152">
        <v>71</v>
      </c>
      <c r="B80" s="26" t="s">
        <v>2219</v>
      </c>
      <c r="C80" s="26" t="s">
        <v>39</v>
      </c>
      <c r="D80" s="26"/>
      <c r="E80" s="27"/>
      <c r="F80" s="27"/>
      <c r="G80" s="27">
        <v>1</v>
      </c>
      <c r="H80" s="27">
        <v>11</v>
      </c>
      <c r="I80" s="27"/>
      <c r="J80" s="27">
        <v>55</v>
      </c>
      <c r="K80" s="27">
        <f t="shared" si="1"/>
        <v>4455</v>
      </c>
      <c r="L80" s="27"/>
      <c r="M80" s="27" t="s">
        <v>2220</v>
      </c>
      <c r="N80" s="27"/>
      <c r="O80" s="27"/>
      <c r="P80" s="27"/>
      <c r="Q80" s="27">
        <v>4455</v>
      </c>
      <c r="R80" s="27"/>
      <c r="S80" s="27"/>
      <c r="T80" s="27"/>
      <c r="U80" s="27"/>
      <c r="V80" s="153">
        <v>0.01</v>
      </c>
    </row>
    <row r="81" spans="1:22" s="29" customFormat="1" ht="18.75" x14ac:dyDescent="0.2">
      <c r="A81" s="152">
        <v>72</v>
      </c>
      <c r="B81" s="112"/>
      <c r="C81" s="26" t="s">
        <v>13</v>
      </c>
      <c r="D81" s="26"/>
      <c r="E81" s="27"/>
      <c r="F81" s="27"/>
      <c r="G81" s="27">
        <v>1</v>
      </c>
      <c r="H81" s="27">
        <v>7</v>
      </c>
      <c r="I81" s="27">
        <v>2</v>
      </c>
      <c r="J81" s="27"/>
      <c r="K81" s="27">
        <f t="shared" si="1"/>
        <v>3000</v>
      </c>
      <c r="L81" s="27"/>
      <c r="M81" s="85" t="s">
        <v>2220</v>
      </c>
      <c r="N81" s="27"/>
      <c r="O81" s="27"/>
      <c r="P81" s="27"/>
      <c r="Q81" s="27">
        <v>3000</v>
      </c>
      <c r="R81" s="27"/>
      <c r="S81" s="27"/>
      <c r="T81" s="27"/>
      <c r="U81" s="27"/>
      <c r="V81" s="153">
        <v>0.01</v>
      </c>
    </row>
    <row r="82" spans="1:22" s="29" customFormat="1" ht="18.75" x14ac:dyDescent="0.2">
      <c r="A82" s="152">
        <v>73</v>
      </c>
      <c r="B82" s="112"/>
      <c r="C82" s="26" t="s">
        <v>13</v>
      </c>
      <c r="D82" s="26"/>
      <c r="E82" s="27"/>
      <c r="F82" s="27"/>
      <c r="G82" s="27">
        <v>1</v>
      </c>
      <c r="H82" s="27">
        <v>10</v>
      </c>
      <c r="I82" s="27">
        <v>2</v>
      </c>
      <c r="J82" s="27">
        <v>6</v>
      </c>
      <c r="K82" s="27">
        <f t="shared" si="1"/>
        <v>4206</v>
      </c>
      <c r="L82" s="27"/>
      <c r="M82" s="85" t="s">
        <v>2220</v>
      </c>
      <c r="N82" s="27"/>
      <c r="O82" s="27"/>
      <c r="P82" s="27"/>
      <c r="Q82" s="27">
        <v>4206</v>
      </c>
      <c r="R82" s="27"/>
      <c r="S82" s="27"/>
      <c r="T82" s="27"/>
      <c r="U82" s="27"/>
      <c r="V82" s="153">
        <v>0.01</v>
      </c>
    </row>
    <row r="83" spans="1:22" s="29" customFormat="1" ht="18.75" x14ac:dyDescent="0.2">
      <c r="A83" s="152">
        <v>74</v>
      </c>
      <c r="B83" s="112"/>
      <c r="C83" s="26" t="s">
        <v>13</v>
      </c>
      <c r="D83" s="26"/>
      <c r="E83" s="27"/>
      <c r="F83" s="27"/>
      <c r="G83" s="27">
        <v>1</v>
      </c>
      <c r="H83" s="27">
        <v>5</v>
      </c>
      <c r="I83" s="27">
        <v>3</v>
      </c>
      <c r="J83" s="27">
        <v>72</v>
      </c>
      <c r="K83" s="27">
        <f t="shared" si="1"/>
        <v>2372</v>
      </c>
      <c r="L83" s="27"/>
      <c r="M83" s="85" t="s">
        <v>2220</v>
      </c>
      <c r="N83" s="27"/>
      <c r="O83" s="27"/>
      <c r="P83" s="27"/>
      <c r="Q83" s="27">
        <v>2372</v>
      </c>
      <c r="R83" s="27"/>
      <c r="S83" s="27"/>
      <c r="T83" s="27"/>
      <c r="U83" s="27"/>
      <c r="V83" s="153">
        <v>0.01</v>
      </c>
    </row>
    <row r="84" spans="1:22" s="29" customFormat="1" ht="18.75" x14ac:dyDescent="0.2">
      <c r="A84" s="152">
        <v>75</v>
      </c>
      <c r="B84" s="112"/>
      <c r="C84" s="26" t="s">
        <v>13</v>
      </c>
      <c r="D84" s="26"/>
      <c r="E84" s="27"/>
      <c r="F84" s="27"/>
      <c r="G84" s="27">
        <v>1</v>
      </c>
      <c r="H84" s="27">
        <v>4</v>
      </c>
      <c r="I84" s="27"/>
      <c r="J84" s="27">
        <v>76</v>
      </c>
      <c r="K84" s="27">
        <f t="shared" si="1"/>
        <v>1676</v>
      </c>
      <c r="L84" s="27"/>
      <c r="M84" s="85" t="s">
        <v>2220</v>
      </c>
      <c r="N84" s="27"/>
      <c r="O84" s="27"/>
      <c r="P84" s="27"/>
      <c r="Q84" s="27">
        <v>1676</v>
      </c>
      <c r="R84" s="27"/>
      <c r="S84" s="27"/>
      <c r="T84" s="27"/>
      <c r="U84" s="27"/>
      <c r="V84" s="153">
        <v>0.01</v>
      </c>
    </row>
    <row r="85" spans="1:22" s="29" customFormat="1" ht="18.75" x14ac:dyDescent="0.2">
      <c r="A85" s="152">
        <v>76</v>
      </c>
      <c r="B85" s="26" t="s">
        <v>2128</v>
      </c>
      <c r="C85" s="26" t="s">
        <v>13</v>
      </c>
      <c r="D85" s="26"/>
      <c r="E85" s="27"/>
      <c r="F85" s="27"/>
      <c r="G85" s="27">
        <v>1</v>
      </c>
      <c r="H85" s="27">
        <v>10</v>
      </c>
      <c r="I85" s="27"/>
      <c r="J85" s="27"/>
      <c r="K85" s="27">
        <f t="shared" si="1"/>
        <v>4000</v>
      </c>
      <c r="L85" s="27"/>
      <c r="M85" s="27" t="s">
        <v>672</v>
      </c>
      <c r="N85" s="27"/>
      <c r="O85" s="27"/>
      <c r="P85" s="27"/>
      <c r="Q85" s="27">
        <v>4000</v>
      </c>
      <c r="R85" s="27"/>
      <c r="S85" s="27"/>
      <c r="T85" s="27"/>
      <c r="U85" s="27"/>
      <c r="V85" s="153">
        <v>0.01</v>
      </c>
    </row>
    <row r="86" spans="1:22" s="29" customFormat="1" ht="18.75" x14ac:dyDescent="0.2">
      <c r="A86" s="152">
        <v>77</v>
      </c>
      <c r="B86" s="26" t="s">
        <v>2218</v>
      </c>
      <c r="C86" s="26" t="s">
        <v>9</v>
      </c>
      <c r="D86" s="26">
        <v>1068</v>
      </c>
      <c r="E86" s="27"/>
      <c r="F86" s="27">
        <v>56</v>
      </c>
      <c r="G86" s="27">
        <v>2</v>
      </c>
      <c r="H86" s="27">
        <v>1</v>
      </c>
      <c r="I86" s="27">
        <v>1</v>
      </c>
      <c r="J86" s="27">
        <v>7</v>
      </c>
      <c r="K86" s="27">
        <f t="shared" si="1"/>
        <v>507</v>
      </c>
      <c r="L86" s="27">
        <v>1</v>
      </c>
      <c r="M86" s="27" t="s">
        <v>618</v>
      </c>
      <c r="N86" s="27" t="s">
        <v>15</v>
      </c>
      <c r="O86" s="27" t="s">
        <v>12</v>
      </c>
      <c r="P86" s="27">
        <v>120</v>
      </c>
      <c r="Q86" s="27">
        <v>400</v>
      </c>
      <c r="R86" s="27">
        <v>107</v>
      </c>
      <c r="S86" s="27"/>
      <c r="T86" s="27"/>
      <c r="U86" s="27">
        <v>20</v>
      </c>
      <c r="V86" s="153">
        <v>0</v>
      </c>
    </row>
    <row r="87" spans="1:22" s="29" customFormat="1" ht="18.75" x14ac:dyDescent="0.2">
      <c r="A87" s="152">
        <v>78</v>
      </c>
      <c r="B87" s="112"/>
      <c r="C87" s="21" t="s">
        <v>355</v>
      </c>
      <c r="D87" s="21"/>
      <c r="E87" s="27"/>
      <c r="F87" s="27"/>
      <c r="G87" s="27">
        <v>1</v>
      </c>
      <c r="H87" s="27">
        <v>55</v>
      </c>
      <c r="I87" s="27">
        <v>3</v>
      </c>
      <c r="J87" s="27">
        <v>60</v>
      </c>
      <c r="K87" s="27">
        <f t="shared" si="1"/>
        <v>22360</v>
      </c>
      <c r="L87" s="27"/>
      <c r="M87" s="27" t="s">
        <v>618</v>
      </c>
      <c r="N87" s="27"/>
      <c r="O87" s="27"/>
      <c r="P87" s="27"/>
      <c r="Q87" s="27">
        <v>22360</v>
      </c>
      <c r="R87" s="27"/>
      <c r="S87" s="27"/>
      <c r="T87" s="27"/>
      <c r="U87" s="27"/>
      <c r="V87" s="153">
        <v>0.01</v>
      </c>
    </row>
    <row r="88" spans="1:22" s="29" customFormat="1" ht="18.75" x14ac:dyDescent="0.2">
      <c r="A88" s="152">
        <v>79</v>
      </c>
      <c r="B88" s="26" t="s">
        <v>2217</v>
      </c>
      <c r="C88" s="26" t="s">
        <v>9</v>
      </c>
      <c r="D88" s="26">
        <v>10709</v>
      </c>
      <c r="E88" s="27">
        <v>3024</v>
      </c>
      <c r="F88" s="27"/>
      <c r="G88" s="27">
        <v>2</v>
      </c>
      <c r="H88" s="27"/>
      <c r="I88" s="27">
        <v>2</v>
      </c>
      <c r="J88" s="27">
        <v>47</v>
      </c>
      <c r="K88" s="27">
        <f t="shared" si="1"/>
        <v>247</v>
      </c>
      <c r="L88" s="27">
        <v>1</v>
      </c>
      <c r="M88" s="27" t="s">
        <v>619</v>
      </c>
      <c r="N88" s="27" t="s">
        <v>15</v>
      </c>
      <c r="O88" s="27" t="s">
        <v>12</v>
      </c>
      <c r="P88" s="27">
        <v>90</v>
      </c>
      <c r="Q88" s="27"/>
      <c r="R88" s="27">
        <v>247</v>
      </c>
      <c r="S88" s="27"/>
      <c r="T88" s="27"/>
      <c r="U88" s="27">
        <v>30</v>
      </c>
      <c r="V88" s="153">
        <v>0</v>
      </c>
    </row>
    <row r="89" spans="1:22" s="29" customFormat="1" ht="18.75" x14ac:dyDescent="0.2">
      <c r="A89" s="152">
        <v>80</v>
      </c>
      <c r="B89" s="112"/>
      <c r="C89" s="26" t="s">
        <v>32</v>
      </c>
      <c r="D89" s="26">
        <v>543</v>
      </c>
      <c r="E89" s="27">
        <v>543</v>
      </c>
      <c r="F89" s="27">
        <v>6</v>
      </c>
      <c r="G89" s="27">
        <v>1</v>
      </c>
      <c r="H89" s="27">
        <v>3</v>
      </c>
      <c r="I89" s="27"/>
      <c r="J89" s="27">
        <v>40</v>
      </c>
      <c r="K89" s="27">
        <f t="shared" si="1"/>
        <v>1240</v>
      </c>
      <c r="L89" s="27"/>
      <c r="M89" s="27" t="s">
        <v>619</v>
      </c>
      <c r="N89" s="27"/>
      <c r="O89" s="27"/>
      <c r="P89" s="27"/>
      <c r="Q89" s="27">
        <v>1240</v>
      </c>
      <c r="R89" s="27"/>
      <c r="S89" s="27"/>
      <c r="T89" s="27"/>
      <c r="U89" s="27"/>
      <c r="V89" s="153">
        <v>0.01</v>
      </c>
    </row>
    <row r="90" spans="1:22" s="29" customFormat="1" ht="18.75" x14ac:dyDescent="0.2">
      <c r="A90" s="152">
        <v>81</v>
      </c>
      <c r="B90" s="112"/>
      <c r="C90" s="26" t="s">
        <v>9</v>
      </c>
      <c r="D90" s="26">
        <v>10732</v>
      </c>
      <c r="E90" s="27">
        <v>1203</v>
      </c>
      <c r="F90" s="27">
        <v>108</v>
      </c>
      <c r="G90" s="27">
        <v>1</v>
      </c>
      <c r="H90" s="27">
        <v>3</v>
      </c>
      <c r="I90" s="27">
        <v>3</v>
      </c>
      <c r="J90" s="27">
        <v>20</v>
      </c>
      <c r="K90" s="27">
        <f t="shared" si="1"/>
        <v>1520</v>
      </c>
      <c r="L90" s="27"/>
      <c r="M90" s="27" t="s">
        <v>619</v>
      </c>
      <c r="N90" s="27"/>
      <c r="O90" s="27"/>
      <c r="P90" s="27"/>
      <c r="Q90" s="27">
        <v>1520</v>
      </c>
      <c r="R90" s="27"/>
      <c r="S90" s="27"/>
      <c r="T90" s="27"/>
      <c r="U90" s="27"/>
      <c r="V90" s="153">
        <v>0</v>
      </c>
    </row>
    <row r="91" spans="1:22" s="29" customFormat="1" ht="18.75" x14ac:dyDescent="0.2">
      <c r="A91" s="152">
        <v>82</v>
      </c>
      <c r="B91" s="112"/>
      <c r="C91" s="26" t="s">
        <v>9</v>
      </c>
      <c r="D91" s="26">
        <v>10733</v>
      </c>
      <c r="E91" s="27">
        <v>1204</v>
      </c>
      <c r="F91" s="27">
        <v>109</v>
      </c>
      <c r="G91" s="27">
        <v>1</v>
      </c>
      <c r="H91" s="27">
        <v>2</v>
      </c>
      <c r="I91" s="27">
        <v>1</v>
      </c>
      <c r="J91" s="27">
        <v>22</v>
      </c>
      <c r="K91" s="27">
        <f t="shared" si="1"/>
        <v>922</v>
      </c>
      <c r="L91" s="27"/>
      <c r="M91" s="27" t="s">
        <v>619</v>
      </c>
      <c r="N91" s="27"/>
      <c r="O91" s="27"/>
      <c r="P91" s="27"/>
      <c r="Q91" s="27">
        <v>922</v>
      </c>
      <c r="R91" s="27"/>
      <c r="S91" s="27"/>
      <c r="T91" s="27"/>
      <c r="U91" s="27"/>
      <c r="V91" s="153">
        <v>0</v>
      </c>
    </row>
    <row r="92" spans="1:22" s="29" customFormat="1" ht="18.75" x14ac:dyDescent="0.2">
      <c r="A92" s="152">
        <v>83</v>
      </c>
      <c r="B92" s="112"/>
      <c r="C92" s="26" t="s">
        <v>32</v>
      </c>
      <c r="D92" s="26">
        <v>3339</v>
      </c>
      <c r="E92" s="27">
        <v>3339</v>
      </c>
      <c r="F92" s="27">
        <v>121</v>
      </c>
      <c r="G92" s="27">
        <v>1</v>
      </c>
      <c r="H92" s="27">
        <v>5</v>
      </c>
      <c r="I92" s="27">
        <v>2</v>
      </c>
      <c r="J92" s="27">
        <v>46</v>
      </c>
      <c r="K92" s="27">
        <f t="shared" si="1"/>
        <v>2246</v>
      </c>
      <c r="L92" s="27"/>
      <c r="M92" s="27" t="s">
        <v>619</v>
      </c>
      <c r="N92" s="27"/>
      <c r="O92" s="27"/>
      <c r="P92" s="27"/>
      <c r="Q92" s="27">
        <v>2246</v>
      </c>
      <c r="R92" s="27"/>
      <c r="S92" s="27"/>
      <c r="T92" s="27"/>
      <c r="U92" s="27"/>
      <c r="V92" s="153">
        <v>0.01</v>
      </c>
    </row>
    <row r="93" spans="1:22" s="29" customFormat="1" ht="18.75" x14ac:dyDescent="0.2">
      <c r="A93" s="152">
        <v>84</v>
      </c>
      <c r="B93" s="112"/>
      <c r="C93" s="26" t="s">
        <v>32</v>
      </c>
      <c r="D93" s="26">
        <v>3338</v>
      </c>
      <c r="E93" s="27">
        <v>3338</v>
      </c>
      <c r="F93" s="27">
        <v>120</v>
      </c>
      <c r="G93" s="27">
        <v>1</v>
      </c>
      <c r="H93" s="27">
        <v>5</v>
      </c>
      <c r="I93" s="27"/>
      <c r="J93" s="27">
        <v>73</v>
      </c>
      <c r="K93" s="27">
        <f t="shared" si="1"/>
        <v>2073</v>
      </c>
      <c r="L93" s="27"/>
      <c r="M93" s="27" t="s">
        <v>619</v>
      </c>
      <c r="N93" s="27"/>
      <c r="O93" s="27"/>
      <c r="P93" s="27"/>
      <c r="Q93" s="27">
        <v>2073</v>
      </c>
      <c r="R93" s="27"/>
      <c r="S93" s="27"/>
      <c r="T93" s="27"/>
      <c r="U93" s="27"/>
      <c r="V93" s="153">
        <v>0.01</v>
      </c>
    </row>
    <row r="94" spans="1:22" s="29" customFormat="1" ht="18.75" x14ac:dyDescent="0.2">
      <c r="A94" s="152">
        <v>85</v>
      </c>
      <c r="B94" s="112"/>
      <c r="C94" s="26" t="s">
        <v>32</v>
      </c>
      <c r="D94" s="26">
        <v>547</v>
      </c>
      <c r="E94" s="27">
        <v>547</v>
      </c>
      <c r="F94" s="27">
        <v>9</v>
      </c>
      <c r="G94" s="27">
        <v>1</v>
      </c>
      <c r="H94" s="27">
        <v>5</v>
      </c>
      <c r="I94" s="27">
        <v>1</v>
      </c>
      <c r="J94" s="27">
        <v>20</v>
      </c>
      <c r="K94" s="27">
        <f t="shared" si="1"/>
        <v>2120</v>
      </c>
      <c r="L94" s="27"/>
      <c r="M94" s="27" t="s">
        <v>619</v>
      </c>
      <c r="N94" s="27"/>
      <c r="O94" s="27"/>
      <c r="P94" s="27"/>
      <c r="Q94" s="27">
        <v>2120</v>
      </c>
      <c r="R94" s="27"/>
      <c r="S94" s="27"/>
      <c r="T94" s="27"/>
      <c r="U94" s="27"/>
      <c r="V94" s="153">
        <v>0.01</v>
      </c>
    </row>
    <row r="95" spans="1:22" s="29" customFormat="1" ht="18.75" x14ac:dyDescent="0.2">
      <c r="A95" s="152">
        <v>86</v>
      </c>
      <c r="B95" s="26" t="s">
        <v>2173</v>
      </c>
      <c r="C95" s="26" t="s">
        <v>9</v>
      </c>
      <c r="D95" s="26">
        <v>58060</v>
      </c>
      <c r="E95" s="27">
        <v>5498</v>
      </c>
      <c r="F95" s="27">
        <v>148</v>
      </c>
      <c r="G95" s="27">
        <v>2</v>
      </c>
      <c r="H95" s="27"/>
      <c r="I95" s="27">
        <v>2</v>
      </c>
      <c r="J95" s="27">
        <v>35</v>
      </c>
      <c r="K95" s="27">
        <f t="shared" si="1"/>
        <v>235</v>
      </c>
      <c r="L95" s="27">
        <v>1</v>
      </c>
      <c r="M95" s="27" t="s">
        <v>620</v>
      </c>
      <c r="N95" s="27" t="s">
        <v>15</v>
      </c>
      <c r="O95" s="27" t="s">
        <v>42</v>
      </c>
      <c r="P95" s="27">
        <v>81</v>
      </c>
      <c r="Q95" s="27"/>
      <c r="R95" s="27">
        <v>235</v>
      </c>
      <c r="S95" s="27"/>
      <c r="T95" s="27"/>
      <c r="U95" s="27">
        <v>20</v>
      </c>
      <c r="V95" s="153">
        <v>0</v>
      </c>
    </row>
    <row r="96" spans="1:22" s="29" customFormat="1" ht="18.75" x14ac:dyDescent="0.2">
      <c r="A96" s="152">
        <v>87</v>
      </c>
      <c r="B96" s="112"/>
      <c r="C96" s="26" t="s">
        <v>9</v>
      </c>
      <c r="D96" s="26">
        <v>61829</v>
      </c>
      <c r="E96" s="27">
        <v>6024</v>
      </c>
      <c r="F96" s="27">
        <v>334</v>
      </c>
      <c r="G96" s="27">
        <v>1</v>
      </c>
      <c r="H96" s="27">
        <v>4</v>
      </c>
      <c r="I96" s="27"/>
      <c r="J96" s="27">
        <v>4</v>
      </c>
      <c r="K96" s="27">
        <f t="shared" si="1"/>
        <v>1604</v>
      </c>
      <c r="L96" s="27"/>
      <c r="M96" s="27" t="s">
        <v>620</v>
      </c>
      <c r="N96" s="27"/>
      <c r="O96" s="27"/>
      <c r="P96" s="27"/>
      <c r="Q96" s="27">
        <v>1604</v>
      </c>
      <c r="R96" s="27"/>
      <c r="S96" s="27"/>
      <c r="T96" s="27"/>
      <c r="U96" s="27"/>
      <c r="V96" s="153">
        <v>0</v>
      </c>
    </row>
    <row r="97" spans="1:22" s="29" customFormat="1" ht="18.75" x14ac:dyDescent="0.2">
      <c r="A97" s="152">
        <v>88</v>
      </c>
      <c r="B97" s="26" t="s">
        <v>2172</v>
      </c>
      <c r="C97" s="26" t="s">
        <v>9</v>
      </c>
      <c r="D97" s="26">
        <v>10679</v>
      </c>
      <c r="E97" s="27">
        <v>1171</v>
      </c>
      <c r="F97" s="27">
        <v>54</v>
      </c>
      <c r="G97" s="27">
        <v>2</v>
      </c>
      <c r="H97" s="27"/>
      <c r="I97" s="27">
        <v>1</v>
      </c>
      <c r="J97" s="27">
        <v>10</v>
      </c>
      <c r="K97" s="27">
        <f t="shared" si="1"/>
        <v>110</v>
      </c>
      <c r="L97" s="27">
        <v>1</v>
      </c>
      <c r="M97" s="27" t="s">
        <v>621</v>
      </c>
      <c r="N97" s="27" t="s">
        <v>15</v>
      </c>
      <c r="O97" s="27" t="s">
        <v>47</v>
      </c>
      <c r="P97" s="27">
        <v>189</v>
      </c>
      <c r="Q97" s="27"/>
      <c r="R97" s="27">
        <v>110</v>
      </c>
      <c r="S97" s="27"/>
      <c r="T97" s="27"/>
      <c r="U97" s="27">
        <v>5</v>
      </c>
      <c r="V97" s="153">
        <v>0</v>
      </c>
    </row>
    <row r="98" spans="1:22" s="29" customFormat="1" ht="18.75" x14ac:dyDescent="0.2">
      <c r="A98" s="152">
        <v>89</v>
      </c>
      <c r="B98" s="112"/>
      <c r="C98" s="26" t="s">
        <v>32</v>
      </c>
      <c r="D98" s="26">
        <v>2784</v>
      </c>
      <c r="E98" s="27">
        <v>2784</v>
      </c>
      <c r="F98" s="27">
        <v>29</v>
      </c>
      <c r="G98" s="27">
        <v>1</v>
      </c>
      <c r="H98" s="27">
        <v>12</v>
      </c>
      <c r="I98" s="27">
        <v>2</v>
      </c>
      <c r="J98" s="27">
        <v>59</v>
      </c>
      <c r="K98" s="27">
        <f t="shared" si="1"/>
        <v>5059</v>
      </c>
      <c r="L98" s="27"/>
      <c r="M98" s="27" t="s">
        <v>621</v>
      </c>
      <c r="N98" s="27"/>
      <c r="O98" s="27"/>
      <c r="P98" s="27"/>
      <c r="Q98" s="27">
        <v>5059</v>
      </c>
      <c r="R98" s="27"/>
      <c r="S98" s="27"/>
      <c r="T98" s="27"/>
      <c r="U98" s="27"/>
      <c r="V98" s="153">
        <v>0.01</v>
      </c>
    </row>
    <row r="99" spans="1:22" s="29" customFormat="1" ht="18.75" x14ac:dyDescent="0.2">
      <c r="A99" s="152">
        <v>90</v>
      </c>
      <c r="B99" s="112"/>
      <c r="C99" s="26" t="s">
        <v>9</v>
      </c>
      <c r="D99" s="26">
        <v>10730</v>
      </c>
      <c r="E99" s="27">
        <v>3574</v>
      </c>
      <c r="F99" s="27">
        <v>106</v>
      </c>
      <c r="G99" s="27">
        <v>1</v>
      </c>
      <c r="H99" s="27"/>
      <c r="I99" s="27">
        <v>3</v>
      </c>
      <c r="J99" s="27"/>
      <c r="K99" s="27">
        <f t="shared" si="1"/>
        <v>300</v>
      </c>
      <c r="L99" s="27"/>
      <c r="M99" s="27" t="s">
        <v>621</v>
      </c>
      <c r="N99" s="27"/>
      <c r="O99" s="27"/>
      <c r="P99" s="27"/>
      <c r="Q99" s="27">
        <v>300</v>
      </c>
      <c r="R99" s="27"/>
      <c r="S99" s="27"/>
      <c r="T99" s="27"/>
      <c r="U99" s="27"/>
      <c r="V99" s="153">
        <v>0</v>
      </c>
    </row>
    <row r="100" spans="1:22" s="29" customFormat="1" ht="18.75" x14ac:dyDescent="0.2">
      <c r="A100" s="152">
        <v>91</v>
      </c>
      <c r="B100" s="112"/>
      <c r="C100" s="26" t="s">
        <v>9</v>
      </c>
      <c r="D100" s="26">
        <v>55045</v>
      </c>
      <c r="E100" s="27">
        <v>5290</v>
      </c>
      <c r="F100" s="27">
        <v>146</v>
      </c>
      <c r="G100" s="27">
        <v>1</v>
      </c>
      <c r="H100" s="27"/>
      <c r="I100" s="27"/>
      <c r="J100" s="27">
        <v>22</v>
      </c>
      <c r="K100" s="27">
        <f t="shared" si="1"/>
        <v>22</v>
      </c>
      <c r="L100" s="27"/>
      <c r="M100" s="27" t="s">
        <v>621</v>
      </c>
      <c r="N100" s="27"/>
      <c r="O100" s="27"/>
      <c r="P100" s="27"/>
      <c r="Q100" s="27">
        <v>22</v>
      </c>
      <c r="R100" s="27"/>
      <c r="S100" s="27"/>
      <c r="T100" s="27"/>
      <c r="U100" s="27"/>
      <c r="V100" s="153">
        <v>0</v>
      </c>
    </row>
    <row r="101" spans="1:22" s="29" customFormat="1" ht="18.75" x14ac:dyDescent="0.2">
      <c r="A101" s="152">
        <v>92</v>
      </c>
      <c r="B101" s="26" t="s">
        <v>2170</v>
      </c>
      <c r="C101" s="26" t="s">
        <v>9</v>
      </c>
      <c r="D101" s="26">
        <v>52463</v>
      </c>
      <c r="E101" s="27">
        <v>4945</v>
      </c>
      <c r="F101" s="27">
        <v>317</v>
      </c>
      <c r="G101" s="27">
        <v>1</v>
      </c>
      <c r="H101" s="27">
        <v>4</v>
      </c>
      <c r="I101" s="27"/>
      <c r="J101" s="27">
        <v>68</v>
      </c>
      <c r="K101" s="27">
        <f t="shared" si="1"/>
        <v>1668</v>
      </c>
      <c r="L101" s="27"/>
      <c r="M101" s="27" t="s">
        <v>621</v>
      </c>
      <c r="N101" s="27"/>
      <c r="O101" s="27"/>
      <c r="P101" s="27"/>
      <c r="Q101" s="27">
        <v>1668</v>
      </c>
      <c r="R101" s="27"/>
      <c r="S101" s="27"/>
      <c r="T101" s="27"/>
      <c r="U101" s="27"/>
      <c r="V101" s="153">
        <v>0</v>
      </c>
    </row>
    <row r="102" spans="1:22" s="29" customFormat="1" ht="18.75" x14ac:dyDescent="0.2">
      <c r="A102" s="152">
        <v>93</v>
      </c>
      <c r="B102" s="112"/>
      <c r="C102" s="26" t="s">
        <v>9</v>
      </c>
      <c r="D102" s="26">
        <v>10731</v>
      </c>
      <c r="E102" s="27">
        <v>1202</v>
      </c>
      <c r="F102" s="27">
        <v>107</v>
      </c>
      <c r="G102" s="27">
        <v>1</v>
      </c>
      <c r="H102" s="27">
        <v>1</v>
      </c>
      <c r="I102" s="27">
        <v>1</v>
      </c>
      <c r="J102" s="27">
        <v>34</v>
      </c>
      <c r="K102" s="27">
        <f t="shared" si="1"/>
        <v>534</v>
      </c>
      <c r="L102" s="27"/>
      <c r="M102" s="27" t="s">
        <v>621</v>
      </c>
      <c r="N102" s="27"/>
      <c r="O102" s="27"/>
      <c r="P102" s="27"/>
      <c r="Q102" s="27">
        <v>534</v>
      </c>
      <c r="R102" s="27"/>
      <c r="S102" s="27"/>
      <c r="T102" s="27"/>
      <c r="U102" s="27"/>
      <c r="V102" s="153">
        <v>0</v>
      </c>
    </row>
    <row r="103" spans="1:22" s="29" customFormat="1" ht="18.75" x14ac:dyDescent="0.2">
      <c r="A103" s="152">
        <v>94</v>
      </c>
      <c r="B103" s="112" t="s">
        <v>2171</v>
      </c>
      <c r="C103" s="26" t="s">
        <v>9</v>
      </c>
      <c r="D103" s="26">
        <v>61625</v>
      </c>
      <c r="E103" s="27">
        <v>6013</v>
      </c>
      <c r="F103" s="27">
        <v>177</v>
      </c>
      <c r="G103" s="27">
        <v>1</v>
      </c>
      <c r="H103" s="27">
        <v>11</v>
      </c>
      <c r="I103" s="27">
        <v>2</v>
      </c>
      <c r="J103" s="27">
        <v>13</v>
      </c>
      <c r="K103" s="27">
        <f t="shared" si="1"/>
        <v>4613</v>
      </c>
      <c r="L103" s="27"/>
      <c r="M103" s="27" t="s">
        <v>621</v>
      </c>
      <c r="N103" s="27"/>
      <c r="O103" s="27"/>
      <c r="P103" s="27"/>
      <c r="Q103" s="27">
        <v>4613</v>
      </c>
      <c r="R103" s="27"/>
      <c r="S103" s="27"/>
      <c r="T103" s="27"/>
      <c r="U103" s="27"/>
      <c r="V103" s="153">
        <v>0</v>
      </c>
    </row>
    <row r="104" spans="1:22" s="29" customFormat="1" ht="18.75" x14ac:dyDescent="0.2">
      <c r="A104" s="152">
        <v>95</v>
      </c>
      <c r="B104" s="112"/>
      <c r="C104" s="26" t="s">
        <v>9</v>
      </c>
      <c r="D104" s="26">
        <v>54477</v>
      </c>
      <c r="E104" s="27">
        <v>5262</v>
      </c>
      <c r="F104" s="27">
        <v>144</v>
      </c>
      <c r="G104" s="27">
        <v>1</v>
      </c>
      <c r="H104" s="27"/>
      <c r="I104" s="27">
        <v>2</v>
      </c>
      <c r="J104" s="27">
        <v>24</v>
      </c>
      <c r="K104" s="27">
        <f t="shared" si="1"/>
        <v>224</v>
      </c>
      <c r="L104" s="27"/>
      <c r="M104" s="27" t="s">
        <v>621</v>
      </c>
      <c r="N104" s="27"/>
      <c r="O104" s="27"/>
      <c r="P104" s="27"/>
      <c r="Q104" s="27">
        <v>224</v>
      </c>
      <c r="R104" s="27"/>
      <c r="S104" s="27"/>
      <c r="T104" s="27"/>
      <c r="U104" s="27"/>
      <c r="V104" s="153">
        <v>0</v>
      </c>
    </row>
    <row r="105" spans="1:22" s="29" customFormat="1" ht="18.75" x14ac:dyDescent="0.2">
      <c r="A105" s="152">
        <v>96</v>
      </c>
      <c r="B105" s="26" t="s">
        <v>2216</v>
      </c>
      <c r="C105" s="26" t="s">
        <v>9</v>
      </c>
      <c r="D105" s="26">
        <v>59710</v>
      </c>
      <c r="E105" s="27">
        <v>5626</v>
      </c>
      <c r="F105" s="27">
        <v>166</v>
      </c>
      <c r="G105" s="27">
        <v>1</v>
      </c>
      <c r="H105" s="27">
        <v>3</v>
      </c>
      <c r="I105" s="27">
        <v>1</v>
      </c>
      <c r="J105" s="27">
        <v>10</v>
      </c>
      <c r="K105" s="27">
        <f t="shared" si="1"/>
        <v>1310</v>
      </c>
      <c r="L105" s="27"/>
      <c r="M105" s="27" t="s">
        <v>622</v>
      </c>
      <c r="N105" s="27"/>
      <c r="O105" s="27"/>
      <c r="P105" s="27"/>
      <c r="Q105" s="27">
        <v>1310</v>
      </c>
      <c r="R105" s="27"/>
      <c r="S105" s="27"/>
      <c r="T105" s="27"/>
      <c r="U105" s="27"/>
      <c r="V105" s="153">
        <v>0</v>
      </c>
    </row>
    <row r="106" spans="1:22" s="29" customFormat="1" ht="18.75" x14ac:dyDescent="0.2">
      <c r="A106" s="152">
        <v>97</v>
      </c>
      <c r="B106" s="26" t="s">
        <v>2215</v>
      </c>
      <c r="C106" s="26" t="s">
        <v>9</v>
      </c>
      <c r="D106" s="26">
        <v>59711</v>
      </c>
      <c r="E106" s="27">
        <v>5627</v>
      </c>
      <c r="F106" s="27">
        <v>167</v>
      </c>
      <c r="G106" s="27">
        <v>1</v>
      </c>
      <c r="H106" s="27">
        <v>3</v>
      </c>
      <c r="I106" s="27">
        <v>1</v>
      </c>
      <c r="J106" s="27">
        <v>9</v>
      </c>
      <c r="K106" s="27">
        <f t="shared" si="1"/>
        <v>1309</v>
      </c>
      <c r="L106" s="27"/>
      <c r="M106" s="27" t="s">
        <v>623</v>
      </c>
      <c r="N106" s="27"/>
      <c r="O106" s="27"/>
      <c r="P106" s="27"/>
      <c r="Q106" s="27">
        <v>1309</v>
      </c>
      <c r="R106" s="27"/>
      <c r="S106" s="27"/>
      <c r="T106" s="27"/>
      <c r="U106" s="27"/>
      <c r="V106" s="153">
        <v>0</v>
      </c>
    </row>
    <row r="107" spans="1:22" s="29" customFormat="1" ht="18.75" x14ac:dyDescent="0.2">
      <c r="A107" s="152">
        <v>98</v>
      </c>
      <c r="B107" s="26" t="s">
        <v>2214</v>
      </c>
      <c r="C107" s="26" t="s">
        <v>32</v>
      </c>
      <c r="D107" s="26">
        <v>3347</v>
      </c>
      <c r="E107" s="27">
        <v>3347</v>
      </c>
      <c r="F107" s="27">
        <v>129</v>
      </c>
      <c r="G107" s="27">
        <v>1</v>
      </c>
      <c r="H107" s="27">
        <v>6</v>
      </c>
      <c r="I107" s="27">
        <v>2</v>
      </c>
      <c r="J107" s="27">
        <v>60</v>
      </c>
      <c r="K107" s="27">
        <f t="shared" si="1"/>
        <v>2660</v>
      </c>
      <c r="L107" s="27"/>
      <c r="M107" s="27" t="s">
        <v>2213</v>
      </c>
      <c r="N107" s="27"/>
      <c r="O107" s="27"/>
      <c r="P107" s="27"/>
      <c r="Q107" s="27">
        <v>2660</v>
      </c>
      <c r="R107" s="27"/>
      <c r="S107" s="27"/>
      <c r="T107" s="27"/>
      <c r="U107" s="27"/>
      <c r="V107" s="153">
        <v>0.01</v>
      </c>
    </row>
    <row r="108" spans="1:22" s="29" customFormat="1" ht="18.75" x14ac:dyDescent="0.2">
      <c r="A108" s="152">
        <v>99</v>
      </c>
      <c r="B108" s="26" t="s">
        <v>2212</v>
      </c>
      <c r="C108" s="26" t="s">
        <v>9</v>
      </c>
      <c r="D108" s="85">
        <v>10640</v>
      </c>
      <c r="E108" s="32">
        <v>1133</v>
      </c>
      <c r="F108" s="27">
        <v>14</v>
      </c>
      <c r="G108" s="27">
        <v>2</v>
      </c>
      <c r="H108" s="27"/>
      <c r="I108" s="27">
        <v>2</v>
      </c>
      <c r="J108" s="27">
        <v>38</v>
      </c>
      <c r="K108" s="27">
        <f t="shared" si="1"/>
        <v>238</v>
      </c>
      <c r="L108" s="27">
        <v>1</v>
      </c>
      <c r="M108" s="27" t="s">
        <v>624</v>
      </c>
      <c r="N108" s="27" t="s">
        <v>15</v>
      </c>
      <c r="O108" s="27" t="s">
        <v>12</v>
      </c>
      <c r="P108" s="27">
        <v>168</v>
      </c>
      <c r="Q108" s="27"/>
      <c r="R108" s="27">
        <v>238</v>
      </c>
      <c r="S108" s="27"/>
      <c r="T108" s="27"/>
      <c r="U108" s="27">
        <v>15</v>
      </c>
      <c r="V108" s="153">
        <v>0</v>
      </c>
    </row>
    <row r="109" spans="1:22" s="29" customFormat="1" ht="18.75" x14ac:dyDescent="0.2">
      <c r="A109" s="152">
        <v>100</v>
      </c>
      <c r="B109" s="112"/>
      <c r="C109" s="26" t="s">
        <v>9</v>
      </c>
      <c r="D109" s="85">
        <v>14600</v>
      </c>
      <c r="E109" s="86">
        <v>1762</v>
      </c>
      <c r="F109" s="27">
        <v>16</v>
      </c>
      <c r="G109" s="27">
        <v>1</v>
      </c>
      <c r="H109" s="27">
        <v>11</v>
      </c>
      <c r="I109" s="27">
        <v>1</v>
      </c>
      <c r="J109" s="27">
        <v>60</v>
      </c>
      <c r="K109" s="27">
        <f t="shared" si="1"/>
        <v>4560</v>
      </c>
      <c r="L109" s="27"/>
      <c r="M109" s="27" t="s">
        <v>624</v>
      </c>
      <c r="N109" s="27"/>
      <c r="O109" s="27"/>
      <c r="P109" s="27"/>
      <c r="Q109" s="27">
        <v>4560</v>
      </c>
      <c r="R109" s="27"/>
      <c r="S109" s="27"/>
      <c r="T109" s="27"/>
      <c r="U109" s="27"/>
      <c r="V109" s="153">
        <v>0</v>
      </c>
    </row>
    <row r="110" spans="1:22" s="29" customFormat="1" ht="18.75" x14ac:dyDescent="0.2">
      <c r="A110" s="152">
        <v>101</v>
      </c>
      <c r="B110" s="112"/>
      <c r="C110" s="26" t="s">
        <v>13</v>
      </c>
      <c r="D110" s="26"/>
      <c r="E110" s="27"/>
      <c r="F110" s="27"/>
      <c r="G110" s="27">
        <v>1</v>
      </c>
      <c r="H110" s="27">
        <v>6</v>
      </c>
      <c r="I110" s="27"/>
      <c r="J110" s="27"/>
      <c r="K110" s="27">
        <f t="shared" si="1"/>
        <v>2400</v>
      </c>
      <c r="L110" s="27"/>
      <c r="M110" s="27" t="s">
        <v>624</v>
      </c>
      <c r="N110" s="27"/>
      <c r="O110" s="27"/>
      <c r="P110" s="27"/>
      <c r="Q110" s="27">
        <v>2400</v>
      </c>
      <c r="R110" s="27"/>
      <c r="S110" s="27"/>
      <c r="T110" s="27"/>
      <c r="U110" s="27"/>
      <c r="V110" s="153">
        <v>0.01</v>
      </c>
    </row>
    <row r="111" spans="1:22" s="29" customFormat="1" ht="18.75" x14ac:dyDescent="0.2">
      <c r="A111" s="152">
        <v>102</v>
      </c>
      <c r="B111" s="26" t="s">
        <v>2211</v>
      </c>
      <c r="C111" s="26" t="s">
        <v>9</v>
      </c>
      <c r="D111" s="26">
        <v>10637</v>
      </c>
      <c r="E111" s="27">
        <v>1130</v>
      </c>
      <c r="F111" s="27">
        <v>11</v>
      </c>
      <c r="G111" s="27">
        <v>2</v>
      </c>
      <c r="H111" s="27">
        <v>2</v>
      </c>
      <c r="I111" s="27"/>
      <c r="J111" s="27">
        <v>9</v>
      </c>
      <c r="K111" s="27">
        <f t="shared" si="1"/>
        <v>809</v>
      </c>
      <c r="L111" s="27">
        <v>1</v>
      </c>
      <c r="M111" s="27" t="s">
        <v>625</v>
      </c>
      <c r="N111" s="27" t="s">
        <v>15</v>
      </c>
      <c r="O111" s="27" t="s">
        <v>12</v>
      </c>
      <c r="P111" s="27">
        <v>147</v>
      </c>
      <c r="Q111" s="27">
        <v>700</v>
      </c>
      <c r="R111" s="27">
        <v>109</v>
      </c>
      <c r="S111" s="27"/>
      <c r="T111" s="27"/>
      <c r="U111" s="27">
        <v>30</v>
      </c>
      <c r="V111" s="153">
        <v>0</v>
      </c>
    </row>
    <row r="112" spans="1:22" s="29" customFormat="1" ht="18.75" x14ac:dyDescent="0.2">
      <c r="A112" s="152">
        <v>103</v>
      </c>
      <c r="B112" s="112"/>
      <c r="C112" s="26" t="s">
        <v>32</v>
      </c>
      <c r="D112" s="26">
        <v>572</v>
      </c>
      <c r="E112" s="27">
        <v>572</v>
      </c>
      <c r="F112" s="27">
        <v>34</v>
      </c>
      <c r="G112" s="27">
        <v>1</v>
      </c>
      <c r="H112" s="27">
        <v>27</v>
      </c>
      <c r="I112" s="27"/>
      <c r="J112" s="27">
        <v>42</v>
      </c>
      <c r="K112" s="27">
        <f t="shared" ref="K112:K158" si="2">H112*400+I112*100+J112</f>
        <v>10842</v>
      </c>
      <c r="L112" s="27"/>
      <c r="M112" s="27" t="s">
        <v>625</v>
      </c>
      <c r="N112" s="27"/>
      <c r="O112" s="27"/>
      <c r="P112" s="27"/>
      <c r="Q112" s="27">
        <v>10842</v>
      </c>
      <c r="R112" s="27"/>
      <c r="S112" s="27"/>
      <c r="T112" s="27"/>
      <c r="U112" s="27"/>
      <c r="V112" s="153">
        <v>0.01</v>
      </c>
    </row>
    <row r="113" spans="1:22" s="29" customFormat="1" ht="18.75" x14ac:dyDescent="0.2">
      <c r="A113" s="152">
        <v>104</v>
      </c>
      <c r="B113" s="112"/>
      <c r="C113" s="26" t="s">
        <v>32</v>
      </c>
      <c r="D113" s="26">
        <v>2738</v>
      </c>
      <c r="E113" s="27">
        <v>2738</v>
      </c>
      <c r="F113" s="27">
        <v>23</v>
      </c>
      <c r="G113" s="27">
        <v>1</v>
      </c>
      <c r="H113" s="27">
        <v>24</v>
      </c>
      <c r="I113" s="27">
        <v>2</v>
      </c>
      <c r="J113" s="27">
        <v>70</v>
      </c>
      <c r="K113" s="27">
        <f t="shared" si="2"/>
        <v>9870</v>
      </c>
      <c r="L113" s="27"/>
      <c r="M113" s="27" t="s">
        <v>625</v>
      </c>
      <c r="N113" s="27"/>
      <c r="O113" s="27"/>
      <c r="P113" s="27"/>
      <c r="Q113" s="27">
        <v>9870</v>
      </c>
      <c r="R113" s="27"/>
      <c r="S113" s="27"/>
      <c r="T113" s="27"/>
      <c r="U113" s="27"/>
      <c r="V113" s="153">
        <v>0.01</v>
      </c>
    </row>
    <row r="114" spans="1:22" s="29" customFormat="1" ht="18.75" x14ac:dyDescent="0.2">
      <c r="A114" s="152">
        <v>105</v>
      </c>
      <c r="B114" s="26" t="s">
        <v>2210</v>
      </c>
      <c r="C114" s="26" t="s">
        <v>13</v>
      </c>
      <c r="D114" s="26"/>
      <c r="E114" s="27"/>
      <c r="F114" s="27"/>
      <c r="G114" s="27">
        <v>2</v>
      </c>
      <c r="H114" s="27">
        <v>5</v>
      </c>
      <c r="I114" s="27">
        <v>1</v>
      </c>
      <c r="J114" s="27">
        <v>40</v>
      </c>
      <c r="K114" s="27">
        <f t="shared" si="2"/>
        <v>2140</v>
      </c>
      <c r="L114" s="27">
        <v>1</v>
      </c>
      <c r="M114" s="27" t="s">
        <v>626</v>
      </c>
      <c r="N114" s="27" t="s">
        <v>15</v>
      </c>
      <c r="O114" s="27" t="s">
        <v>42</v>
      </c>
      <c r="P114" s="27">
        <v>54</v>
      </c>
      <c r="Q114" s="27">
        <v>2000</v>
      </c>
      <c r="R114" s="27">
        <v>140</v>
      </c>
      <c r="S114" s="27"/>
      <c r="T114" s="27"/>
      <c r="U114" s="27">
        <v>20</v>
      </c>
      <c r="V114" s="153">
        <v>0.02</v>
      </c>
    </row>
    <row r="115" spans="1:22" s="29" customFormat="1" ht="18.75" x14ac:dyDescent="0.2">
      <c r="A115" s="152">
        <v>106</v>
      </c>
      <c r="B115" s="26" t="s">
        <v>2209</v>
      </c>
      <c r="C115" s="26"/>
      <c r="D115" s="26"/>
      <c r="E115" s="27"/>
      <c r="F115" s="27"/>
      <c r="G115" s="27">
        <v>2</v>
      </c>
      <c r="H115" s="27"/>
      <c r="I115" s="27"/>
      <c r="J115" s="27"/>
      <c r="K115" s="27">
        <f t="shared" si="2"/>
        <v>0</v>
      </c>
      <c r="L115" s="27">
        <v>1</v>
      </c>
      <c r="M115" s="27" t="s">
        <v>627</v>
      </c>
      <c r="N115" s="27" t="s">
        <v>15</v>
      </c>
      <c r="O115" s="27" t="s">
        <v>47</v>
      </c>
      <c r="P115" s="27">
        <v>108</v>
      </c>
      <c r="Q115" s="27"/>
      <c r="R115" s="27">
        <v>180</v>
      </c>
      <c r="S115" s="27"/>
      <c r="T115" s="27"/>
      <c r="U115" s="27">
        <v>10</v>
      </c>
      <c r="V115" s="153">
        <v>0.02</v>
      </c>
    </row>
    <row r="116" spans="1:22" s="29" customFormat="1" ht="18.75" x14ac:dyDescent="0.2">
      <c r="A116" s="152">
        <v>107</v>
      </c>
      <c r="B116" s="112"/>
      <c r="C116" s="26" t="s">
        <v>9</v>
      </c>
      <c r="D116" s="26">
        <v>14747</v>
      </c>
      <c r="E116" s="27">
        <v>1899</v>
      </c>
      <c r="F116" s="27">
        <v>6</v>
      </c>
      <c r="G116" s="27">
        <v>1</v>
      </c>
      <c r="H116" s="27">
        <v>16</v>
      </c>
      <c r="I116" s="27"/>
      <c r="J116" s="27">
        <v>46</v>
      </c>
      <c r="K116" s="27">
        <f t="shared" si="2"/>
        <v>6446</v>
      </c>
      <c r="L116" s="27"/>
      <c r="M116" s="27" t="s">
        <v>627</v>
      </c>
      <c r="N116" s="27"/>
      <c r="O116" s="27"/>
      <c r="P116" s="27"/>
      <c r="Q116" s="27">
        <v>6446</v>
      </c>
      <c r="R116" s="27"/>
      <c r="S116" s="27"/>
      <c r="T116" s="27"/>
      <c r="U116" s="27"/>
      <c r="V116" s="153">
        <v>0</v>
      </c>
    </row>
    <row r="117" spans="1:22" s="29" customFormat="1" ht="18.75" x14ac:dyDescent="0.2">
      <c r="A117" s="152">
        <v>108</v>
      </c>
      <c r="B117" s="112"/>
      <c r="C117" s="26" t="s">
        <v>9</v>
      </c>
      <c r="D117" s="26">
        <v>14746</v>
      </c>
      <c r="E117" s="27">
        <v>1898</v>
      </c>
      <c r="F117" s="27">
        <v>5</v>
      </c>
      <c r="G117" s="27">
        <v>1</v>
      </c>
      <c r="H117" s="27">
        <v>7</v>
      </c>
      <c r="I117" s="27">
        <v>1</v>
      </c>
      <c r="J117" s="27">
        <v>66</v>
      </c>
      <c r="K117" s="27">
        <f t="shared" si="2"/>
        <v>2966</v>
      </c>
      <c r="L117" s="27"/>
      <c r="M117" s="27" t="s">
        <v>627</v>
      </c>
      <c r="N117" s="27"/>
      <c r="O117" s="27"/>
      <c r="P117" s="27"/>
      <c r="Q117" s="27">
        <v>2966</v>
      </c>
      <c r="R117" s="27"/>
      <c r="S117" s="27"/>
      <c r="T117" s="27"/>
      <c r="U117" s="27"/>
      <c r="V117" s="153">
        <v>0</v>
      </c>
    </row>
    <row r="118" spans="1:22" s="29" customFormat="1" ht="18.75" x14ac:dyDescent="0.2">
      <c r="A118" s="152">
        <v>109</v>
      </c>
      <c r="B118" s="26" t="s">
        <v>2208</v>
      </c>
      <c r="C118" s="26" t="s">
        <v>9</v>
      </c>
      <c r="D118" s="26">
        <v>10646</v>
      </c>
      <c r="E118" s="27">
        <v>1139</v>
      </c>
      <c r="F118" s="27">
        <v>20</v>
      </c>
      <c r="G118" s="27">
        <v>2</v>
      </c>
      <c r="H118" s="27"/>
      <c r="I118" s="27">
        <v>1</v>
      </c>
      <c r="J118" s="27">
        <v>74</v>
      </c>
      <c r="K118" s="27">
        <f t="shared" si="2"/>
        <v>174</v>
      </c>
      <c r="L118" s="27">
        <v>1</v>
      </c>
      <c r="M118" s="27" t="s">
        <v>628</v>
      </c>
      <c r="N118" s="27" t="s">
        <v>15</v>
      </c>
      <c r="O118" s="27" t="s">
        <v>12</v>
      </c>
      <c r="P118" s="27">
        <v>152</v>
      </c>
      <c r="Q118" s="27"/>
      <c r="R118" s="27">
        <v>174</v>
      </c>
      <c r="S118" s="27"/>
      <c r="T118" s="27"/>
      <c r="U118" s="27">
        <v>30</v>
      </c>
      <c r="V118" s="153">
        <v>0</v>
      </c>
    </row>
    <row r="119" spans="1:22" s="29" customFormat="1" ht="18.75" x14ac:dyDescent="0.2">
      <c r="A119" s="152">
        <v>110</v>
      </c>
      <c r="B119" s="26" t="s">
        <v>2207</v>
      </c>
      <c r="C119" s="26" t="s">
        <v>629</v>
      </c>
      <c r="D119" s="26"/>
      <c r="E119" s="27"/>
      <c r="F119" s="27"/>
      <c r="G119" s="27">
        <v>2</v>
      </c>
      <c r="H119" s="27"/>
      <c r="I119" s="27"/>
      <c r="J119" s="27"/>
      <c r="K119" s="27">
        <f t="shared" si="2"/>
        <v>0</v>
      </c>
      <c r="L119" s="27">
        <v>1</v>
      </c>
      <c r="M119" s="27" t="s">
        <v>630</v>
      </c>
      <c r="N119" s="27" t="s">
        <v>15</v>
      </c>
      <c r="O119" s="27" t="s">
        <v>12</v>
      </c>
      <c r="P119" s="27">
        <v>80</v>
      </c>
      <c r="Q119" s="27"/>
      <c r="R119" s="27">
        <v>80</v>
      </c>
      <c r="S119" s="27"/>
      <c r="T119" s="27"/>
      <c r="U119" s="27">
        <v>20</v>
      </c>
      <c r="V119" s="153">
        <v>0.02</v>
      </c>
    </row>
    <row r="120" spans="1:22" s="29" customFormat="1" ht="18.75" x14ac:dyDescent="0.2">
      <c r="A120" s="152">
        <v>111</v>
      </c>
      <c r="B120" s="112"/>
      <c r="C120" s="26" t="s">
        <v>9</v>
      </c>
      <c r="D120" s="26">
        <v>13104</v>
      </c>
      <c r="E120" s="27">
        <v>1513</v>
      </c>
      <c r="F120" s="27">
        <v>18</v>
      </c>
      <c r="G120" s="27">
        <v>1</v>
      </c>
      <c r="H120" s="27">
        <v>11</v>
      </c>
      <c r="I120" s="27"/>
      <c r="J120" s="27">
        <v>89</v>
      </c>
      <c r="K120" s="27">
        <f t="shared" si="2"/>
        <v>4489</v>
      </c>
      <c r="L120" s="27"/>
      <c r="M120" s="27" t="s">
        <v>630</v>
      </c>
      <c r="N120" s="27"/>
      <c r="O120" s="27"/>
      <c r="P120" s="27"/>
      <c r="Q120" s="27">
        <v>4489</v>
      </c>
      <c r="R120" s="27"/>
      <c r="S120" s="27"/>
      <c r="T120" s="27"/>
      <c r="U120" s="27"/>
      <c r="V120" s="153">
        <v>0</v>
      </c>
    </row>
    <row r="121" spans="1:22" s="29" customFormat="1" ht="18.75" x14ac:dyDescent="0.2">
      <c r="A121" s="152">
        <v>112</v>
      </c>
      <c r="B121" s="26" t="s">
        <v>2206</v>
      </c>
      <c r="C121" s="26" t="s">
        <v>9</v>
      </c>
      <c r="D121" s="26">
        <v>10718</v>
      </c>
      <c r="E121" s="27">
        <v>3033</v>
      </c>
      <c r="F121" s="27">
        <v>94</v>
      </c>
      <c r="G121" s="27">
        <v>2</v>
      </c>
      <c r="H121" s="27"/>
      <c r="I121" s="27">
        <v>1</v>
      </c>
      <c r="J121" s="27">
        <v>86</v>
      </c>
      <c r="K121" s="27">
        <f t="shared" si="2"/>
        <v>186</v>
      </c>
      <c r="L121" s="27">
        <v>1</v>
      </c>
      <c r="M121" s="27" t="s">
        <v>631</v>
      </c>
      <c r="N121" s="27" t="s">
        <v>15</v>
      </c>
      <c r="O121" s="27" t="s">
        <v>12</v>
      </c>
      <c r="P121" s="27">
        <v>174</v>
      </c>
      <c r="Q121" s="27"/>
      <c r="R121" s="27">
        <v>186</v>
      </c>
      <c r="S121" s="27"/>
      <c r="T121" s="27"/>
      <c r="U121" s="27">
        <v>30</v>
      </c>
      <c r="V121" s="153">
        <v>0</v>
      </c>
    </row>
    <row r="122" spans="1:22" s="29" customFormat="1" ht="18.75" x14ac:dyDescent="0.2">
      <c r="A122" s="152">
        <v>113</v>
      </c>
      <c r="B122" s="112"/>
      <c r="C122" s="26" t="s">
        <v>9</v>
      </c>
      <c r="D122" s="26">
        <v>15886</v>
      </c>
      <c r="E122" s="27">
        <v>2356</v>
      </c>
      <c r="F122" s="27">
        <v>167</v>
      </c>
      <c r="G122" s="27">
        <v>1</v>
      </c>
      <c r="H122" s="27">
        <v>44</v>
      </c>
      <c r="I122" s="27"/>
      <c r="J122" s="27">
        <v>42</v>
      </c>
      <c r="K122" s="27">
        <f t="shared" si="2"/>
        <v>17642</v>
      </c>
      <c r="L122" s="27"/>
      <c r="M122" s="27" t="s">
        <v>631</v>
      </c>
      <c r="N122" s="27"/>
      <c r="O122" s="27"/>
      <c r="P122" s="27"/>
      <c r="Q122" s="27">
        <v>17642</v>
      </c>
      <c r="R122" s="27"/>
      <c r="S122" s="27"/>
      <c r="T122" s="27"/>
      <c r="U122" s="27"/>
      <c r="V122" s="153">
        <v>0</v>
      </c>
    </row>
    <row r="123" spans="1:22" s="29" customFormat="1" ht="18.75" x14ac:dyDescent="0.2">
      <c r="A123" s="152">
        <v>114</v>
      </c>
      <c r="B123" s="112"/>
      <c r="C123" s="26" t="s">
        <v>9</v>
      </c>
      <c r="D123" s="26">
        <v>59101</v>
      </c>
      <c r="E123" s="27">
        <v>5546</v>
      </c>
      <c r="F123" s="27">
        <v>211</v>
      </c>
      <c r="G123" s="27">
        <v>1</v>
      </c>
      <c r="H123" s="27">
        <v>10</v>
      </c>
      <c r="I123" s="27"/>
      <c r="J123" s="27"/>
      <c r="K123" s="27">
        <f t="shared" si="2"/>
        <v>4000</v>
      </c>
      <c r="L123" s="27"/>
      <c r="M123" s="27" t="s">
        <v>631</v>
      </c>
      <c r="N123" s="27"/>
      <c r="O123" s="27"/>
      <c r="P123" s="27"/>
      <c r="Q123" s="27">
        <v>4000</v>
      </c>
      <c r="R123" s="27"/>
      <c r="S123" s="27"/>
      <c r="T123" s="27"/>
      <c r="U123" s="27"/>
      <c r="V123" s="153">
        <v>0</v>
      </c>
    </row>
    <row r="124" spans="1:22" s="29" customFormat="1" ht="18.75" x14ac:dyDescent="0.2">
      <c r="A124" s="152">
        <v>115</v>
      </c>
      <c r="B124" s="112"/>
      <c r="C124" s="26" t="s">
        <v>9</v>
      </c>
      <c r="D124" s="26">
        <v>59100</v>
      </c>
      <c r="E124" s="27">
        <v>5545</v>
      </c>
      <c r="F124" s="27">
        <v>141</v>
      </c>
      <c r="G124" s="27">
        <v>1</v>
      </c>
      <c r="H124" s="27">
        <v>10</v>
      </c>
      <c r="I124" s="27"/>
      <c r="J124" s="27"/>
      <c r="K124" s="27">
        <f t="shared" si="2"/>
        <v>4000</v>
      </c>
      <c r="L124" s="27"/>
      <c r="M124" s="27" t="s">
        <v>631</v>
      </c>
      <c r="N124" s="27"/>
      <c r="O124" s="27"/>
      <c r="P124" s="27"/>
      <c r="Q124" s="27">
        <v>4000</v>
      </c>
      <c r="R124" s="27"/>
      <c r="S124" s="27"/>
      <c r="T124" s="27"/>
      <c r="U124" s="27"/>
      <c r="V124" s="153">
        <v>0</v>
      </c>
    </row>
    <row r="125" spans="1:22" s="29" customFormat="1" ht="18.75" x14ac:dyDescent="0.2">
      <c r="A125" s="152">
        <v>116</v>
      </c>
      <c r="B125" s="112"/>
      <c r="C125" s="26" t="s">
        <v>9</v>
      </c>
      <c r="D125" s="26">
        <v>10707</v>
      </c>
      <c r="E125" s="27">
        <v>3022</v>
      </c>
      <c r="F125" s="27">
        <v>83</v>
      </c>
      <c r="G125" s="27">
        <v>1</v>
      </c>
      <c r="H125" s="27"/>
      <c r="I125" s="27">
        <v>2</v>
      </c>
      <c r="J125" s="27">
        <v>87</v>
      </c>
      <c r="K125" s="27">
        <f t="shared" si="2"/>
        <v>287</v>
      </c>
      <c r="L125" s="27"/>
      <c r="M125" s="27" t="s">
        <v>631</v>
      </c>
      <c r="N125" s="27"/>
      <c r="O125" s="27"/>
      <c r="P125" s="27"/>
      <c r="Q125" s="27">
        <v>287</v>
      </c>
      <c r="R125" s="27"/>
      <c r="S125" s="27"/>
      <c r="T125" s="27"/>
      <c r="U125" s="27"/>
      <c r="V125" s="153">
        <v>0</v>
      </c>
    </row>
    <row r="126" spans="1:22" s="29" customFormat="1" ht="18.75" x14ac:dyDescent="0.2">
      <c r="A126" s="152">
        <v>117</v>
      </c>
      <c r="B126" s="112"/>
      <c r="C126" s="26" t="s">
        <v>9</v>
      </c>
      <c r="D126" s="26">
        <v>10705</v>
      </c>
      <c r="E126" s="27">
        <v>3020</v>
      </c>
      <c r="F126" s="27">
        <v>81</v>
      </c>
      <c r="G126" s="27">
        <v>1</v>
      </c>
      <c r="H126" s="27"/>
      <c r="I126" s="27">
        <v>3</v>
      </c>
      <c r="J126" s="27">
        <v>36</v>
      </c>
      <c r="K126" s="27">
        <f t="shared" si="2"/>
        <v>336</v>
      </c>
      <c r="L126" s="27"/>
      <c r="M126" s="27" t="s">
        <v>631</v>
      </c>
      <c r="N126" s="27"/>
      <c r="O126" s="27"/>
      <c r="P126" s="27"/>
      <c r="Q126" s="27">
        <v>336</v>
      </c>
      <c r="R126" s="27"/>
      <c r="S126" s="27"/>
      <c r="T126" s="27"/>
      <c r="U126" s="27"/>
      <c r="V126" s="153">
        <v>0</v>
      </c>
    </row>
    <row r="127" spans="1:22" s="29" customFormat="1" ht="18.75" x14ac:dyDescent="0.2">
      <c r="A127" s="152">
        <v>118</v>
      </c>
      <c r="B127" s="112"/>
      <c r="C127" s="26" t="s">
        <v>9</v>
      </c>
      <c r="D127" s="26">
        <v>59043</v>
      </c>
      <c r="E127" s="27">
        <v>5576</v>
      </c>
      <c r="F127" s="27">
        <v>215</v>
      </c>
      <c r="G127" s="27">
        <v>1</v>
      </c>
      <c r="H127" s="27"/>
      <c r="I127" s="27">
        <v>1</v>
      </c>
      <c r="J127" s="27">
        <v>38</v>
      </c>
      <c r="K127" s="27">
        <f t="shared" si="2"/>
        <v>138</v>
      </c>
      <c r="L127" s="27"/>
      <c r="M127" s="27" t="s">
        <v>631</v>
      </c>
      <c r="N127" s="27"/>
      <c r="O127" s="27"/>
      <c r="P127" s="27"/>
      <c r="Q127" s="27">
        <v>138</v>
      </c>
      <c r="R127" s="27"/>
      <c r="S127" s="27"/>
      <c r="T127" s="27"/>
      <c r="U127" s="27"/>
      <c r="V127" s="153">
        <v>0</v>
      </c>
    </row>
    <row r="128" spans="1:22" s="29" customFormat="1" ht="18.75" x14ac:dyDescent="0.2">
      <c r="A128" s="152">
        <v>119</v>
      </c>
      <c r="B128" s="26" t="s">
        <v>2205</v>
      </c>
      <c r="C128" s="26" t="s">
        <v>9</v>
      </c>
      <c r="D128" s="26">
        <v>59175</v>
      </c>
      <c r="E128" s="27">
        <v>5585</v>
      </c>
      <c r="F128" s="27">
        <v>149</v>
      </c>
      <c r="G128" s="27">
        <v>2</v>
      </c>
      <c r="H128" s="27"/>
      <c r="I128" s="27">
        <v>1</v>
      </c>
      <c r="J128" s="27">
        <v>9</v>
      </c>
      <c r="K128" s="27">
        <f t="shared" si="2"/>
        <v>109</v>
      </c>
      <c r="L128" s="27">
        <v>1</v>
      </c>
      <c r="M128" s="27" t="s">
        <v>632</v>
      </c>
      <c r="N128" s="27" t="s">
        <v>15</v>
      </c>
      <c r="O128" s="27" t="s">
        <v>42</v>
      </c>
      <c r="P128" s="27">
        <v>66</v>
      </c>
      <c r="Q128" s="27"/>
      <c r="R128" s="27">
        <v>109</v>
      </c>
      <c r="S128" s="27"/>
      <c r="T128" s="27"/>
      <c r="U128" s="27">
        <v>20</v>
      </c>
      <c r="V128" s="153">
        <v>0</v>
      </c>
    </row>
    <row r="129" spans="1:22" s="29" customFormat="1" ht="18.75" x14ac:dyDescent="0.2">
      <c r="A129" s="152">
        <v>120</v>
      </c>
      <c r="B129" s="112"/>
      <c r="C129" s="26" t="s">
        <v>9</v>
      </c>
      <c r="D129" s="26">
        <v>42030</v>
      </c>
      <c r="E129" s="27">
        <v>4271</v>
      </c>
      <c r="F129" s="27">
        <v>55</v>
      </c>
      <c r="G129" s="27">
        <v>1</v>
      </c>
      <c r="H129" s="27">
        <v>5</v>
      </c>
      <c r="I129" s="27"/>
      <c r="J129" s="27">
        <v>22</v>
      </c>
      <c r="K129" s="27">
        <f t="shared" si="2"/>
        <v>2022</v>
      </c>
      <c r="L129" s="27"/>
      <c r="M129" s="27" t="s">
        <v>632</v>
      </c>
      <c r="N129" s="27"/>
      <c r="O129" s="27"/>
      <c r="P129" s="27"/>
      <c r="Q129" s="27">
        <v>2022</v>
      </c>
      <c r="R129" s="27"/>
      <c r="S129" s="27"/>
      <c r="T129" s="27"/>
      <c r="U129" s="27"/>
      <c r="V129" s="153">
        <v>0</v>
      </c>
    </row>
    <row r="130" spans="1:22" s="29" customFormat="1" ht="18.75" x14ac:dyDescent="0.2">
      <c r="A130" s="152">
        <v>121</v>
      </c>
      <c r="B130" s="26" t="s">
        <v>2204</v>
      </c>
      <c r="C130" s="26" t="s">
        <v>9</v>
      </c>
      <c r="D130" s="26">
        <v>10633</v>
      </c>
      <c r="E130" s="27">
        <v>1126</v>
      </c>
      <c r="F130" s="27">
        <v>7</v>
      </c>
      <c r="G130" s="27">
        <v>2</v>
      </c>
      <c r="H130" s="27"/>
      <c r="I130" s="27">
        <v>3</v>
      </c>
      <c r="J130" s="27">
        <v>16</v>
      </c>
      <c r="K130" s="27">
        <f t="shared" si="2"/>
        <v>316</v>
      </c>
      <c r="L130" s="27">
        <v>1</v>
      </c>
      <c r="M130" s="27" t="s">
        <v>633</v>
      </c>
      <c r="N130" s="27" t="s">
        <v>15</v>
      </c>
      <c r="O130" s="27" t="s">
        <v>12</v>
      </c>
      <c r="P130" s="27">
        <v>138</v>
      </c>
      <c r="Q130" s="27"/>
      <c r="R130" s="27">
        <v>316</v>
      </c>
      <c r="S130" s="27"/>
      <c r="T130" s="27"/>
      <c r="U130" s="27">
        <v>30</v>
      </c>
      <c r="V130" s="153">
        <v>0</v>
      </c>
    </row>
    <row r="131" spans="1:22" s="29" customFormat="1" ht="18.75" x14ac:dyDescent="0.2">
      <c r="A131" s="152">
        <v>122</v>
      </c>
      <c r="B131" s="112"/>
      <c r="C131" s="26" t="s">
        <v>9</v>
      </c>
      <c r="D131" s="26">
        <v>48426</v>
      </c>
      <c r="E131" s="27">
        <v>4636</v>
      </c>
      <c r="F131" s="27">
        <v>130</v>
      </c>
      <c r="G131" s="27">
        <v>1</v>
      </c>
      <c r="H131" s="27">
        <v>1</v>
      </c>
      <c r="I131" s="27">
        <v>1</v>
      </c>
      <c r="J131" s="27"/>
      <c r="K131" s="27">
        <f t="shared" si="2"/>
        <v>500</v>
      </c>
      <c r="L131" s="27"/>
      <c r="M131" s="27" t="s">
        <v>633</v>
      </c>
      <c r="N131" s="27"/>
      <c r="O131" s="27"/>
      <c r="P131" s="27"/>
      <c r="Q131" s="27">
        <v>500</v>
      </c>
      <c r="R131" s="27"/>
      <c r="S131" s="27"/>
      <c r="T131" s="27"/>
      <c r="U131" s="27"/>
      <c r="V131" s="153">
        <v>0</v>
      </c>
    </row>
    <row r="132" spans="1:22" s="29" customFormat="1" ht="18.75" x14ac:dyDescent="0.2">
      <c r="A132" s="152">
        <v>123</v>
      </c>
      <c r="B132" s="112"/>
      <c r="C132" s="26" t="s">
        <v>9</v>
      </c>
      <c r="D132" s="26">
        <v>10720</v>
      </c>
      <c r="E132" s="27">
        <v>3035</v>
      </c>
      <c r="F132" s="27">
        <v>96</v>
      </c>
      <c r="G132" s="27">
        <v>1</v>
      </c>
      <c r="H132" s="27">
        <v>1</v>
      </c>
      <c r="I132" s="27"/>
      <c r="J132" s="27">
        <v>8</v>
      </c>
      <c r="K132" s="27">
        <f t="shared" si="2"/>
        <v>408</v>
      </c>
      <c r="L132" s="27"/>
      <c r="M132" s="27" t="s">
        <v>633</v>
      </c>
      <c r="N132" s="27"/>
      <c r="O132" s="27"/>
      <c r="P132" s="27"/>
      <c r="Q132" s="27">
        <v>408</v>
      </c>
      <c r="R132" s="27"/>
      <c r="S132" s="27"/>
      <c r="T132" s="27"/>
      <c r="U132" s="27"/>
      <c r="V132" s="153">
        <v>0</v>
      </c>
    </row>
    <row r="133" spans="1:22" s="29" customFormat="1" ht="18.75" x14ac:dyDescent="0.2">
      <c r="A133" s="152">
        <v>124</v>
      </c>
      <c r="B133" s="112"/>
      <c r="C133" s="26" t="s">
        <v>9</v>
      </c>
      <c r="D133" s="26">
        <v>47369</v>
      </c>
      <c r="E133" s="27">
        <v>4605</v>
      </c>
      <c r="F133" s="27">
        <v>129</v>
      </c>
      <c r="G133" s="27">
        <v>1</v>
      </c>
      <c r="H133" s="27">
        <v>1</v>
      </c>
      <c r="I133" s="27"/>
      <c r="J133" s="27">
        <v>36</v>
      </c>
      <c r="K133" s="27">
        <f t="shared" si="2"/>
        <v>436</v>
      </c>
      <c r="L133" s="27"/>
      <c r="M133" s="27" t="s">
        <v>633</v>
      </c>
      <c r="N133" s="27"/>
      <c r="O133" s="27"/>
      <c r="P133" s="27"/>
      <c r="Q133" s="27">
        <v>436</v>
      </c>
      <c r="R133" s="27"/>
      <c r="S133" s="27"/>
      <c r="T133" s="27"/>
      <c r="U133" s="27"/>
      <c r="V133" s="153">
        <v>0</v>
      </c>
    </row>
    <row r="134" spans="1:22" s="29" customFormat="1" ht="18.75" x14ac:dyDescent="0.2">
      <c r="A134" s="152">
        <v>125</v>
      </c>
      <c r="B134" s="112"/>
      <c r="C134" s="26" t="s">
        <v>9</v>
      </c>
      <c r="D134" s="26">
        <v>50694</v>
      </c>
      <c r="E134" s="27">
        <v>4917</v>
      </c>
      <c r="F134" s="27">
        <v>193</v>
      </c>
      <c r="G134" s="27">
        <v>1</v>
      </c>
      <c r="H134" s="27">
        <v>28</v>
      </c>
      <c r="I134" s="27">
        <v>2</v>
      </c>
      <c r="J134" s="27">
        <v>55</v>
      </c>
      <c r="K134" s="27">
        <f t="shared" si="2"/>
        <v>11455</v>
      </c>
      <c r="L134" s="27"/>
      <c r="M134" s="27" t="s">
        <v>633</v>
      </c>
      <c r="N134" s="27"/>
      <c r="O134" s="27"/>
      <c r="P134" s="27"/>
      <c r="Q134" s="27">
        <v>11455</v>
      </c>
      <c r="R134" s="27"/>
      <c r="S134" s="27"/>
      <c r="T134" s="27"/>
      <c r="U134" s="27"/>
      <c r="V134" s="153">
        <v>0</v>
      </c>
    </row>
    <row r="135" spans="1:22" s="29" customFormat="1" ht="18.75" x14ac:dyDescent="0.2">
      <c r="A135" s="152">
        <v>126</v>
      </c>
      <c r="B135" s="26" t="s">
        <v>2203</v>
      </c>
      <c r="C135" s="26" t="s">
        <v>9</v>
      </c>
      <c r="D135" s="26">
        <v>10654</v>
      </c>
      <c r="E135" s="27">
        <v>1147</v>
      </c>
      <c r="F135" s="27">
        <v>28</v>
      </c>
      <c r="G135" s="27">
        <v>2</v>
      </c>
      <c r="H135" s="27"/>
      <c r="I135" s="27">
        <v>2</v>
      </c>
      <c r="J135" s="27">
        <v>11</v>
      </c>
      <c r="K135" s="27">
        <f t="shared" si="2"/>
        <v>211</v>
      </c>
      <c r="L135" s="27">
        <v>1</v>
      </c>
      <c r="M135" s="27" t="s">
        <v>634</v>
      </c>
      <c r="N135" s="27" t="s">
        <v>15</v>
      </c>
      <c r="O135" s="27" t="s">
        <v>42</v>
      </c>
      <c r="P135" s="27">
        <v>54</v>
      </c>
      <c r="Q135" s="27"/>
      <c r="R135" s="27">
        <v>211</v>
      </c>
      <c r="S135" s="27"/>
      <c r="T135" s="27"/>
      <c r="U135" s="27">
        <v>10</v>
      </c>
      <c r="V135" s="153">
        <v>0</v>
      </c>
    </row>
    <row r="136" spans="1:22" s="29" customFormat="1" ht="18.75" x14ac:dyDescent="0.2">
      <c r="A136" s="152">
        <v>127</v>
      </c>
      <c r="B136" s="112"/>
      <c r="C136" s="26" t="s">
        <v>9</v>
      </c>
      <c r="D136" s="26">
        <v>42031</v>
      </c>
      <c r="E136" s="27">
        <v>4272</v>
      </c>
      <c r="F136" s="27">
        <v>56</v>
      </c>
      <c r="G136" s="27">
        <v>1</v>
      </c>
      <c r="H136" s="27">
        <v>10</v>
      </c>
      <c r="I136" s="27">
        <v>1</v>
      </c>
      <c r="J136" s="27">
        <v>48</v>
      </c>
      <c r="K136" s="27">
        <f t="shared" si="2"/>
        <v>4148</v>
      </c>
      <c r="L136" s="27"/>
      <c r="M136" s="27" t="s">
        <v>634</v>
      </c>
      <c r="N136" s="27"/>
      <c r="O136" s="27"/>
      <c r="P136" s="27"/>
      <c r="Q136" s="27">
        <v>4148</v>
      </c>
      <c r="R136" s="27"/>
      <c r="S136" s="27"/>
      <c r="T136" s="27"/>
      <c r="U136" s="27"/>
      <c r="V136" s="153">
        <v>0</v>
      </c>
    </row>
    <row r="137" spans="1:22" s="29" customFormat="1" ht="18.75" x14ac:dyDescent="0.2">
      <c r="A137" s="152">
        <v>128</v>
      </c>
      <c r="B137" s="26" t="s">
        <v>2202</v>
      </c>
      <c r="C137" s="26" t="s">
        <v>13</v>
      </c>
      <c r="D137" s="26"/>
      <c r="E137" s="27"/>
      <c r="F137" s="27"/>
      <c r="G137" s="27">
        <v>2</v>
      </c>
      <c r="H137" s="27"/>
      <c r="I137" s="27">
        <v>2</v>
      </c>
      <c r="J137" s="27"/>
      <c r="K137" s="27">
        <f t="shared" si="2"/>
        <v>200</v>
      </c>
      <c r="L137" s="27">
        <v>1</v>
      </c>
      <c r="M137" s="27" t="s">
        <v>635</v>
      </c>
      <c r="N137" s="27" t="s">
        <v>15</v>
      </c>
      <c r="O137" s="27" t="s">
        <v>42</v>
      </c>
      <c r="P137" s="27">
        <v>108</v>
      </c>
      <c r="Q137" s="27"/>
      <c r="R137" s="27">
        <v>200</v>
      </c>
      <c r="S137" s="27"/>
      <c r="T137" s="27"/>
      <c r="U137" s="27">
        <v>10</v>
      </c>
      <c r="V137" s="153">
        <v>0.02</v>
      </c>
    </row>
    <row r="138" spans="1:22" s="29" customFormat="1" ht="18.75" x14ac:dyDescent="0.2">
      <c r="A138" s="152">
        <v>129</v>
      </c>
      <c r="B138" s="112"/>
      <c r="C138" s="26" t="s">
        <v>13</v>
      </c>
      <c r="D138" s="26"/>
      <c r="E138" s="27"/>
      <c r="F138" s="27"/>
      <c r="G138" s="27">
        <v>1</v>
      </c>
      <c r="H138" s="27">
        <v>2</v>
      </c>
      <c r="I138" s="27"/>
      <c r="J138" s="27"/>
      <c r="K138" s="27">
        <f t="shared" si="2"/>
        <v>800</v>
      </c>
      <c r="L138" s="27"/>
      <c r="M138" s="27" t="s">
        <v>635</v>
      </c>
      <c r="N138" s="27"/>
      <c r="O138" s="27"/>
      <c r="P138" s="27"/>
      <c r="Q138" s="27">
        <v>800</v>
      </c>
      <c r="R138" s="27"/>
      <c r="S138" s="27"/>
      <c r="T138" s="27"/>
      <c r="U138" s="27"/>
      <c r="V138" s="153">
        <v>0.01</v>
      </c>
    </row>
    <row r="139" spans="1:22" s="29" customFormat="1" ht="18.75" x14ac:dyDescent="0.2">
      <c r="A139" s="152">
        <v>130</v>
      </c>
      <c r="B139" s="112"/>
      <c r="C139" s="26" t="s">
        <v>9</v>
      </c>
      <c r="D139" s="26">
        <v>56802</v>
      </c>
      <c r="E139" s="27">
        <v>5332</v>
      </c>
      <c r="F139" s="27">
        <v>158</v>
      </c>
      <c r="G139" s="27">
        <v>1</v>
      </c>
      <c r="H139" s="27">
        <v>9</v>
      </c>
      <c r="I139" s="27"/>
      <c r="J139" s="27">
        <v>47</v>
      </c>
      <c r="K139" s="27">
        <f t="shared" si="2"/>
        <v>3647</v>
      </c>
      <c r="L139" s="27"/>
      <c r="M139" s="27" t="s">
        <v>635</v>
      </c>
      <c r="N139" s="27"/>
      <c r="O139" s="27"/>
      <c r="P139" s="27"/>
      <c r="Q139" s="27">
        <v>3647</v>
      </c>
      <c r="R139" s="27"/>
      <c r="S139" s="27"/>
      <c r="T139" s="27"/>
      <c r="U139" s="27"/>
      <c r="V139" s="153">
        <v>0</v>
      </c>
    </row>
    <row r="140" spans="1:22" s="29" customFormat="1" ht="18.75" x14ac:dyDescent="0.2">
      <c r="A140" s="152">
        <v>131</v>
      </c>
      <c r="B140" s="26" t="s">
        <v>2198</v>
      </c>
      <c r="C140" s="26" t="s">
        <v>9</v>
      </c>
      <c r="D140" s="26">
        <v>10714</v>
      </c>
      <c r="E140" s="27">
        <v>3029</v>
      </c>
      <c r="F140" s="27">
        <v>90</v>
      </c>
      <c r="G140" s="27">
        <v>2</v>
      </c>
      <c r="H140" s="27"/>
      <c r="I140" s="27"/>
      <c r="J140" s="27">
        <v>91</v>
      </c>
      <c r="K140" s="27">
        <f t="shared" si="2"/>
        <v>91</v>
      </c>
      <c r="L140" s="27">
        <v>1</v>
      </c>
      <c r="M140" s="27" t="s">
        <v>636</v>
      </c>
      <c r="N140" s="27" t="s">
        <v>15</v>
      </c>
      <c r="O140" s="27" t="s">
        <v>22</v>
      </c>
      <c r="P140" s="27">
        <v>117</v>
      </c>
      <c r="Q140" s="27"/>
      <c r="R140" s="27">
        <v>91</v>
      </c>
      <c r="S140" s="27"/>
      <c r="T140" s="27"/>
      <c r="U140" s="27">
        <v>40</v>
      </c>
      <c r="V140" s="153">
        <v>0</v>
      </c>
    </row>
    <row r="141" spans="1:22" s="29" customFormat="1" ht="18.75" x14ac:dyDescent="0.2">
      <c r="A141" s="152">
        <v>132</v>
      </c>
      <c r="B141" s="112"/>
      <c r="C141" s="26" t="s">
        <v>13</v>
      </c>
      <c r="D141" s="26"/>
      <c r="E141" s="27"/>
      <c r="F141" s="27"/>
      <c r="G141" s="27">
        <v>1</v>
      </c>
      <c r="H141" s="27">
        <v>2</v>
      </c>
      <c r="I141" s="27">
        <v>2</v>
      </c>
      <c r="J141" s="27">
        <v>50</v>
      </c>
      <c r="K141" s="27">
        <f t="shared" si="2"/>
        <v>1050</v>
      </c>
      <c r="L141" s="27"/>
      <c r="M141" s="27" t="s">
        <v>636</v>
      </c>
      <c r="N141" s="27"/>
      <c r="O141" s="27"/>
      <c r="P141" s="27"/>
      <c r="Q141" s="27">
        <v>1050</v>
      </c>
      <c r="R141" s="27"/>
      <c r="S141" s="27"/>
      <c r="T141" s="27"/>
      <c r="U141" s="27"/>
      <c r="V141" s="153">
        <v>0.01</v>
      </c>
    </row>
    <row r="142" spans="1:22" s="29" customFormat="1" ht="18.75" x14ac:dyDescent="0.2">
      <c r="A142" s="152">
        <v>133</v>
      </c>
      <c r="B142" s="112"/>
      <c r="C142" s="26" t="s">
        <v>9</v>
      </c>
      <c r="D142" s="26">
        <v>14748</v>
      </c>
      <c r="E142" s="27">
        <v>1900</v>
      </c>
      <c r="F142" s="27">
        <v>7</v>
      </c>
      <c r="G142" s="27">
        <v>1</v>
      </c>
      <c r="H142" s="27">
        <v>9</v>
      </c>
      <c r="I142" s="27">
        <v>1</v>
      </c>
      <c r="J142" s="27">
        <v>60</v>
      </c>
      <c r="K142" s="27">
        <f t="shared" si="2"/>
        <v>3760</v>
      </c>
      <c r="L142" s="27"/>
      <c r="M142" s="27" t="s">
        <v>636</v>
      </c>
      <c r="N142" s="27"/>
      <c r="O142" s="27"/>
      <c r="P142" s="27"/>
      <c r="Q142" s="27">
        <v>3760</v>
      </c>
      <c r="R142" s="27"/>
      <c r="S142" s="27"/>
      <c r="T142" s="27"/>
      <c r="U142" s="27"/>
      <c r="V142" s="153">
        <v>0</v>
      </c>
    </row>
    <row r="143" spans="1:22" s="29" customFormat="1" ht="18.75" x14ac:dyDescent="0.2">
      <c r="A143" s="152">
        <v>134</v>
      </c>
      <c r="B143" s="26" t="s">
        <v>2201</v>
      </c>
      <c r="C143" s="26" t="s">
        <v>13</v>
      </c>
      <c r="D143" s="26"/>
      <c r="E143" s="27"/>
      <c r="F143" s="27"/>
      <c r="G143" s="27">
        <v>2</v>
      </c>
      <c r="H143" s="27">
        <v>12</v>
      </c>
      <c r="I143" s="27"/>
      <c r="J143" s="27"/>
      <c r="K143" s="27">
        <f t="shared" si="2"/>
        <v>4800</v>
      </c>
      <c r="L143" s="27">
        <v>1</v>
      </c>
      <c r="M143" s="27" t="s">
        <v>637</v>
      </c>
      <c r="N143" s="27" t="s">
        <v>15</v>
      </c>
      <c r="O143" s="27" t="s">
        <v>42</v>
      </c>
      <c r="P143" s="27">
        <v>93</v>
      </c>
      <c r="Q143" s="27">
        <v>4700</v>
      </c>
      <c r="R143" s="27">
        <v>100</v>
      </c>
      <c r="S143" s="27"/>
      <c r="T143" s="27"/>
      <c r="U143" s="27">
        <v>15</v>
      </c>
      <c r="V143" s="153">
        <v>0.02</v>
      </c>
    </row>
    <row r="144" spans="1:22" s="29" customFormat="1" ht="18.75" x14ac:dyDescent="0.2">
      <c r="A144" s="152">
        <v>135</v>
      </c>
      <c r="B144" s="112"/>
      <c r="C144" s="26" t="s">
        <v>9</v>
      </c>
      <c r="D144" s="26">
        <v>14605</v>
      </c>
      <c r="E144" s="27">
        <v>1766</v>
      </c>
      <c r="F144" s="27">
        <v>24</v>
      </c>
      <c r="G144" s="27">
        <v>1</v>
      </c>
      <c r="H144" s="27">
        <v>5</v>
      </c>
      <c r="I144" s="27">
        <v>3</v>
      </c>
      <c r="J144" s="27">
        <v>3</v>
      </c>
      <c r="K144" s="27">
        <f t="shared" si="2"/>
        <v>2303</v>
      </c>
      <c r="L144" s="27"/>
      <c r="M144" s="27" t="s">
        <v>637</v>
      </c>
      <c r="N144" s="27"/>
      <c r="O144" s="27"/>
      <c r="P144" s="27"/>
      <c r="Q144" s="27">
        <v>2303</v>
      </c>
      <c r="R144" s="27"/>
      <c r="S144" s="27"/>
      <c r="T144" s="27"/>
      <c r="U144" s="27"/>
      <c r="V144" s="153">
        <v>0</v>
      </c>
    </row>
    <row r="145" spans="1:22" s="29" customFormat="1" ht="18.75" x14ac:dyDescent="0.2">
      <c r="A145" s="152">
        <v>136</v>
      </c>
      <c r="B145" s="26" t="s">
        <v>2199</v>
      </c>
      <c r="C145" s="26" t="s">
        <v>13</v>
      </c>
      <c r="D145" s="26"/>
      <c r="E145" s="27"/>
      <c r="F145" s="27"/>
      <c r="G145" s="27">
        <v>2</v>
      </c>
      <c r="H145" s="27"/>
      <c r="I145" s="27">
        <v>2</v>
      </c>
      <c r="J145" s="27">
        <v>70</v>
      </c>
      <c r="K145" s="27">
        <f t="shared" si="2"/>
        <v>270</v>
      </c>
      <c r="L145" s="27">
        <v>1</v>
      </c>
      <c r="M145" s="27" t="s">
        <v>638</v>
      </c>
      <c r="N145" s="27" t="s">
        <v>15</v>
      </c>
      <c r="O145" s="27" t="s">
        <v>42</v>
      </c>
      <c r="P145" s="27">
        <v>93</v>
      </c>
      <c r="Q145" s="27">
        <v>5000</v>
      </c>
      <c r="R145" s="27">
        <v>52</v>
      </c>
      <c r="S145" s="27"/>
      <c r="T145" s="27"/>
      <c r="U145" s="27">
        <v>5</v>
      </c>
      <c r="V145" s="153">
        <v>0.02</v>
      </c>
    </row>
    <row r="146" spans="1:22" s="29" customFormat="1" ht="18.75" x14ac:dyDescent="0.2">
      <c r="A146" s="173">
        <v>137</v>
      </c>
      <c r="B146" s="173"/>
      <c r="C146" s="173" t="s">
        <v>13</v>
      </c>
      <c r="D146" s="173"/>
      <c r="E146" s="174"/>
      <c r="F146" s="174"/>
      <c r="G146" s="174">
        <v>1</v>
      </c>
      <c r="H146" s="174">
        <v>3</v>
      </c>
      <c r="I146" s="174">
        <v>2</v>
      </c>
      <c r="J146" s="174">
        <v>15</v>
      </c>
      <c r="K146" s="174">
        <f t="shared" si="2"/>
        <v>1415</v>
      </c>
      <c r="L146" s="174"/>
      <c r="M146" s="174" t="s">
        <v>638</v>
      </c>
      <c r="N146" s="174"/>
      <c r="O146" s="174"/>
      <c r="P146" s="174"/>
      <c r="Q146" s="174">
        <v>1415</v>
      </c>
      <c r="R146" s="174"/>
      <c r="S146" s="174"/>
      <c r="T146" s="174"/>
      <c r="U146" s="174"/>
      <c r="V146" s="174">
        <v>0.01</v>
      </c>
    </row>
    <row r="147" spans="1:22" s="29" customFormat="1" ht="18.75" x14ac:dyDescent="0.2">
      <c r="A147" s="173">
        <v>138</v>
      </c>
      <c r="B147" s="112"/>
      <c r="C147" s="26" t="s">
        <v>9</v>
      </c>
      <c r="D147" s="26">
        <v>13606</v>
      </c>
      <c r="E147" s="27">
        <v>1638</v>
      </c>
      <c r="F147" s="27">
        <v>378</v>
      </c>
      <c r="G147" s="27">
        <v>1</v>
      </c>
      <c r="H147" s="27">
        <v>6</v>
      </c>
      <c r="I147" s="27">
        <v>3</v>
      </c>
      <c r="J147" s="27">
        <v>10</v>
      </c>
      <c r="K147" s="27">
        <f t="shared" si="2"/>
        <v>2710</v>
      </c>
      <c r="L147" s="27"/>
      <c r="M147" s="27" t="s">
        <v>638</v>
      </c>
      <c r="N147" s="27"/>
      <c r="O147" s="27"/>
      <c r="P147" s="27"/>
      <c r="Q147" s="27">
        <v>2710</v>
      </c>
      <c r="R147" s="27"/>
      <c r="S147" s="27"/>
      <c r="T147" s="27"/>
      <c r="U147" s="27"/>
      <c r="V147" s="153">
        <v>0</v>
      </c>
    </row>
    <row r="148" spans="1:22" s="29" customFormat="1" ht="18.75" x14ac:dyDescent="0.2">
      <c r="A148" s="173">
        <v>139</v>
      </c>
      <c r="B148" s="112"/>
      <c r="C148" s="26" t="s">
        <v>9</v>
      </c>
      <c r="D148" s="26">
        <v>16788</v>
      </c>
      <c r="E148" s="27">
        <v>2734</v>
      </c>
      <c r="F148" s="27">
        <v>64</v>
      </c>
      <c r="G148" s="27">
        <v>1</v>
      </c>
      <c r="H148" s="27">
        <v>1</v>
      </c>
      <c r="I148" s="27">
        <v>3</v>
      </c>
      <c r="J148" s="27">
        <v>48</v>
      </c>
      <c r="K148" s="27">
        <f t="shared" si="2"/>
        <v>748</v>
      </c>
      <c r="L148" s="27"/>
      <c r="M148" s="27" t="s">
        <v>638</v>
      </c>
      <c r="N148" s="27"/>
      <c r="O148" s="27"/>
      <c r="P148" s="27"/>
      <c r="Q148" s="27">
        <v>748</v>
      </c>
      <c r="R148" s="27"/>
      <c r="S148" s="27"/>
      <c r="T148" s="27"/>
      <c r="U148" s="27"/>
      <c r="V148" s="153">
        <v>0</v>
      </c>
    </row>
    <row r="149" spans="1:22" s="29" customFormat="1" ht="18.75" x14ac:dyDescent="0.2">
      <c r="A149" s="173">
        <v>140</v>
      </c>
      <c r="B149" s="26" t="s">
        <v>2200</v>
      </c>
      <c r="C149" s="26" t="s">
        <v>13</v>
      </c>
      <c r="D149" s="26"/>
      <c r="E149" s="27"/>
      <c r="F149" s="27"/>
      <c r="G149" s="27">
        <v>2</v>
      </c>
      <c r="H149" s="27">
        <v>3</v>
      </c>
      <c r="I149" s="27">
        <v>1</v>
      </c>
      <c r="J149" s="27"/>
      <c r="K149" s="27">
        <f t="shared" si="2"/>
        <v>1300</v>
      </c>
      <c r="L149" s="27">
        <v>1</v>
      </c>
      <c r="M149" s="27" t="s">
        <v>639</v>
      </c>
      <c r="N149" s="27" t="s">
        <v>15</v>
      </c>
      <c r="O149" s="27" t="s">
        <v>42</v>
      </c>
      <c r="P149" s="27">
        <v>135</v>
      </c>
      <c r="Q149" s="27">
        <v>1200</v>
      </c>
      <c r="R149" s="27">
        <v>100</v>
      </c>
      <c r="S149" s="27"/>
      <c r="T149" s="27"/>
      <c r="U149" s="27">
        <v>10</v>
      </c>
      <c r="V149" s="153">
        <v>0.02</v>
      </c>
    </row>
    <row r="150" spans="1:22" s="29" customFormat="1" ht="18.75" x14ac:dyDescent="0.2">
      <c r="A150" s="173">
        <v>141</v>
      </c>
      <c r="B150" s="26" t="s">
        <v>2250</v>
      </c>
      <c r="C150" s="26" t="s">
        <v>9</v>
      </c>
      <c r="D150" s="26">
        <v>14765</v>
      </c>
      <c r="E150" s="27">
        <v>1915</v>
      </c>
      <c r="F150" s="27">
        <v>27</v>
      </c>
      <c r="G150" s="27">
        <v>1</v>
      </c>
      <c r="H150" s="27">
        <v>5</v>
      </c>
      <c r="I150" s="27"/>
      <c r="J150" s="27">
        <v>24</v>
      </c>
      <c r="K150" s="85">
        <f t="shared" si="2"/>
        <v>2024</v>
      </c>
      <c r="L150" s="27"/>
      <c r="M150" s="27" t="s">
        <v>732</v>
      </c>
      <c r="N150" s="27" t="s">
        <v>15</v>
      </c>
      <c r="O150" s="27" t="s">
        <v>12</v>
      </c>
      <c r="P150" s="27">
        <v>144</v>
      </c>
      <c r="Q150" s="27">
        <v>1900</v>
      </c>
      <c r="R150" s="27">
        <v>124</v>
      </c>
      <c r="S150" s="27"/>
      <c r="T150" s="27"/>
      <c r="U150" s="27">
        <v>30</v>
      </c>
      <c r="V150" s="153">
        <v>0</v>
      </c>
    </row>
    <row r="151" spans="1:22" s="29" customFormat="1" ht="18.75" x14ac:dyDescent="0.2">
      <c r="A151" s="173">
        <v>142</v>
      </c>
      <c r="B151" s="26" t="s">
        <v>2197</v>
      </c>
      <c r="C151" s="26" t="s">
        <v>13</v>
      </c>
      <c r="D151" s="26"/>
      <c r="E151" s="27"/>
      <c r="F151" s="27"/>
      <c r="G151" s="27">
        <v>2</v>
      </c>
      <c r="H151" s="27">
        <v>2</v>
      </c>
      <c r="I151" s="27"/>
      <c r="J151" s="27"/>
      <c r="K151" s="27">
        <f t="shared" si="2"/>
        <v>800</v>
      </c>
      <c r="L151" s="27">
        <v>1</v>
      </c>
      <c r="M151" s="27" t="s">
        <v>641</v>
      </c>
      <c r="N151" s="27" t="s">
        <v>15</v>
      </c>
      <c r="O151" s="27" t="s">
        <v>42</v>
      </c>
      <c r="P151" s="27">
        <v>54</v>
      </c>
      <c r="Q151" s="27">
        <v>700</v>
      </c>
      <c r="R151" s="27">
        <v>100</v>
      </c>
      <c r="S151" s="27"/>
      <c r="T151" s="27"/>
      <c r="U151" s="27">
        <v>20</v>
      </c>
      <c r="V151" s="153">
        <v>0.02</v>
      </c>
    </row>
    <row r="152" spans="1:22" s="29" customFormat="1" ht="18.75" x14ac:dyDescent="0.2">
      <c r="A152" s="173">
        <v>143</v>
      </c>
      <c r="B152" s="112"/>
      <c r="C152" s="26" t="s">
        <v>13</v>
      </c>
      <c r="D152" s="26"/>
      <c r="E152" s="27"/>
      <c r="F152" s="27"/>
      <c r="G152" s="27">
        <v>1</v>
      </c>
      <c r="H152" s="27">
        <v>2</v>
      </c>
      <c r="I152" s="27"/>
      <c r="J152" s="27"/>
      <c r="K152" s="27">
        <f t="shared" si="2"/>
        <v>800</v>
      </c>
      <c r="L152" s="27"/>
      <c r="M152" s="27" t="s">
        <v>641</v>
      </c>
      <c r="N152" s="27"/>
      <c r="O152" s="27"/>
      <c r="P152" s="27"/>
      <c r="Q152" s="27">
        <v>800</v>
      </c>
      <c r="R152" s="27"/>
      <c r="S152" s="27"/>
      <c r="T152" s="27"/>
      <c r="U152" s="27"/>
      <c r="V152" s="153">
        <v>0.01</v>
      </c>
    </row>
    <row r="153" spans="1:22" s="29" customFormat="1" ht="18.75" x14ac:dyDescent="0.2">
      <c r="A153" s="173">
        <v>144</v>
      </c>
      <c r="B153" s="112"/>
      <c r="C153" s="26" t="s">
        <v>9</v>
      </c>
      <c r="D153" s="26"/>
      <c r="E153" s="27"/>
      <c r="F153" s="27"/>
      <c r="G153" s="27">
        <v>1</v>
      </c>
      <c r="H153" s="27">
        <v>10</v>
      </c>
      <c r="I153" s="27"/>
      <c r="J153" s="27"/>
      <c r="K153" s="27">
        <f t="shared" si="2"/>
        <v>4000</v>
      </c>
      <c r="L153" s="27"/>
      <c r="M153" s="27" t="s">
        <v>641</v>
      </c>
      <c r="N153" s="27"/>
      <c r="O153" s="27"/>
      <c r="P153" s="27"/>
      <c r="Q153" s="27">
        <v>4000</v>
      </c>
      <c r="R153" s="27"/>
      <c r="S153" s="27"/>
      <c r="T153" s="27"/>
      <c r="U153" s="27"/>
      <c r="V153" s="153">
        <v>0</v>
      </c>
    </row>
    <row r="154" spans="1:22" s="29" customFormat="1" ht="18.75" x14ac:dyDescent="0.2">
      <c r="A154" s="173">
        <v>145</v>
      </c>
      <c r="B154" s="112"/>
      <c r="C154" s="26" t="s">
        <v>9</v>
      </c>
      <c r="D154" s="26"/>
      <c r="E154" s="27"/>
      <c r="F154" s="27"/>
      <c r="G154" s="27">
        <v>1</v>
      </c>
      <c r="H154" s="27">
        <v>3</v>
      </c>
      <c r="I154" s="27"/>
      <c r="J154" s="27"/>
      <c r="K154" s="27">
        <f t="shared" si="2"/>
        <v>1200</v>
      </c>
      <c r="L154" s="27"/>
      <c r="M154" s="27" t="s">
        <v>641</v>
      </c>
      <c r="N154" s="27"/>
      <c r="O154" s="27"/>
      <c r="P154" s="27"/>
      <c r="Q154" s="27">
        <v>1200</v>
      </c>
      <c r="R154" s="27"/>
      <c r="S154" s="27"/>
      <c r="T154" s="27"/>
      <c r="U154" s="27"/>
      <c r="V154" s="153">
        <v>0</v>
      </c>
    </row>
    <row r="155" spans="1:22" s="29" customFormat="1" ht="18.75" x14ac:dyDescent="0.2">
      <c r="A155" s="173">
        <v>146</v>
      </c>
      <c r="B155" s="26" t="s">
        <v>2251</v>
      </c>
      <c r="C155" s="26" t="s">
        <v>13</v>
      </c>
      <c r="D155" s="26"/>
      <c r="E155" s="27"/>
      <c r="F155" s="27"/>
      <c r="G155" s="27">
        <v>2</v>
      </c>
      <c r="H155" s="27">
        <v>12</v>
      </c>
      <c r="I155" s="27"/>
      <c r="J155" s="27"/>
      <c r="K155" s="85">
        <f t="shared" si="2"/>
        <v>4800</v>
      </c>
      <c r="L155" s="27"/>
      <c r="M155" s="27" t="s">
        <v>2252</v>
      </c>
      <c r="N155" s="27" t="s">
        <v>15</v>
      </c>
      <c r="O155" s="27" t="s">
        <v>42</v>
      </c>
      <c r="P155" s="27">
        <v>44</v>
      </c>
      <c r="Q155" s="27">
        <v>4700</v>
      </c>
      <c r="R155" s="27">
        <v>100</v>
      </c>
      <c r="S155" s="27"/>
      <c r="T155" s="27"/>
      <c r="U155" s="27">
        <v>20</v>
      </c>
      <c r="V155" s="153">
        <v>0.02</v>
      </c>
    </row>
    <row r="156" spans="1:22" s="29" customFormat="1" ht="18.75" x14ac:dyDescent="0.2">
      <c r="A156" s="173">
        <v>147</v>
      </c>
      <c r="B156" s="26" t="s">
        <v>2196</v>
      </c>
      <c r="C156" s="26" t="s">
        <v>9</v>
      </c>
      <c r="D156" s="26"/>
      <c r="E156" s="27"/>
      <c r="F156" s="27">
        <v>30</v>
      </c>
      <c r="G156" s="27">
        <v>2</v>
      </c>
      <c r="H156" s="27"/>
      <c r="I156" s="27">
        <v>1</v>
      </c>
      <c r="J156" s="27"/>
      <c r="K156" s="27">
        <f t="shared" si="2"/>
        <v>100</v>
      </c>
      <c r="L156" s="27">
        <v>1</v>
      </c>
      <c r="M156" s="27" t="s">
        <v>643</v>
      </c>
      <c r="N156" s="27" t="s">
        <v>15</v>
      </c>
      <c r="O156" s="27" t="s">
        <v>12</v>
      </c>
      <c r="P156" s="27">
        <v>108</v>
      </c>
      <c r="Q156" s="27"/>
      <c r="R156" s="27">
        <v>100</v>
      </c>
      <c r="S156" s="27"/>
      <c r="T156" s="27"/>
      <c r="U156" s="27">
        <v>10</v>
      </c>
      <c r="V156" s="153">
        <v>0</v>
      </c>
    </row>
    <row r="157" spans="1:22" s="29" customFormat="1" ht="18.75" x14ac:dyDescent="0.2">
      <c r="A157" s="173">
        <v>148</v>
      </c>
      <c r="B157" s="112"/>
      <c r="C157" s="26" t="s">
        <v>9</v>
      </c>
      <c r="D157" s="26"/>
      <c r="E157" s="27">
        <v>1730</v>
      </c>
      <c r="F157" s="27">
        <v>155</v>
      </c>
      <c r="G157" s="27">
        <v>1</v>
      </c>
      <c r="H157" s="27">
        <v>8</v>
      </c>
      <c r="I157" s="27">
        <v>3</v>
      </c>
      <c r="J157" s="27">
        <v>33</v>
      </c>
      <c r="K157" s="27">
        <f t="shared" si="2"/>
        <v>3533</v>
      </c>
      <c r="L157" s="27"/>
      <c r="M157" s="27" t="s">
        <v>643</v>
      </c>
      <c r="N157" s="27"/>
      <c r="O157" s="27"/>
      <c r="P157" s="27"/>
      <c r="Q157" s="27">
        <v>3533</v>
      </c>
      <c r="R157" s="27"/>
      <c r="S157" s="27"/>
      <c r="T157" s="27"/>
      <c r="U157" s="27"/>
      <c r="V157" s="153">
        <v>0</v>
      </c>
    </row>
    <row r="158" spans="1:22" s="29" customFormat="1" ht="18.75" x14ac:dyDescent="0.2">
      <c r="A158" s="173">
        <v>149</v>
      </c>
      <c r="B158" s="112"/>
      <c r="C158" s="26" t="s">
        <v>9</v>
      </c>
      <c r="D158" s="26">
        <v>10645</v>
      </c>
      <c r="E158" s="27">
        <v>1138</v>
      </c>
      <c r="F158" s="27">
        <v>19</v>
      </c>
      <c r="G158" s="27">
        <v>1</v>
      </c>
      <c r="H158" s="27"/>
      <c r="I158" s="27">
        <v>1</v>
      </c>
      <c r="J158" s="27">
        <v>40</v>
      </c>
      <c r="K158" s="27">
        <f t="shared" si="2"/>
        <v>140</v>
      </c>
      <c r="L158" s="27"/>
      <c r="M158" s="27" t="s">
        <v>643</v>
      </c>
      <c r="N158" s="27"/>
      <c r="O158" s="27"/>
      <c r="P158" s="27"/>
      <c r="Q158" s="27">
        <v>140</v>
      </c>
      <c r="R158" s="27"/>
      <c r="S158" s="27"/>
      <c r="T158" s="27"/>
      <c r="U158" s="27"/>
      <c r="V158" s="153">
        <v>0</v>
      </c>
    </row>
    <row r="159" spans="1:22" s="29" customFormat="1" ht="18.75" x14ac:dyDescent="0.2">
      <c r="A159" s="173">
        <v>150</v>
      </c>
      <c r="B159" s="26" t="s">
        <v>2195</v>
      </c>
      <c r="C159" s="26" t="s">
        <v>9</v>
      </c>
      <c r="D159" s="26">
        <v>10664</v>
      </c>
      <c r="E159" s="27">
        <v>1164</v>
      </c>
      <c r="F159" s="27">
        <v>38</v>
      </c>
      <c r="G159" s="27">
        <v>2</v>
      </c>
      <c r="H159" s="27"/>
      <c r="I159" s="27">
        <v>1</v>
      </c>
      <c r="J159" s="27">
        <v>59</v>
      </c>
      <c r="K159" s="27">
        <f t="shared" ref="K159:K206" si="3">H159*400+I159*100+J159</f>
        <v>159</v>
      </c>
      <c r="L159" s="27">
        <v>1</v>
      </c>
      <c r="M159" s="27" t="s">
        <v>644</v>
      </c>
      <c r="N159" s="27" t="s">
        <v>15</v>
      </c>
      <c r="O159" s="27" t="s">
        <v>253</v>
      </c>
      <c r="P159" s="27">
        <v>15</v>
      </c>
      <c r="Q159" s="27"/>
      <c r="R159" s="27">
        <v>159</v>
      </c>
      <c r="S159" s="27"/>
      <c r="T159" s="27"/>
      <c r="U159" s="27">
        <v>10</v>
      </c>
      <c r="V159" s="153">
        <v>0</v>
      </c>
    </row>
    <row r="160" spans="1:22" s="29" customFormat="1" ht="18.75" x14ac:dyDescent="0.2">
      <c r="A160" s="173">
        <v>151</v>
      </c>
      <c r="B160" s="112"/>
      <c r="C160" s="26" t="s">
        <v>9</v>
      </c>
      <c r="D160" s="26">
        <v>46850</v>
      </c>
      <c r="E160" s="27">
        <v>4464</v>
      </c>
      <c r="F160" s="27">
        <v>183</v>
      </c>
      <c r="G160" s="27">
        <v>1</v>
      </c>
      <c r="H160" s="27">
        <v>6</v>
      </c>
      <c r="I160" s="27"/>
      <c r="J160" s="27">
        <v>19</v>
      </c>
      <c r="K160" s="27">
        <f t="shared" si="3"/>
        <v>2419</v>
      </c>
      <c r="L160" s="27"/>
      <c r="M160" s="27" t="s">
        <v>644</v>
      </c>
      <c r="N160" s="27"/>
      <c r="O160" s="27"/>
      <c r="P160" s="27"/>
      <c r="Q160" s="27">
        <v>4667</v>
      </c>
      <c r="R160" s="27"/>
      <c r="S160" s="27"/>
      <c r="T160" s="27"/>
      <c r="U160" s="27"/>
      <c r="V160" s="153">
        <v>0</v>
      </c>
    </row>
    <row r="161" spans="1:22" s="29" customFormat="1" ht="18.75" x14ac:dyDescent="0.2">
      <c r="A161" s="173">
        <v>152</v>
      </c>
      <c r="B161" s="112"/>
      <c r="C161" s="26" t="s">
        <v>13</v>
      </c>
      <c r="D161" s="26"/>
      <c r="E161" s="27"/>
      <c r="F161" s="27"/>
      <c r="G161" s="27">
        <v>1</v>
      </c>
      <c r="H161" s="27">
        <v>41</v>
      </c>
      <c r="I161" s="27"/>
      <c r="J161" s="27">
        <v>89</v>
      </c>
      <c r="K161" s="27">
        <f t="shared" si="3"/>
        <v>16489</v>
      </c>
      <c r="L161" s="27"/>
      <c r="M161" s="27" t="s">
        <v>644</v>
      </c>
      <c r="N161" s="27"/>
      <c r="O161" s="27"/>
      <c r="P161" s="27"/>
      <c r="Q161" s="27">
        <v>16489</v>
      </c>
      <c r="R161" s="27"/>
      <c r="S161" s="27"/>
      <c r="T161" s="27"/>
      <c r="U161" s="27"/>
      <c r="V161" s="153">
        <v>0.01</v>
      </c>
    </row>
    <row r="162" spans="1:22" s="29" customFormat="1" ht="18.75" x14ac:dyDescent="0.2">
      <c r="A162" s="173">
        <v>153</v>
      </c>
      <c r="B162" s="26" t="s">
        <v>2194</v>
      </c>
      <c r="C162" s="26" t="s">
        <v>13</v>
      </c>
      <c r="D162" s="26"/>
      <c r="E162" s="27"/>
      <c r="F162" s="27"/>
      <c r="G162" s="27">
        <v>2</v>
      </c>
      <c r="H162" s="27">
        <v>13</v>
      </c>
      <c r="I162" s="27"/>
      <c r="J162" s="27"/>
      <c r="K162" s="27">
        <f t="shared" si="3"/>
        <v>5200</v>
      </c>
      <c r="L162" s="27"/>
      <c r="M162" s="27" t="s">
        <v>645</v>
      </c>
      <c r="N162" s="27"/>
      <c r="O162" s="27"/>
      <c r="P162" s="27"/>
      <c r="Q162" s="27">
        <v>5200</v>
      </c>
      <c r="R162" s="27"/>
      <c r="S162" s="27"/>
      <c r="T162" s="27"/>
      <c r="U162" s="27"/>
      <c r="V162" s="153">
        <v>0.01</v>
      </c>
    </row>
    <row r="163" spans="1:22" s="29" customFormat="1" ht="18.75" x14ac:dyDescent="0.2">
      <c r="A163" s="173">
        <v>154</v>
      </c>
      <c r="B163" s="26" t="s">
        <v>2193</v>
      </c>
      <c r="C163" s="26" t="s">
        <v>9</v>
      </c>
      <c r="D163" s="26">
        <v>52638</v>
      </c>
      <c r="E163" s="27">
        <v>4959</v>
      </c>
      <c r="F163" s="27">
        <v>136</v>
      </c>
      <c r="G163" s="27">
        <v>2</v>
      </c>
      <c r="H163" s="27"/>
      <c r="I163" s="27">
        <v>1</v>
      </c>
      <c r="J163" s="27">
        <v>52</v>
      </c>
      <c r="K163" s="27">
        <f t="shared" si="3"/>
        <v>152</v>
      </c>
      <c r="L163" s="27">
        <v>1</v>
      </c>
      <c r="M163" s="27" t="s">
        <v>646</v>
      </c>
      <c r="N163" s="27" t="s">
        <v>15</v>
      </c>
      <c r="O163" s="27" t="s">
        <v>22</v>
      </c>
      <c r="P163" s="27">
        <v>52</v>
      </c>
      <c r="Q163" s="27"/>
      <c r="R163" s="27">
        <v>152</v>
      </c>
      <c r="S163" s="27"/>
      <c r="T163" s="27"/>
      <c r="U163" s="27">
        <v>40</v>
      </c>
      <c r="V163" s="153">
        <v>0</v>
      </c>
    </row>
    <row r="164" spans="1:22" s="29" customFormat="1" ht="18.75" x14ac:dyDescent="0.2">
      <c r="A164" s="173">
        <v>155</v>
      </c>
      <c r="B164" s="112"/>
      <c r="C164" s="26" t="s">
        <v>9</v>
      </c>
      <c r="D164" s="26">
        <v>17013</v>
      </c>
      <c r="E164" s="27">
        <v>2945</v>
      </c>
      <c r="F164" s="27">
        <v>74</v>
      </c>
      <c r="G164" s="27">
        <v>1</v>
      </c>
      <c r="H164" s="27">
        <v>24</v>
      </c>
      <c r="I164" s="27">
        <v>2</v>
      </c>
      <c r="J164" s="27">
        <v>60</v>
      </c>
      <c r="K164" s="27">
        <f t="shared" si="3"/>
        <v>9860</v>
      </c>
      <c r="L164" s="27"/>
      <c r="M164" s="27" t="s">
        <v>646</v>
      </c>
      <c r="N164" s="27"/>
      <c r="O164" s="27"/>
      <c r="P164" s="27"/>
      <c r="Q164" s="27">
        <v>9860</v>
      </c>
      <c r="R164" s="27"/>
      <c r="S164" s="27"/>
      <c r="T164" s="27"/>
      <c r="U164" s="27"/>
      <c r="V164" s="153">
        <v>0</v>
      </c>
    </row>
    <row r="165" spans="1:22" s="29" customFormat="1" ht="18.75" x14ac:dyDescent="0.2">
      <c r="A165" s="173">
        <v>156</v>
      </c>
      <c r="B165" s="26" t="s">
        <v>2192</v>
      </c>
      <c r="C165" s="26" t="s">
        <v>9</v>
      </c>
      <c r="D165" s="26">
        <v>52639</v>
      </c>
      <c r="E165" s="27">
        <v>4960</v>
      </c>
      <c r="F165" s="27">
        <v>137</v>
      </c>
      <c r="G165" s="27">
        <v>1</v>
      </c>
      <c r="H165" s="27"/>
      <c r="I165" s="27">
        <v>1</v>
      </c>
      <c r="J165" s="27">
        <v>67</v>
      </c>
      <c r="K165" s="27">
        <f t="shared" si="3"/>
        <v>167</v>
      </c>
      <c r="L165" s="27"/>
      <c r="M165" s="27" t="s">
        <v>646</v>
      </c>
      <c r="N165" s="27"/>
      <c r="O165" s="27"/>
      <c r="P165" s="27"/>
      <c r="Q165" s="27">
        <v>167</v>
      </c>
      <c r="R165" s="27"/>
      <c r="S165" s="27"/>
      <c r="T165" s="27"/>
      <c r="U165" s="27"/>
      <c r="V165" s="153">
        <v>0</v>
      </c>
    </row>
    <row r="166" spans="1:22" s="29" customFormat="1" ht="18.75" x14ac:dyDescent="0.2">
      <c r="A166" s="173">
        <v>157</v>
      </c>
      <c r="B166" s="26" t="s">
        <v>2191</v>
      </c>
      <c r="C166" s="26" t="s">
        <v>9</v>
      </c>
      <c r="D166" s="26">
        <v>14620</v>
      </c>
      <c r="E166" s="27">
        <v>1779</v>
      </c>
      <c r="F166" s="27">
        <v>44</v>
      </c>
      <c r="G166" s="27">
        <v>1</v>
      </c>
      <c r="H166" s="27">
        <v>9</v>
      </c>
      <c r="I166" s="27">
        <v>2</v>
      </c>
      <c r="J166" s="27">
        <v>2</v>
      </c>
      <c r="K166" s="27">
        <f t="shared" si="3"/>
        <v>3802</v>
      </c>
      <c r="L166" s="27"/>
      <c r="M166" s="27" t="s">
        <v>647</v>
      </c>
      <c r="N166" s="27"/>
      <c r="O166" s="27"/>
      <c r="P166" s="27"/>
      <c r="Q166" s="27">
        <v>3802</v>
      </c>
      <c r="R166" s="27"/>
      <c r="S166" s="27"/>
      <c r="T166" s="27"/>
      <c r="U166" s="27"/>
      <c r="V166" s="153">
        <v>0</v>
      </c>
    </row>
    <row r="167" spans="1:22" s="29" customFormat="1" ht="18.75" x14ac:dyDescent="0.2">
      <c r="A167" s="173">
        <v>158</v>
      </c>
      <c r="B167" s="26" t="s">
        <v>2190</v>
      </c>
      <c r="C167" s="26" t="s">
        <v>13</v>
      </c>
      <c r="D167" s="26"/>
      <c r="E167" s="27"/>
      <c r="F167" s="27"/>
      <c r="G167" s="27">
        <v>2</v>
      </c>
      <c r="H167" s="27">
        <v>6</v>
      </c>
      <c r="I167" s="27">
        <v>2</v>
      </c>
      <c r="J167" s="27"/>
      <c r="K167" s="27">
        <f t="shared" si="3"/>
        <v>2600</v>
      </c>
      <c r="L167" s="27">
        <v>1</v>
      </c>
      <c r="M167" s="27" t="s">
        <v>648</v>
      </c>
      <c r="N167" s="27" t="s">
        <v>15</v>
      </c>
      <c r="O167" s="27" t="s">
        <v>42</v>
      </c>
      <c r="P167" s="27">
        <v>108</v>
      </c>
      <c r="Q167" s="27">
        <v>2600</v>
      </c>
      <c r="R167" s="27">
        <v>100</v>
      </c>
      <c r="S167" s="27"/>
      <c r="T167" s="27"/>
      <c r="U167" s="27">
        <v>20</v>
      </c>
      <c r="V167" s="153">
        <v>0.02</v>
      </c>
    </row>
    <row r="168" spans="1:22" s="29" customFormat="1" ht="18.75" x14ac:dyDescent="0.2">
      <c r="A168" s="173">
        <v>159</v>
      </c>
      <c r="B168" s="112"/>
      <c r="C168" s="26" t="s">
        <v>9</v>
      </c>
      <c r="D168" s="26">
        <v>56803</v>
      </c>
      <c r="E168" s="27">
        <v>5333</v>
      </c>
      <c r="F168" s="27">
        <v>159</v>
      </c>
      <c r="G168" s="27">
        <v>1</v>
      </c>
      <c r="H168" s="27">
        <v>8</v>
      </c>
      <c r="I168" s="27">
        <v>1</v>
      </c>
      <c r="J168" s="27">
        <v>65</v>
      </c>
      <c r="K168" s="27">
        <f t="shared" si="3"/>
        <v>3365</v>
      </c>
      <c r="L168" s="27"/>
      <c r="M168" s="27" t="s">
        <v>648</v>
      </c>
      <c r="N168" s="27"/>
      <c r="O168" s="27"/>
      <c r="P168" s="27"/>
      <c r="Q168" s="27">
        <v>3365</v>
      </c>
      <c r="R168" s="27"/>
      <c r="S168" s="27"/>
      <c r="T168" s="27"/>
      <c r="U168" s="27"/>
      <c r="V168" s="153">
        <v>0</v>
      </c>
    </row>
    <row r="169" spans="1:22" s="29" customFormat="1" ht="18.75" x14ac:dyDescent="0.2">
      <c r="A169" s="173">
        <v>160</v>
      </c>
      <c r="B169" s="112"/>
      <c r="C169" s="26" t="s">
        <v>9</v>
      </c>
      <c r="D169" s="26">
        <v>14598</v>
      </c>
      <c r="E169" s="27">
        <v>1760</v>
      </c>
      <c r="F169" s="27">
        <v>14</v>
      </c>
      <c r="G169" s="27">
        <v>1</v>
      </c>
      <c r="H169" s="27">
        <v>7</v>
      </c>
      <c r="I169" s="27">
        <v>3</v>
      </c>
      <c r="J169" s="27">
        <v>37</v>
      </c>
      <c r="K169" s="27">
        <f t="shared" si="3"/>
        <v>3137</v>
      </c>
      <c r="L169" s="27"/>
      <c r="M169" s="27" t="s">
        <v>648</v>
      </c>
      <c r="N169" s="27"/>
      <c r="O169" s="27"/>
      <c r="P169" s="27"/>
      <c r="Q169" s="27">
        <v>3137</v>
      </c>
      <c r="R169" s="27"/>
      <c r="S169" s="27"/>
      <c r="T169" s="27"/>
      <c r="U169" s="27"/>
      <c r="V169" s="153">
        <v>0</v>
      </c>
    </row>
    <row r="170" spans="1:22" s="29" customFormat="1" ht="18.75" x14ac:dyDescent="0.2">
      <c r="A170" s="173">
        <v>161</v>
      </c>
      <c r="B170" s="26" t="s">
        <v>2189</v>
      </c>
      <c r="C170" s="26"/>
      <c r="D170" s="26"/>
      <c r="E170" s="27"/>
      <c r="F170" s="27"/>
      <c r="G170" s="27">
        <v>2</v>
      </c>
      <c r="H170" s="27"/>
      <c r="I170" s="27"/>
      <c r="J170" s="27"/>
      <c r="K170" s="27">
        <f t="shared" si="3"/>
        <v>0</v>
      </c>
      <c r="L170" s="27">
        <v>1</v>
      </c>
      <c r="M170" s="27" t="s">
        <v>649</v>
      </c>
      <c r="N170" s="27" t="s">
        <v>15</v>
      </c>
      <c r="O170" s="27" t="s">
        <v>22</v>
      </c>
      <c r="P170" s="27">
        <v>36</v>
      </c>
      <c r="Q170" s="27"/>
      <c r="R170" s="27">
        <v>36</v>
      </c>
      <c r="S170" s="27"/>
      <c r="T170" s="27"/>
      <c r="U170" s="27">
        <v>40</v>
      </c>
      <c r="V170" s="153">
        <v>0.02</v>
      </c>
    </row>
    <row r="171" spans="1:22" s="29" customFormat="1" ht="18.75" x14ac:dyDescent="0.2">
      <c r="A171" s="173">
        <v>162</v>
      </c>
      <c r="B171" s="112"/>
      <c r="C171" s="26" t="s">
        <v>9</v>
      </c>
      <c r="D171" s="26">
        <v>60695</v>
      </c>
      <c r="E171" s="27">
        <v>5650</v>
      </c>
      <c r="F171" s="27">
        <v>91</v>
      </c>
      <c r="G171" s="27">
        <v>1</v>
      </c>
      <c r="H171" s="27">
        <v>9</v>
      </c>
      <c r="I171" s="27">
        <v>3</v>
      </c>
      <c r="J171" s="27">
        <v>46</v>
      </c>
      <c r="K171" s="27">
        <f t="shared" si="3"/>
        <v>3946</v>
      </c>
      <c r="L171" s="27"/>
      <c r="M171" s="27" t="s">
        <v>649</v>
      </c>
      <c r="N171" s="27"/>
      <c r="O171" s="27"/>
      <c r="P171" s="27"/>
      <c r="Q171" s="27">
        <v>3946</v>
      </c>
      <c r="R171" s="27"/>
      <c r="S171" s="27"/>
      <c r="T171" s="27"/>
      <c r="U171" s="27"/>
      <c r="V171" s="153">
        <v>0</v>
      </c>
    </row>
    <row r="172" spans="1:22" s="29" customFormat="1" ht="18.75" x14ac:dyDescent="0.2">
      <c r="A172" s="173">
        <v>163</v>
      </c>
      <c r="B172" s="26" t="s">
        <v>2188</v>
      </c>
      <c r="C172" s="26" t="s">
        <v>9</v>
      </c>
      <c r="D172" s="26">
        <v>10675</v>
      </c>
      <c r="E172" s="27">
        <v>1167</v>
      </c>
      <c r="F172" s="27">
        <v>50</v>
      </c>
      <c r="G172" s="27">
        <v>2</v>
      </c>
      <c r="H172" s="27"/>
      <c r="I172" s="27">
        <v>1</v>
      </c>
      <c r="J172" s="27">
        <v>35</v>
      </c>
      <c r="K172" s="27">
        <f t="shared" si="3"/>
        <v>135</v>
      </c>
      <c r="L172" s="27">
        <v>1</v>
      </c>
      <c r="M172" s="27" t="s">
        <v>650</v>
      </c>
      <c r="N172" s="27" t="s">
        <v>15</v>
      </c>
      <c r="O172" s="27" t="s">
        <v>12</v>
      </c>
      <c r="P172" s="27">
        <v>168</v>
      </c>
      <c r="Q172" s="27"/>
      <c r="R172" s="27">
        <v>135</v>
      </c>
      <c r="S172" s="27"/>
      <c r="T172" s="27"/>
      <c r="U172" s="27">
        <v>30</v>
      </c>
      <c r="V172" s="153">
        <v>0</v>
      </c>
    </row>
    <row r="173" spans="1:22" s="29" customFormat="1" ht="18.75" x14ac:dyDescent="0.2">
      <c r="A173" s="173">
        <v>164</v>
      </c>
      <c r="B173" s="112"/>
      <c r="C173" s="26" t="s">
        <v>9</v>
      </c>
      <c r="D173" s="26">
        <v>10704</v>
      </c>
      <c r="E173" s="27"/>
      <c r="F173" s="27">
        <v>80</v>
      </c>
      <c r="G173" s="27">
        <v>1</v>
      </c>
      <c r="H173" s="27"/>
      <c r="I173" s="27">
        <v>2</v>
      </c>
      <c r="J173" s="27">
        <v>25</v>
      </c>
      <c r="K173" s="27">
        <f t="shared" si="3"/>
        <v>225</v>
      </c>
      <c r="L173" s="27"/>
      <c r="M173" s="27" t="s">
        <v>650</v>
      </c>
      <c r="N173" s="27"/>
      <c r="O173" s="27"/>
      <c r="P173" s="27"/>
      <c r="Q173" s="27">
        <v>225</v>
      </c>
      <c r="R173" s="27"/>
      <c r="S173" s="27"/>
      <c r="T173" s="27"/>
      <c r="U173" s="27"/>
      <c r="V173" s="153">
        <v>0</v>
      </c>
    </row>
    <row r="174" spans="1:22" s="29" customFormat="1" ht="18.75" x14ac:dyDescent="0.2">
      <c r="A174" s="173">
        <v>165</v>
      </c>
      <c r="B174" s="112"/>
      <c r="C174" s="26" t="s">
        <v>9</v>
      </c>
      <c r="D174" s="26">
        <v>10674</v>
      </c>
      <c r="E174" s="27"/>
      <c r="F174" s="27">
        <v>49</v>
      </c>
      <c r="G174" s="27">
        <v>1</v>
      </c>
      <c r="H174" s="27"/>
      <c r="I174" s="27">
        <v>1</v>
      </c>
      <c r="J174" s="27">
        <v>32</v>
      </c>
      <c r="K174" s="27">
        <f t="shared" si="3"/>
        <v>132</v>
      </c>
      <c r="L174" s="27"/>
      <c r="M174" s="27" t="s">
        <v>650</v>
      </c>
      <c r="N174" s="27"/>
      <c r="O174" s="27"/>
      <c r="P174" s="27"/>
      <c r="Q174" s="27">
        <v>132</v>
      </c>
      <c r="R174" s="27"/>
      <c r="S174" s="27"/>
      <c r="T174" s="27"/>
      <c r="U174" s="27"/>
      <c r="V174" s="153">
        <v>0</v>
      </c>
    </row>
    <row r="175" spans="1:22" s="29" customFormat="1" ht="18.75" x14ac:dyDescent="0.2">
      <c r="A175" s="173">
        <v>166</v>
      </c>
      <c r="B175" s="112"/>
      <c r="C175" s="26" t="s">
        <v>9</v>
      </c>
      <c r="D175" s="26">
        <v>14084</v>
      </c>
      <c r="E175" s="27"/>
      <c r="F175" s="27">
        <v>164</v>
      </c>
      <c r="G175" s="27">
        <v>1</v>
      </c>
      <c r="H175" s="27">
        <v>19</v>
      </c>
      <c r="I175" s="27">
        <v>1</v>
      </c>
      <c r="J175" s="27">
        <v>36</v>
      </c>
      <c r="K175" s="27">
        <f t="shared" si="3"/>
        <v>7736</v>
      </c>
      <c r="L175" s="27"/>
      <c r="M175" s="27" t="s">
        <v>650</v>
      </c>
      <c r="N175" s="27"/>
      <c r="O175" s="27"/>
      <c r="P175" s="27"/>
      <c r="Q175" s="27">
        <v>7736</v>
      </c>
      <c r="R175" s="27"/>
      <c r="S175" s="27"/>
      <c r="T175" s="27"/>
      <c r="U175" s="27"/>
      <c r="V175" s="153">
        <v>0</v>
      </c>
    </row>
    <row r="176" spans="1:22" s="29" customFormat="1" ht="18.75" x14ac:dyDescent="0.2">
      <c r="A176" s="173">
        <v>167</v>
      </c>
      <c r="B176" s="112"/>
      <c r="C176" s="26" t="s">
        <v>9</v>
      </c>
      <c r="D176" s="26">
        <v>10680</v>
      </c>
      <c r="E176" s="27">
        <v>1172</v>
      </c>
      <c r="F176" s="27">
        <v>55</v>
      </c>
      <c r="G176" s="27">
        <v>1</v>
      </c>
      <c r="H176" s="27"/>
      <c r="I176" s="27">
        <v>1</v>
      </c>
      <c r="J176" s="27">
        <v>49</v>
      </c>
      <c r="K176" s="27">
        <f t="shared" si="3"/>
        <v>149</v>
      </c>
      <c r="L176" s="27"/>
      <c r="M176" s="27" t="s">
        <v>650</v>
      </c>
      <c r="N176" s="27"/>
      <c r="O176" s="27"/>
      <c r="P176" s="27"/>
      <c r="Q176" s="27">
        <v>149</v>
      </c>
      <c r="R176" s="27"/>
      <c r="S176" s="27"/>
      <c r="T176" s="27"/>
      <c r="U176" s="27"/>
      <c r="V176" s="153">
        <v>0</v>
      </c>
    </row>
    <row r="177" spans="1:22" s="29" customFormat="1" ht="18.75" x14ac:dyDescent="0.2">
      <c r="A177" s="173">
        <v>168</v>
      </c>
      <c r="B177" s="26" t="s">
        <v>2187</v>
      </c>
      <c r="C177" s="26" t="s">
        <v>9</v>
      </c>
      <c r="D177" s="26">
        <v>10706</v>
      </c>
      <c r="E177" s="27"/>
      <c r="F177" s="27"/>
      <c r="G177" s="27">
        <v>2</v>
      </c>
      <c r="H177" s="27"/>
      <c r="I177" s="27">
        <v>2</v>
      </c>
      <c r="J177" s="27">
        <v>58</v>
      </c>
      <c r="K177" s="27">
        <f t="shared" si="3"/>
        <v>258</v>
      </c>
      <c r="L177" s="27">
        <v>1</v>
      </c>
      <c r="M177" s="27" t="s">
        <v>651</v>
      </c>
      <c r="N177" s="27" t="s">
        <v>15</v>
      </c>
      <c r="O177" s="27" t="s">
        <v>42</v>
      </c>
      <c r="P177" s="27">
        <v>108</v>
      </c>
      <c r="Q177" s="27"/>
      <c r="R177" s="27">
        <v>258</v>
      </c>
      <c r="S177" s="27"/>
      <c r="T177" s="27"/>
      <c r="U177" s="27">
        <v>20</v>
      </c>
      <c r="V177" s="153">
        <v>0</v>
      </c>
    </row>
    <row r="178" spans="1:22" s="29" customFormat="1" ht="18.75" x14ac:dyDescent="0.2">
      <c r="A178" s="173">
        <v>169</v>
      </c>
      <c r="B178" s="112"/>
      <c r="C178" s="26" t="s">
        <v>9</v>
      </c>
      <c r="D178" s="26">
        <v>10711</v>
      </c>
      <c r="E178" s="27"/>
      <c r="F178" s="27">
        <v>87</v>
      </c>
      <c r="G178" s="27">
        <v>1</v>
      </c>
      <c r="H178" s="27"/>
      <c r="I178" s="27">
        <v>3</v>
      </c>
      <c r="J178" s="27">
        <v>38</v>
      </c>
      <c r="K178" s="27">
        <f t="shared" si="3"/>
        <v>338</v>
      </c>
      <c r="L178" s="27"/>
      <c r="M178" s="27" t="s">
        <v>651</v>
      </c>
      <c r="N178" s="27"/>
      <c r="O178" s="27"/>
      <c r="P178" s="27"/>
      <c r="Q178" s="27">
        <v>338</v>
      </c>
      <c r="R178" s="27"/>
      <c r="S178" s="27"/>
      <c r="T178" s="27"/>
      <c r="U178" s="27"/>
      <c r="V178" s="153">
        <v>0</v>
      </c>
    </row>
    <row r="179" spans="1:22" s="29" customFormat="1" ht="18.75" x14ac:dyDescent="0.2">
      <c r="A179" s="173">
        <v>170</v>
      </c>
      <c r="B179" s="26" t="s">
        <v>2186</v>
      </c>
      <c r="C179" s="26" t="s">
        <v>32</v>
      </c>
      <c r="D179" s="26">
        <v>249</v>
      </c>
      <c r="E179" s="27">
        <v>249</v>
      </c>
      <c r="F179" s="27">
        <v>47</v>
      </c>
      <c r="G179" s="27">
        <v>2</v>
      </c>
      <c r="H179" s="27"/>
      <c r="I179" s="27">
        <v>1</v>
      </c>
      <c r="J179" s="27">
        <v>53</v>
      </c>
      <c r="K179" s="27">
        <f t="shared" si="3"/>
        <v>153</v>
      </c>
      <c r="L179" s="27">
        <v>1</v>
      </c>
      <c r="M179" s="27" t="s">
        <v>652</v>
      </c>
      <c r="N179" s="27" t="s">
        <v>15</v>
      </c>
      <c r="O179" s="27" t="s">
        <v>42</v>
      </c>
      <c r="P179" s="27">
        <v>54</v>
      </c>
      <c r="Q179" s="27"/>
      <c r="R179" s="27">
        <v>153</v>
      </c>
      <c r="S179" s="27"/>
      <c r="T179" s="27"/>
      <c r="U179" s="27">
        <v>10</v>
      </c>
      <c r="V179" s="153">
        <v>0.02</v>
      </c>
    </row>
    <row r="180" spans="1:22" s="29" customFormat="1" ht="18.75" x14ac:dyDescent="0.2">
      <c r="A180" s="173">
        <v>171</v>
      </c>
      <c r="B180" s="112"/>
      <c r="C180" s="26" t="s">
        <v>9</v>
      </c>
      <c r="D180" s="26">
        <v>14758</v>
      </c>
      <c r="E180" s="27">
        <v>1908</v>
      </c>
      <c r="F180" s="27">
        <v>18</v>
      </c>
      <c r="G180" s="27">
        <v>1</v>
      </c>
      <c r="H180" s="27">
        <v>10</v>
      </c>
      <c r="I180" s="27">
        <v>3</v>
      </c>
      <c r="J180" s="27">
        <v>45</v>
      </c>
      <c r="K180" s="27">
        <f t="shared" si="3"/>
        <v>4345</v>
      </c>
      <c r="L180" s="27"/>
      <c r="M180" s="27" t="s">
        <v>652</v>
      </c>
      <c r="N180" s="27"/>
      <c r="O180" s="27"/>
      <c r="P180" s="27"/>
      <c r="Q180" s="27">
        <v>4345</v>
      </c>
      <c r="R180" s="27"/>
      <c r="S180" s="27"/>
      <c r="T180" s="27"/>
      <c r="U180" s="27"/>
      <c r="V180" s="153">
        <v>0</v>
      </c>
    </row>
    <row r="181" spans="1:22" s="29" customFormat="1" ht="18.75" x14ac:dyDescent="0.2">
      <c r="A181" s="173">
        <v>172</v>
      </c>
      <c r="B181" s="112"/>
      <c r="C181" s="26" t="s">
        <v>9</v>
      </c>
      <c r="D181" s="26">
        <v>44523</v>
      </c>
      <c r="E181" s="27">
        <v>4428</v>
      </c>
      <c r="F181" s="27">
        <v>97</v>
      </c>
      <c r="G181" s="27">
        <v>1</v>
      </c>
      <c r="H181" s="27">
        <v>10</v>
      </c>
      <c r="I181" s="27"/>
      <c r="J181" s="27">
        <v>91</v>
      </c>
      <c r="K181" s="27">
        <f t="shared" si="3"/>
        <v>4091</v>
      </c>
      <c r="L181" s="27"/>
      <c r="M181" s="27" t="s">
        <v>652</v>
      </c>
      <c r="N181" s="27"/>
      <c r="O181" s="27"/>
      <c r="P181" s="27"/>
      <c r="Q181" s="27">
        <v>4091</v>
      </c>
      <c r="R181" s="27"/>
      <c r="S181" s="27"/>
      <c r="T181" s="27"/>
      <c r="U181" s="27"/>
      <c r="V181" s="153">
        <v>0</v>
      </c>
    </row>
    <row r="182" spans="1:22" s="29" customFormat="1" ht="18.75" x14ac:dyDescent="0.2">
      <c r="A182" s="173">
        <v>173</v>
      </c>
      <c r="B182" s="26" t="s">
        <v>2185</v>
      </c>
      <c r="C182" s="26" t="s">
        <v>13</v>
      </c>
      <c r="D182" s="26"/>
      <c r="E182" s="27"/>
      <c r="F182" s="27"/>
      <c r="G182" s="27">
        <v>2</v>
      </c>
      <c r="H182" s="27"/>
      <c r="I182" s="27">
        <v>2</v>
      </c>
      <c r="J182" s="27"/>
      <c r="K182" s="27">
        <f t="shared" si="3"/>
        <v>200</v>
      </c>
      <c r="L182" s="27">
        <v>1</v>
      </c>
      <c r="M182" s="27" t="s">
        <v>653</v>
      </c>
      <c r="N182" s="27" t="s">
        <v>15</v>
      </c>
      <c r="O182" s="27" t="s">
        <v>22</v>
      </c>
      <c r="P182" s="27">
        <v>66</v>
      </c>
      <c r="Q182" s="27"/>
      <c r="R182" s="27">
        <v>200</v>
      </c>
      <c r="S182" s="27"/>
      <c r="T182" s="27"/>
      <c r="U182" s="27">
        <v>10</v>
      </c>
      <c r="V182" s="153">
        <v>0.02</v>
      </c>
    </row>
    <row r="183" spans="1:22" s="29" customFormat="1" ht="18.75" x14ac:dyDescent="0.2">
      <c r="A183" s="173">
        <v>174</v>
      </c>
      <c r="B183" s="112"/>
      <c r="C183" s="26" t="s">
        <v>13</v>
      </c>
      <c r="D183" s="26"/>
      <c r="E183" s="27"/>
      <c r="F183" s="27"/>
      <c r="G183" s="27">
        <v>1</v>
      </c>
      <c r="H183" s="27"/>
      <c r="I183" s="27">
        <v>2</v>
      </c>
      <c r="J183" s="27"/>
      <c r="K183" s="27">
        <f t="shared" si="3"/>
        <v>200</v>
      </c>
      <c r="L183" s="27"/>
      <c r="M183" s="27" t="s">
        <v>653</v>
      </c>
      <c r="N183" s="27"/>
      <c r="O183" s="27"/>
      <c r="P183" s="27"/>
      <c r="Q183" s="27">
        <v>200</v>
      </c>
      <c r="R183" s="27"/>
      <c r="S183" s="27"/>
      <c r="T183" s="27"/>
      <c r="U183" s="27"/>
      <c r="V183" s="153">
        <v>0.01</v>
      </c>
    </row>
    <row r="184" spans="1:22" s="29" customFormat="1" ht="18.75" x14ac:dyDescent="0.2">
      <c r="A184" s="173">
        <v>175</v>
      </c>
      <c r="B184" s="112"/>
      <c r="C184" s="26" t="s">
        <v>32</v>
      </c>
      <c r="D184" s="26">
        <v>1468</v>
      </c>
      <c r="E184" s="27">
        <v>1468</v>
      </c>
      <c r="F184" s="27">
        <v>104</v>
      </c>
      <c r="G184" s="27">
        <v>1</v>
      </c>
      <c r="H184" s="27">
        <v>12</v>
      </c>
      <c r="I184" s="27"/>
      <c r="J184" s="27">
        <v>50</v>
      </c>
      <c r="K184" s="27">
        <f t="shared" si="3"/>
        <v>4850</v>
      </c>
      <c r="L184" s="27"/>
      <c r="M184" s="27" t="s">
        <v>653</v>
      </c>
      <c r="N184" s="27"/>
      <c r="O184" s="27"/>
      <c r="P184" s="27"/>
      <c r="Q184" s="27">
        <v>4850</v>
      </c>
      <c r="R184" s="27"/>
      <c r="S184" s="27"/>
      <c r="T184" s="27"/>
      <c r="U184" s="27"/>
      <c r="V184" s="153">
        <v>0.01</v>
      </c>
    </row>
    <row r="185" spans="1:22" s="29" customFormat="1" ht="18.75" x14ac:dyDescent="0.2">
      <c r="A185" s="173">
        <v>176</v>
      </c>
      <c r="B185" s="112"/>
      <c r="C185" s="26" t="s">
        <v>13</v>
      </c>
      <c r="D185" s="26"/>
      <c r="E185" s="27"/>
      <c r="F185" s="27"/>
      <c r="G185" s="27">
        <v>1</v>
      </c>
      <c r="H185" s="27">
        <v>5</v>
      </c>
      <c r="I185" s="27"/>
      <c r="J185" s="27"/>
      <c r="K185" s="27">
        <f t="shared" si="3"/>
        <v>2000</v>
      </c>
      <c r="L185" s="27"/>
      <c r="M185" s="27" t="s">
        <v>653</v>
      </c>
      <c r="N185" s="27"/>
      <c r="O185" s="27"/>
      <c r="P185" s="27"/>
      <c r="Q185" s="27">
        <v>2000</v>
      </c>
      <c r="R185" s="27"/>
      <c r="S185" s="27"/>
      <c r="T185" s="27"/>
      <c r="U185" s="27"/>
      <c r="V185" s="153">
        <v>0.01</v>
      </c>
    </row>
    <row r="186" spans="1:22" s="29" customFormat="1" ht="18.75" x14ac:dyDescent="0.2">
      <c r="A186" s="173">
        <v>177</v>
      </c>
      <c r="B186" s="112"/>
      <c r="C186" s="26" t="s">
        <v>9</v>
      </c>
      <c r="D186" s="26">
        <v>28754</v>
      </c>
      <c r="E186" s="27">
        <v>3571</v>
      </c>
      <c r="F186" s="27">
        <v>81</v>
      </c>
      <c r="G186" s="27">
        <v>1</v>
      </c>
      <c r="H186" s="27">
        <v>3</v>
      </c>
      <c r="I186" s="27">
        <v>2</v>
      </c>
      <c r="J186" s="27">
        <v>8</v>
      </c>
      <c r="K186" s="27">
        <f t="shared" si="3"/>
        <v>1408</v>
      </c>
      <c r="L186" s="27"/>
      <c r="M186" s="27" t="s">
        <v>653</v>
      </c>
      <c r="N186" s="27"/>
      <c r="O186" s="27"/>
      <c r="P186" s="27"/>
      <c r="Q186" s="27">
        <v>1408</v>
      </c>
      <c r="R186" s="27"/>
      <c r="S186" s="27"/>
      <c r="T186" s="27"/>
      <c r="U186" s="27"/>
      <c r="V186" s="153">
        <v>0</v>
      </c>
    </row>
    <row r="187" spans="1:22" s="29" customFormat="1" ht="18.75" x14ac:dyDescent="0.2">
      <c r="A187" s="173">
        <v>178</v>
      </c>
      <c r="B187" s="112"/>
      <c r="C187" s="26" t="s">
        <v>13</v>
      </c>
      <c r="D187" s="26"/>
      <c r="E187" s="27"/>
      <c r="F187" s="27"/>
      <c r="G187" s="27">
        <v>1</v>
      </c>
      <c r="H187" s="27">
        <v>2</v>
      </c>
      <c r="I187" s="27"/>
      <c r="J187" s="27"/>
      <c r="K187" s="27">
        <f t="shared" si="3"/>
        <v>800</v>
      </c>
      <c r="L187" s="27"/>
      <c r="M187" s="27" t="s">
        <v>653</v>
      </c>
      <c r="N187" s="27"/>
      <c r="O187" s="27"/>
      <c r="P187" s="27"/>
      <c r="Q187" s="27">
        <v>800</v>
      </c>
      <c r="R187" s="27"/>
      <c r="S187" s="27"/>
      <c r="T187" s="27"/>
      <c r="U187" s="27"/>
      <c r="V187" s="153">
        <v>0.01</v>
      </c>
    </row>
    <row r="188" spans="1:22" s="29" customFormat="1" ht="18.75" x14ac:dyDescent="0.2">
      <c r="A188" s="173">
        <v>179</v>
      </c>
      <c r="B188" s="112"/>
      <c r="C188" s="26" t="s">
        <v>13</v>
      </c>
      <c r="D188" s="26"/>
      <c r="E188" s="27"/>
      <c r="F188" s="27"/>
      <c r="G188" s="27">
        <v>1</v>
      </c>
      <c r="H188" s="27">
        <v>8</v>
      </c>
      <c r="I188" s="27"/>
      <c r="J188" s="27"/>
      <c r="K188" s="27">
        <f t="shared" si="3"/>
        <v>3200</v>
      </c>
      <c r="L188" s="27"/>
      <c r="M188" s="27" t="s">
        <v>653</v>
      </c>
      <c r="N188" s="27"/>
      <c r="O188" s="27"/>
      <c r="P188" s="27"/>
      <c r="Q188" s="27">
        <v>3200</v>
      </c>
      <c r="R188" s="27"/>
      <c r="S188" s="27"/>
      <c r="T188" s="27"/>
      <c r="U188" s="27"/>
      <c r="V188" s="153">
        <v>0.01</v>
      </c>
    </row>
    <row r="189" spans="1:22" s="29" customFormat="1" ht="18.75" x14ac:dyDescent="0.2">
      <c r="A189" s="173">
        <v>180</v>
      </c>
      <c r="B189" s="26" t="s">
        <v>2184</v>
      </c>
      <c r="C189" s="26"/>
      <c r="D189" s="26"/>
      <c r="E189" s="27"/>
      <c r="F189" s="27"/>
      <c r="G189" s="27">
        <v>2</v>
      </c>
      <c r="H189" s="27"/>
      <c r="I189" s="27"/>
      <c r="J189" s="27"/>
      <c r="K189" s="27">
        <f t="shared" si="3"/>
        <v>0</v>
      </c>
      <c r="L189" s="27">
        <v>1</v>
      </c>
      <c r="M189" s="27" t="s">
        <v>654</v>
      </c>
      <c r="N189" s="27" t="s">
        <v>15</v>
      </c>
      <c r="O189" s="27" t="s">
        <v>22</v>
      </c>
      <c r="P189" s="27">
        <v>48</v>
      </c>
      <c r="Q189" s="27"/>
      <c r="R189" s="27">
        <v>48</v>
      </c>
      <c r="S189" s="27"/>
      <c r="T189" s="27"/>
      <c r="U189" s="27">
        <v>20</v>
      </c>
      <c r="V189" s="153">
        <v>0.02</v>
      </c>
    </row>
    <row r="190" spans="1:22" s="29" customFormat="1" ht="18.75" x14ac:dyDescent="0.2">
      <c r="A190" s="173">
        <v>181</v>
      </c>
      <c r="B190" s="112"/>
      <c r="C190" s="26" t="s">
        <v>32</v>
      </c>
      <c r="D190" s="26">
        <v>3288</v>
      </c>
      <c r="E190" s="27">
        <v>3288</v>
      </c>
      <c r="F190" s="27">
        <v>110</v>
      </c>
      <c r="G190" s="27">
        <v>1</v>
      </c>
      <c r="H190" s="27">
        <v>16</v>
      </c>
      <c r="I190" s="27">
        <v>2</v>
      </c>
      <c r="J190" s="27">
        <v>93</v>
      </c>
      <c r="K190" s="27">
        <f t="shared" si="3"/>
        <v>6693</v>
      </c>
      <c r="L190" s="27"/>
      <c r="M190" s="27" t="s">
        <v>654</v>
      </c>
      <c r="N190" s="27"/>
      <c r="O190" s="27"/>
      <c r="P190" s="27"/>
      <c r="Q190" s="27">
        <v>6693</v>
      </c>
      <c r="R190" s="27"/>
      <c r="S190" s="27"/>
      <c r="T190" s="27"/>
      <c r="U190" s="27"/>
      <c r="V190" s="153">
        <v>0.01</v>
      </c>
    </row>
    <row r="191" spans="1:22" s="29" customFormat="1" ht="18.75" x14ac:dyDescent="0.2">
      <c r="A191" s="173">
        <v>182</v>
      </c>
      <c r="B191" s="26" t="s">
        <v>2183</v>
      </c>
      <c r="C191" s="26" t="s">
        <v>13</v>
      </c>
      <c r="D191" s="26"/>
      <c r="E191" s="27"/>
      <c r="F191" s="27"/>
      <c r="G191" s="27">
        <v>2</v>
      </c>
      <c r="H191" s="27">
        <v>3</v>
      </c>
      <c r="I191" s="27"/>
      <c r="J191" s="27"/>
      <c r="K191" s="27">
        <f t="shared" si="3"/>
        <v>1200</v>
      </c>
      <c r="L191" s="27">
        <v>1</v>
      </c>
      <c r="M191" s="27" t="s">
        <v>655</v>
      </c>
      <c r="N191" s="27" t="s">
        <v>15</v>
      </c>
      <c r="O191" s="27" t="s">
        <v>42</v>
      </c>
      <c r="P191" s="27">
        <v>108</v>
      </c>
      <c r="Q191" s="27">
        <v>1100</v>
      </c>
      <c r="R191" s="27">
        <v>100</v>
      </c>
      <c r="S191" s="27"/>
      <c r="T191" s="27"/>
      <c r="U191" s="27">
        <v>10</v>
      </c>
      <c r="V191" s="153">
        <v>0.02</v>
      </c>
    </row>
    <row r="192" spans="1:22" s="29" customFormat="1" ht="18.75" x14ac:dyDescent="0.2">
      <c r="A192" s="173">
        <v>183</v>
      </c>
      <c r="B192" s="112"/>
      <c r="C192" s="26" t="s">
        <v>13</v>
      </c>
      <c r="D192" s="26"/>
      <c r="E192" s="27"/>
      <c r="F192" s="27"/>
      <c r="G192" s="27">
        <v>1</v>
      </c>
      <c r="H192" s="27">
        <v>3</v>
      </c>
      <c r="I192" s="27">
        <v>3</v>
      </c>
      <c r="J192" s="27"/>
      <c r="K192" s="27">
        <f t="shared" si="3"/>
        <v>1500</v>
      </c>
      <c r="L192" s="27"/>
      <c r="M192" s="27" t="s">
        <v>655</v>
      </c>
      <c r="N192" s="27"/>
      <c r="O192" s="27"/>
      <c r="P192" s="27"/>
      <c r="Q192" s="27">
        <v>1500</v>
      </c>
      <c r="R192" s="27"/>
      <c r="S192" s="27"/>
      <c r="T192" s="27"/>
      <c r="U192" s="27"/>
      <c r="V192" s="153">
        <v>0.01</v>
      </c>
    </row>
    <row r="193" spans="1:22" s="29" customFormat="1" ht="18.75" x14ac:dyDescent="0.2">
      <c r="A193" s="173">
        <v>184</v>
      </c>
      <c r="B193" s="112"/>
      <c r="C193" s="26" t="s">
        <v>13</v>
      </c>
      <c r="D193" s="26"/>
      <c r="E193" s="27"/>
      <c r="F193" s="27"/>
      <c r="G193" s="27">
        <v>1</v>
      </c>
      <c r="H193" s="27">
        <v>17</v>
      </c>
      <c r="I193" s="27"/>
      <c r="J193" s="27"/>
      <c r="K193" s="27">
        <f t="shared" si="3"/>
        <v>6800</v>
      </c>
      <c r="L193" s="27"/>
      <c r="M193" s="27" t="s">
        <v>655</v>
      </c>
      <c r="N193" s="27"/>
      <c r="O193" s="27"/>
      <c r="P193" s="27"/>
      <c r="Q193" s="27">
        <v>6800</v>
      </c>
      <c r="R193" s="27"/>
      <c r="S193" s="27"/>
      <c r="T193" s="27"/>
      <c r="U193" s="27"/>
      <c r="V193" s="153">
        <v>0.01</v>
      </c>
    </row>
    <row r="194" spans="1:22" s="29" customFormat="1" ht="18.75" x14ac:dyDescent="0.2">
      <c r="A194" s="173">
        <v>185</v>
      </c>
      <c r="B194" s="26" t="s">
        <v>2182</v>
      </c>
      <c r="C194" s="26" t="s">
        <v>9</v>
      </c>
      <c r="D194" s="26">
        <v>10677</v>
      </c>
      <c r="E194" s="27">
        <v>1169</v>
      </c>
      <c r="F194" s="27">
        <v>52</v>
      </c>
      <c r="G194" s="27">
        <v>2</v>
      </c>
      <c r="H194" s="27"/>
      <c r="I194" s="27">
        <v>1</v>
      </c>
      <c r="J194" s="27">
        <v>39</v>
      </c>
      <c r="K194" s="27">
        <f t="shared" si="3"/>
        <v>139</v>
      </c>
      <c r="L194" s="27">
        <v>1</v>
      </c>
      <c r="M194" s="27" t="s">
        <v>656</v>
      </c>
      <c r="N194" s="27" t="s">
        <v>15</v>
      </c>
      <c r="O194" s="27" t="s">
        <v>12</v>
      </c>
      <c r="P194" s="27">
        <v>210</v>
      </c>
      <c r="Q194" s="27"/>
      <c r="R194" s="27">
        <v>139</v>
      </c>
      <c r="S194" s="27"/>
      <c r="T194" s="27"/>
      <c r="U194" s="27">
        <v>20</v>
      </c>
      <c r="V194" s="153">
        <v>0</v>
      </c>
    </row>
    <row r="195" spans="1:22" s="29" customFormat="1" ht="18.75" x14ac:dyDescent="0.2">
      <c r="A195" s="173">
        <v>186</v>
      </c>
      <c r="B195" s="112"/>
      <c r="C195" s="26" t="s">
        <v>9</v>
      </c>
      <c r="D195" s="26">
        <v>10676</v>
      </c>
      <c r="E195" s="27"/>
      <c r="F195" s="27">
        <v>51</v>
      </c>
      <c r="G195" s="27">
        <v>1</v>
      </c>
      <c r="H195" s="27"/>
      <c r="I195" s="27">
        <v>2</v>
      </c>
      <c r="J195" s="27">
        <v>6</v>
      </c>
      <c r="K195" s="27">
        <f t="shared" si="3"/>
        <v>206</v>
      </c>
      <c r="L195" s="27"/>
      <c r="M195" s="27" t="s">
        <v>656</v>
      </c>
      <c r="N195" s="27"/>
      <c r="O195" s="27"/>
      <c r="P195" s="27"/>
      <c r="Q195" s="27">
        <v>206</v>
      </c>
      <c r="R195" s="27"/>
      <c r="S195" s="27"/>
      <c r="T195" s="27"/>
      <c r="U195" s="27"/>
      <c r="V195" s="153">
        <v>0</v>
      </c>
    </row>
    <row r="196" spans="1:22" s="29" customFormat="1" ht="18.75" x14ac:dyDescent="0.2">
      <c r="A196" s="173">
        <v>187</v>
      </c>
      <c r="B196" s="112"/>
      <c r="C196" s="26" t="s">
        <v>9</v>
      </c>
      <c r="D196" s="26">
        <v>14085</v>
      </c>
      <c r="E196" s="27"/>
      <c r="F196" s="27">
        <v>165</v>
      </c>
      <c r="G196" s="27">
        <v>1</v>
      </c>
      <c r="H196" s="27">
        <v>9</v>
      </c>
      <c r="I196" s="27">
        <v>2</v>
      </c>
      <c r="J196" s="27">
        <v>26</v>
      </c>
      <c r="K196" s="27">
        <f t="shared" si="3"/>
        <v>3826</v>
      </c>
      <c r="L196" s="27"/>
      <c r="M196" s="27" t="s">
        <v>656</v>
      </c>
      <c r="N196" s="27"/>
      <c r="O196" s="27"/>
      <c r="P196" s="27"/>
      <c r="Q196" s="27">
        <v>3826</v>
      </c>
      <c r="R196" s="27"/>
      <c r="S196" s="27"/>
      <c r="T196" s="27"/>
      <c r="U196" s="27"/>
      <c r="V196" s="153">
        <v>0</v>
      </c>
    </row>
    <row r="197" spans="1:22" s="29" customFormat="1" ht="18.75" x14ac:dyDescent="0.2">
      <c r="A197" s="173">
        <v>188</v>
      </c>
      <c r="B197" s="26" t="s">
        <v>2181</v>
      </c>
      <c r="C197" s="26" t="s">
        <v>9</v>
      </c>
      <c r="D197" s="26">
        <v>10678</v>
      </c>
      <c r="E197" s="27">
        <v>1668</v>
      </c>
      <c r="F197" s="27">
        <v>36</v>
      </c>
      <c r="G197" s="27">
        <v>2</v>
      </c>
      <c r="H197" s="27"/>
      <c r="I197" s="27">
        <v>1</v>
      </c>
      <c r="J197" s="27">
        <v>39</v>
      </c>
      <c r="K197" s="27">
        <f t="shared" si="3"/>
        <v>139</v>
      </c>
      <c r="L197" s="27">
        <v>1</v>
      </c>
      <c r="M197" s="27" t="s">
        <v>657</v>
      </c>
      <c r="N197" s="27" t="s">
        <v>15</v>
      </c>
      <c r="O197" s="27" t="s">
        <v>47</v>
      </c>
      <c r="P197" s="27">
        <v>207</v>
      </c>
      <c r="Q197" s="27"/>
      <c r="R197" s="27">
        <v>139</v>
      </c>
      <c r="S197" s="27"/>
      <c r="T197" s="27"/>
      <c r="U197" s="27">
        <v>10</v>
      </c>
      <c r="V197" s="153">
        <v>0</v>
      </c>
    </row>
    <row r="198" spans="1:22" s="29" customFormat="1" ht="18.75" x14ac:dyDescent="0.2">
      <c r="A198" s="173">
        <v>189</v>
      </c>
      <c r="B198" s="112"/>
      <c r="C198" s="26" t="s">
        <v>9</v>
      </c>
      <c r="D198" s="26">
        <v>10662</v>
      </c>
      <c r="E198" s="27">
        <v>1170</v>
      </c>
      <c r="F198" s="27">
        <v>53</v>
      </c>
      <c r="G198" s="27">
        <v>1</v>
      </c>
      <c r="H198" s="27"/>
      <c r="I198" s="27">
        <v>1</v>
      </c>
      <c r="J198" s="27">
        <v>62</v>
      </c>
      <c r="K198" s="27">
        <f t="shared" si="3"/>
        <v>162</v>
      </c>
      <c r="L198" s="27"/>
      <c r="M198" s="27" t="s">
        <v>657</v>
      </c>
      <c r="N198" s="27"/>
      <c r="O198" s="27"/>
      <c r="P198" s="27"/>
      <c r="Q198" s="27">
        <v>162</v>
      </c>
      <c r="R198" s="27"/>
      <c r="S198" s="27"/>
      <c r="T198" s="27"/>
      <c r="U198" s="27"/>
      <c r="V198" s="153">
        <v>0</v>
      </c>
    </row>
    <row r="199" spans="1:22" s="29" customFormat="1" ht="18.75" x14ac:dyDescent="0.2">
      <c r="A199" s="173">
        <v>190</v>
      </c>
      <c r="B199" s="112"/>
      <c r="C199" s="26" t="s">
        <v>32</v>
      </c>
      <c r="D199" s="26">
        <v>1017</v>
      </c>
      <c r="E199" s="27">
        <v>1017</v>
      </c>
      <c r="F199" s="27">
        <v>97</v>
      </c>
      <c r="G199" s="27">
        <v>1</v>
      </c>
      <c r="H199" s="27">
        <v>17</v>
      </c>
      <c r="I199" s="27"/>
      <c r="J199" s="27">
        <v>63</v>
      </c>
      <c r="K199" s="27">
        <f t="shared" si="3"/>
        <v>6863</v>
      </c>
      <c r="L199" s="27"/>
      <c r="M199" s="27" t="s">
        <v>657</v>
      </c>
      <c r="N199" s="27"/>
      <c r="O199" s="27"/>
      <c r="P199" s="27"/>
      <c r="Q199" s="27">
        <v>6863</v>
      </c>
      <c r="R199" s="27"/>
      <c r="S199" s="27"/>
      <c r="T199" s="27"/>
      <c r="U199" s="27"/>
      <c r="V199" s="153">
        <v>0.01</v>
      </c>
    </row>
    <row r="200" spans="1:22" s="29" customFormat="1" ht="18.75" x14ac:dyDescent="0.2">
      <c r="A200" s="173">
        <v>191</v>
      </c>
      <c r="B200" s="26" t="s">
        <v>2180</v>
      </c>
      <c r="C200" s="26" t="s">
        <v>9</v>
      </c>
      <c r="D200" s="26">
        <v>48304</v>
      </c>
      <c r="E200" s="27">
        <v>4650</v>
      </c>
      <c r="F200" s="27">
        <v>192</v>
      </c>
      <c r="G200" s="27">
        <v>2</v>
      </c>
      <c r="H200" s="27"/>
      <c r="I200" s="27">
        <v>1</v>
      </c>
      <c r="J200" s="27">
        <v>10</v>
      </c>
      <c r="K200" s="27">
        <f t="shared" si="3"/>
        <v>110</v>
      </c>
      <c r="L200" s="27">
        <v>1</v>
      </c>
      <c r="M200" s="27" t="s">
        <v>658</v>
      </c>
      <c r="N200" s="27" t="s">
        <v>15</v>
      </c>
      <c r="O200" s="27" t="s">
        <v>22</v>
      </c>
      <c r="P200" s="27">
        <v>48</v>
      </c>
      <c r="Q200" s="27"/>
      <c r="R200" s="27">
        <v>110</v>
      </c>
      <c r="S200" s="27"/>
      <c r="T200" s="27"/>
      <c r="U200" s="27">
        <v>10</v>
      </c>
      <c r="V200" s="153">
        <v>0</v>
      </c>
    </row>
    <row r="201" spans="1:22" s="29" customFormat="1" ht="18.75" x14ac:dyDescent="0.2">
      <c r="A201" s="173">
        <v>192</v>
      </c>
      <c r="B201" s="112"/>
      <c r="C201" s="26" t="s">
        <v>355</v>
      </c>
      <c r="D201" s="26"/>
      <c r="E201" s="27"/>
      <c r="F201" s="27"/>
      <c r="G201" s="27">
        <v>1</v>
      </c>
      <c r="H201" s="27">
        <v>18</v>
      </c>
      <c r="I201" s="27"/>
      <c r="J201" s="27"/>
      <c r="K201" s="27">
        <f t="shared" si="3"/>
        <v>7200</v>
      </c>
      <c r="L201" s="27"/>
      <c r="M201" s="27" t="s">
        <v>658</v>
      </c>
      <c r="N201" s="27"/>
      <c r="O201" s="27"/>
      <c r="P201" s="27"/>
      <c r="Q201" s="27">
        <v>7200</v>
      </c>
      <c r="R201" s="27"/>
      <c r="S201" s="27"/>
      <c r="T201" s="27"/>
      <c r="U201" s="27"/>
      <c r="V201" s="153">
        <v>0.01</v>
      </c>
    </row>
    <row r="202" spans="1:22" s="29" customFormat="1" ht="18.75" x14ac:dyDescent="0.2">
      <c r="A202" s="173">
        <v>193</v>
      </c>
      <c r="B202" s="26" t="s">
        <v>2179</v>
      </c>
      <c r="C202" s="26" t="s">
        <v>9</v>
      </c>
      <c r="D202" s="26">
        <v>10648</v>
      </c>
      <c r="E202" s="27">
        <v>1141</v>
      </c>
      <c r="F202" s="27">
        <v>22</v>
      </c>
      <c r="G202" s="27">
        <v>2</v>
      </c>
      <c r="H202" s="27"/>
      <c r="I202" s="27">
        <v>1</v>
      </c>
      <c r="J202" s="27">
        <v>64</v>
      </c>
      <c r="K202" s="27">
        <f t="shared" si="3"/>
        <v>164</v>
      </c>
      <c r="L202" s="27">
        <v>1</v>
      </c>
      <c r="M202" s="27" t="s">
        <v>659</v>
      </c>
      <c r="N202" s="27" t="s">
        <v>15</v>
      </c>
      <c r="O202" s="27" t="s">
        <v>22</v>
      </c>
      <c r="P202" s="27">
        <v>36</v>
      </c>
      <c r="Q202" s="27"/>
      <c r="R202" s="27">
        <v>164</v>
      </c>
      <c r="S202" s="27"/>
      <c r="T202" s="27"/>
      <c r="U202" s="27">
        <v>10</v>
      </c>
      <c r="V202" s="153">
        <v>0</v>
      </c>
    </row>
    <row r="203" spans="1:22" s="29" customFormat="1" ht="18.75" x14ac:dyDescent="0.2">
      <c r="A203" s="173">
        <v>194</v>
      </c>
      <c r="B203" s="112"/>
      <c r="C203" s="26" t="s">
        <v>9</v>
      </c>
      <c r="D203" s="26">
        <v>42892</v>
      </c>
      <c r="E203" s="27">
        <v>4337</v>
      </c>
      <c r="F203" s="27">
        <v>125</v>
      </c>
      <c r="G203" s="27">
        <v>1</v>
      </c>
      <c r="H203" s="27"/>
      <c r="I203" s="27"/>
      <c r="J203" s="27">
        <v>14</v>
      </c>
      <c r="K203" s="27">
        <f t="shared" si="3"/>
        <v>14</v>
      </c>
      <c r="L203" s="27"/>
      <c r="M203" s="27" t="s">
        <v>659</v>
      </c>
      <c r="N203" s="27"/>
      <c r="O203" s="27"/>
      <c r="P203" s="27"/>
      <c r="Q203" s="27">
        <v>14</v>
      </c>
      <c r="R203" s="27"/>
      <c r="S203" s="27"/>
      <c r="T203" s="27"/>
      <c r="U203" s="27"/>
      <c r="V203" s="153">
        <v>0</v>
      </c>
    </row>
    <row r="204" spans="1:22" s="29" customFormat="1" ht="18.75" x14ac:dyDescent="0.2">
      <c r="A204" s="173">
        <v>195</v>
      </c>
      <c r="B204" s="112"/>
      <c r="C204" s="26" t="s">
        <v>9</v>
      </c>
      <c r="D204" s="26">
        <v>10649</v>
      </c>
      <c r="E204" s="27">
        <v>1142</v>
      </c>
      <c r="F204" s="27">
        <v>23</v>
      </c>
      <c r="G204" s="27">
        <v>1</v>
      </c>
      <c r="H204" s="27"/>
      <c r="I204" s="27">
        <v>1</v>
      </c>
      <c r="J204" s="27">
        <v>33</v>
      </c>
      <c r="K204" s="27">
        <f t="shared" si="3"/>
        <v>133</v>
      </c>
      <c r="L204" s="27"/>
      <c r="M204" s="27" t="s">
        <v>659</v>
      </c>
      <c r="N204" s="27"/>
      <c r="O204" s="27"/>
      <c r="P204" s="27"/>
      <c r="Q204" s="27">
        <v>133</v>
      </c>
      <c r="R204" s="27"/>
      <c r="S204" s="27"/>
      <c r="T204" s="27"/>
      <c r="U204" s="27"/>
      <c r="V204" s="153">
        <v>0</v>
      </c>
    </row>
    <row r="205" spans="1:22" s="29" customFormat="1" ht="18.75" x14ac:dyDescent="0.2">
      <c r="A205" s="173">
        <v>196</v>
      </c>
      <c r="B205" s="112"/>
      <c r="C205" s="26" t="s">
        <v>9</v>
      </c>
      <c r="D205" s="26">
        <v>13100</v>
      </c>
      <c r="E205" s="27">
        <v>1509</v>
      </c>
      <c r="F205" s="27">
        <v>14</v>
      </c>
      <c r="G205" s="27">
        <v>1</v>
      </c>
      <c r="H205" s="27">
        <v>16</v>
      </c>
      <c r="I205" s="27">
        <v>3</v>
      </c>
      <c r="J205" s="27">
        <v>92</v>
      </c>
      <c r="K205" s="27">
        <f t="shared" si="3"/>
        <v>6792</v>
      </c>
      <c r="L205" s="27"/>
      <c r="M205" s="27" t="s">
        <v>659</v>
      </c>
      <c r="N205" s="27"/>
      <c r="O205" s="27"/>
      <c r="P205" s="27"/>
      <c r="Q205" s="27">
        <v>6792</v>
      </c>
      <c r="R205" s="27"/>
      <c r="S205" s="27"/>
      <c r="T205" s="27"/>
      <c r="U205" s="27"/>
      <c r="V205" s="153">
        <v>0</v>
      </c>
    </row>
    <row r="206" spans="1:22" s="29" customFormat="1" ht="18.75" x14ac:dyDescent="0.2">
      <c r="A206" s="173">
        <v>197</v>
      </c>
      <c r="B206" s="112"/>
      <c r="C206" s="26" t="s">
        <v>13</v>
      </c>
      <c r="D206" s="26"/>
      <c r="E206" s="27"/>
      <c r="F206" s="27"/>
      <c r="G206" s="27">
        <v>1</v>
      </c>
      <c r="H206" s="27">
        <v>1</v>
      </c>
      <c r="I206" s="27"/>
      <c r="J206" s="27">
        <v>33</v>
      </c>
      <c r="K206" s="27">
        <f t="shared" si="3"/>
        <v>433</v>
      </c>
      <c r="L206" s="27"/>
      <c r="M206" s="27" t="s">
        <v>659</v>
      </c>
      <c r="N206" s="27"/>
      <c r="O206" s="27"/>
      <c r="P206" s="27"/>
      <c r="Q206" s="27">
        <v>433</v>
      </c>
      <c r="R206" s="27"/>
      <c r="S206" s="27"/>
      <c r="T206" s="27"/>
      <c r="U206" s="27"/>
      <c r="V206" s="153">
        <v>0.01</v>
      </c>
    </row>
    <row r="207" spans="1:22" s="29" customFormat="1" ht="18.75" x14ac:dyDescent="0.2">
      <c r="A207" s="173">
        <v>198</v>
      </c>
      <c r="B207" s="112"/>
      <c r="C207" s="26" t="s">
        <v>13</v>
      </c>
      <c r="D207" s="26"/>
      <c r="E207" s="27"/>
      <c r="F207" s="27"/>
      <c r="G207" s="27">
        <v>1</v>
      </c>
      <c r="H207" s="27"/>
      <c r="I207" s="27"/>
      <c r="J207" s="27">
        <v>14</v>
      </c>
      <c r="K207" s="27">
        <f t="shared" ref="K207:K254" si="4">H207*400+I207*100+J207</f>
        <v>14</v>
      </c>
      <c r="L207" s="27"/>
      <c r="M207" s="27" t="s">
        <v>659</v>
      </c>
      <c r="N207" s="27"/>
      <c r="O207" s="27"/>
      <c r="P207" s="27"/>
      <c r="Q207" s="27">
        <v>14</v>
      </c>
      <c r="R207" s="27"/>
      <c r="S207" s="27"/>
      <c r="T207" s="27"/>
      <c r="U207" s="27"/>
      <c r="V207" s="153">
        <v>0.01</v>
      </c>
    </row>
    <row r="208" spans="1:22" s="29" customFormat="1" ht="18.75" x14ac:dyDescent="0.2">
      <c r="A208" s="173">
        <v>199</v>
      </c>
      <c r="B208" s="112"/>
      <c r="C208" s="26" t="s">
        <v>13</v>
      </c>
      <c r="D208" s="26"/>
      <c r="E208" s="27"/>
      <c r="F208" s="27"/>
      <c r="G208" s="27">
        <v>1</v>
      </c>
      <c r="H208" s="27"/>
      <c r="I208" s="27"/>
      <c r="J208" s="27">
        <v>16</v>
      </c>
      <c r="K208" s="27">
        <f t="shared" si="4"/>
        <v>16</v>
      </c>
      <c r="L208" s="27"/>
      <c r="M208" s="27" t="s">
        <v>659</v>
      </c>
      <c r="N208" s="27"/>
      <c r="O208" s="27"/>
      <c r="P208" s="27"/>
      <c r="Q208" s="27">
        <v>16</v>
      </c>
      <c r="R208" s="27"/>
      <c r="S208" s="27"/>
      <c r="T208" s="27"/>
      <c r="U208" s="27"/>
      <c r="V208" s="153">
        <v>0.01</v>
      </c>
    </row>
    <row r="209" spans="1:22" s="29" customFormat="1" ht="18.75" x14ac:dyDescent="0.2">
      <c r="A209" s="173">
        <v>200</v>
      </c>
      <c r="B209" s="26" t="s">
        <v>2178</v>
      </c>
      <c r="C209" s="26" t="s">
        <v>9</v>
      </c>
      <c r="D209" s="26">
        <v>10651</v>
      </c>
      <c r="E209" s="27">
        <v>1144</v>
      </c>
      <c r="F209" s="27">
        <v>25</v>
      </c>
      <c r="G209" s="27">
        <v>2</v>
      </c>
      <c r="H209" s="27"/>
      <c r="I209" s="27"/>
      <c r="J209" s="27">
        <v>52</v>
      </c>
      <c r="K209" s="27">
        <f t="shared" si="4"/>
        <v>52</v>
      </c>
      <c r="L209" s="27">
        <v>1</v>
      </c>
      <c r="M209" s="27" t="s">
        <v>660</v>
      </c>
      <c r="N209" s="27" t="s">
        <v>15</v>
      </c>
      <c r="O209" s="27" t="s">
        <v>42</v>
      </c>
      <c r="P209" s="27">
        <v>36</v>
      </c>
      <c r="Q209" s="27"/>
      <c r="R209" s="27">
        <v>52</v>
      </c>
      <c r="S209" s="27"/>
      <c r="T209" s="27"/>
      <c r="U209" s="27">
        <v>10</v>
      </c>
      <c r="V209" s="153">
        <v>0</v>
      </c>
    </row>
    <row r="210" spans="1:22" s="29" customFormat="1" ht="18.75" x14ac:dyDescent="0.2">
      <c r="A210" s="173">
        <v>201</v>
      </c>
      <c r="B210" s="112"/>
      <c r="C210" s="26" t="s">
        <v>9</v>
      </c>
      <c r="D210" s="26">
        <v>42890</v>
      </c>
      <c r="E210" s="27">
        <v>4335</v>
      </c>
      <c r="F210" s="27">
        <v>123</v>
      </c>
      <c r="G210" s="27">
        <v>1</v>
      </c>
      <c r="H210" s="27"/>
      <c r="I210" s="27"/>
      <c r="J210" s="27">
        <v>38</v>
      </c>
      <c r="K210" s="27">
        <f t="shared" si="4"/>
        <v>38</v>
      </c>
      <c r="L210" s="27"/>
      <c r="M210" s="27" t="s">
        <v>660</v>
      </c>
      <c r="N210" s="27"/>
      <c r="O210" s="27"/>
      <c r="P210" s="27"/>
      <c r="Q210" s="27">
        <v>38</v>
      </c>
      <c r="R210" s="27"/>
      <c r="S210" s="27"/>
      <c r="T210" s="27"/>
      <c r="U210" s="27"/>
      <c r="V210" s="153">
        <v>0</v>
      </c>
    </row>
    <row r="211" spans="1:22" s="29" customFormat="1" ht="18.75" x14ac:dyDescent="0.2">
      <c r="A211" s="173">
        <v>202</v>
      </c>
      <c r="B211" s="112"/>
      <c r="C211" s="26" t="s">
        <v>9</v>
      </c>
      <c r="D211" s="26">
        <v>13102</v>
      </c>
      <c r="E211" s="27"/>
      <c r="F211" s="27">
        <v>16</v>
      </c>
      <c r="G211" s="27">
        <v>1</v>
      </c>
      <c r="H211" s="27">
        <v>7</v>
      </c>
      <c r="I211" s="27">
        <v>3</v>
      </c>
      <c r="J211" s="27">
        <v>25</v>
      </c>
      <c r="K211" s="27">
        <f t="shared" si="4"/>
        <v>3125</v>
      </c>
      <c r="L211" s="27"/>
      <c r="M211" s="27" t="s">
        <v>660</v>
      </c>
      <c r="N211" s="27"/>
      <c r="O211" s="27"/>
      <c r="P211" s="27"/>
      <c r="Q211" s="27">
        <v>3125</v>
      </c>
      <c r="R211" s="27"/>
      <c r="S211" s="27"/>
      <c r="T211" s="27"/>
      <c r="U211" s="27"/>
      <c r="V211" s="153">
        <v>0</v>
      </c>
    </row>
    <row r="212" spans="1:22" s="29" customFormat="1" ht="18.75" x14ac:dyDescent="0.2">
      <c r="A212" s="173">
        <v>203</v>
      </c>
      <c r="B212" s="26" t="s">
        <v>2177</v>
      </c>
      <c r="C212" s="26" t="s">
        <v>9</v>
      </c>
      <c r="D212" s="26">
        <v>10650</v>
      </c>
      <c r="E212" s="27">
        <v>1143</v>
      </c>
      <c r="F212" s="27">
        <v>24</v>
      </c>
      <c r="G212" s="27">
        <v>2</v>
      </c>
      <c r="H212" s="27"/>
      <c r="I212" s="27">
        <v>1</v>
      </c>
      <c r="J212" s="27">
        <v>96</v>
      </c>
      <c r="K212" s="27">
        <f t="shared" si="4"/>
        <v>196</v>
      </c>
      <c r="L212" s="27">
        <v>1</v>
      </c>
      <c r="M212" s="27" t="s">
        <v>661</v>
      </c>
      <c r="N212" s="27" t="s">
        <v>15</v>
      </c>
      <c r="O212" s="27" t="s">
        <v>12</v>
      </c>
      <c r="P212" s="27">
        <v>102</v>
      </c>
      <c r="Q212" s="27"/>
      <c r="R212" s="27">
        <v>196</v>
      </c>
      <c r="S212" s="27"/>
      <c r="T212" s="27"/>
      <c r="U212" s="27">
        <v>30</v>
      </c>
      <c r="V212" s="153">
        <v>0</v>
      </c>
    </row>
    <row r="213" spans="1:22" s="29" customFormat="1" ht="18.75" x14ac:dyDescent="0.2">
      <c r="A213" s="173">
        <v>204</v>
      </c>
      <c r="B213" s="112"/>
      <c r="C213" s="26" t="s">
        <v>9</v>
      </c>
      <c r="D213" s="26">
        <v>13099</v>
      </c>
      <c r="E213" s="27">
        <v>1508</v>
      </c>
      <c r="F213" s="27">
        <v>13</v>
      </c>
      <c r="G213" s="27">
        <v>1</v>
      </c>
      <c r="H213" s="27">
        <v>8</v>
      </c>
      <c r="I213" s="27"/>
      <c r="J213" s="27">
        <v>18</v>
      </c>
      <c r="K213" s="27">
        <f t="shared" si="4"/>
        <v>3218</v>
      </c>
      <c r="L213" s="27"/>
      <c r="M213" s="27" t="s">
        <v>661</v>
      </c>
      <c r="N213" s="27"/>
      <c r="O213" s="27"/>
      <c r="P213" s="27"/>
      <c r="Q213" s="27">
        <v>3218</v>
      </c>
      <c r="R213" s="27"/>
      <c r="S213" s="27"/>
      <c r="T213" s="27"/>
      <c r="U213" s="27"/>
      <c r="V213" s="153">
        <v>0</v>
      </c>
    </row>
    <row r="214" spans="1:22" s="29" customFormat="1" ht="18.75" x14ac:dyDescent="0.2">
      <c r="A214" s="173">
        <v>205</v>
      </c>
      <c r="B214" s="112"/>
      <c r="C214" s="26" t="s">
        <v>32</v>
      </c>
      <c r="D214" s="26">
        <v>3319</v>
      </c>
      <c r="E214" s="27">
        <v>3319</v>
      </c>
      <c r="F214" s="27">
        <v>117</v>
      </c>
      <c r="G214" s="27">
        <v>1</v>
      </c>
      <c r="H214" s="27">
        <v>4</v>
      </c>
      <c r="I214" s="27">
        <v>3</v>
      </c>
      <c r="J214" s="27">
        <v>81</v>
      </c>
      <c r="K214" s="27">
        <f t="shared" si="4"/>
        <v>1981</v>
      </c>
      <c r="L214" s="27"/>
      <c r="M214" s="27" t="s">
        <v>661</v>
      </c>
      <c r="N214" s="27"/>
      <c r="O214" s="27"/>
      <c r="P214" s="27"/>
      <c r="Q214" s="27">
        <v>1981</v>
      </c>
      <c r="R214" s="27"/>
      <c r="S214" s="27"/>
      <c r="T214" s="27"/>
      <c r="U214" s="27"/>
      <c r="V214" s="153">
        <v>0.01</v>
      </c>
    </row>
    <row r="215" spans="1:22" s="29" customFormat="1" ht="18.75" x14ac:dyDescent="0.2">
      <c r="A215" s="173">
        <v>206</v>
      </c>
      <c r="B215" s="26" t="s">
        <v>2176</v>
      </c>
      <c r="C215" s="26"/>
      <c r="D215" s="26"/>
      <c r="E215" s="27"/>
      <c r="F215" s="27"/>
      <c r="G215" s="27">
        <v>2</v>
      </c>
      <c r="H215" s="27"/>
      <c r="I215" s="27"/>
      <c r="J215" s="27"/>
      <c r="K215" s="27">
        <f t="shared" si="4"/>
        <v>0</v>
      </c>
      <c r="L215" s="27">
        <v>1</v>
      </c>
      <c r="M215" s="27" t="s">
        <v>662</v>
      </c>
      <c r="N215" s="27" t="s">
        <v>15</v>
      </c>
      <c r="O215" s="27" t="s">
        <v>42</v>
      </c>
      <c r="P215" s="27">
        <v>72</v>
      </c>
      <c r="Q215" s="27"/>
      <c r="R215" s="27">
        <v>72</v>
      </c>
      <c r="S215" s="27"/>
      <c r="T215" s="27"/>
      <c r="U215" s="27">
        <v>20</v>
      </c>
      <c r="V215" s="153">
        <v>0.02</v>
      </c>
    </row>
    <row r="216" spans="1:22" s="29" customFormat="1" ht="18.75" x14ac:dyDescent="0.2">
      <c r="A216" s="173">
        <v>207</v>
      </c>
      <c r="B216" s="112"/>
      <c r="C216" s="26" t="s">
        <v>9</v>
      </c>
      <c r="D216" s="26">
        <v>14611</v>
      </c>
      <c r="E216" s="27">
        <v>1771</v>
      </c>
      <c r="F216" s="27">
        <v>33</v>
      </c>
      <c r="G216" s="27">
        <v>1</v>
      </c>
      <c r="H216" s="27">
        <v>20</v>
      </c>
      <c r="I216" s="27">
        <v>3</v>
      </c>
      <c r="J216" s="27">
        <v>51</v>
      </c>
      <c r="K216" s="27">
        <f t="shared" si="4"/>
        <v>8351</v>
      </c>
      <c r="L216" s="27"/>
      <c r="M216" s="27" t="s">
        <v>662</v>
      </c>
      <c r="N216" s="27"/>
      <c r="O216" s="27"/>
      <c r="P216" s="27"/>
      <c r="Q216" s="27">
        <v>8351</v>
      </c>
      <c r="R216" s="27"/>
      <c r="S216" s="27"/>
      <c r="T216" s="27"/>
      <c r="U216" s="27"/>
      <c r="V216" s="153">
        <v>0</v>
      </c>
    </row>
    <row r="217" spans="1:22" s="29" customFormat="1" ht="18.75" x14ac:dyDescent="0.2">
      <c r="A217" s="173">
        <v>208</v>
      </c>
      <c r="B217" s="112"/>
      <c r="C217" s="26" t="s">
        <v>13</v>
      </c>
      <c r="D217" s="26"/>
      <c r="E217" s="27"/>
      <c r="F217" s="27"/>
      <c r="G217" s="27">
        <v>1</v>
      </c>
      <c r="H217" s="27">
        <v>11</v>
      </c>
      <c r="I217" s="27">
        <v>3</v>
      </c>
      <c r="J217" s="27">
        <v>3</v>
      </c>
      <c r="K217" s="27">
        <f t="shared" si="4"/>
        <v>4703</v>
      </c>
      <c r="L217" s="27"/>
      <c r="M217" s="27" t="s">
        <v>662</v>
      </c>
      <c r="N217" s="27"/>
      <c r="O217" s="27"/>
      <c r="P217" s="27"/>
      <c r="Q217" s="27">
        <v>4703</v>
      </c>
      <c r="R217" s="27"/>
      <c r="S217" s="27"/>
      <c r="T217" s="27"/>
      <c r="U217" s="27"/>
      <c r="V217" s="153">
        <v>0.01</v>
      </c>
    </row>
    <row r="218" spans="1:22" s="29" customFormat="1" ht="18.75" x14ac:dyDescent="0.2">
      <c r="A218" s="173">
        <v>209</v>
      </c>
      <c r="B218" s="26" t="s">
        <v>2155</v>
      </c>
      <c r="C218" s="26" t="s">
        <v>9</v>
      </c>
      <c r="D218" s="26">
        <v>54502</v>
      </c>
      <c r="E218" s="27">
        <v>5246</v>
      </c>
      <c r="F218" s="27">
        <v>105</v>
      </c>
      <c r="G218" s="27">
        <v>2</v>
      </c>
      <c r="H218" s="27"/>
      <c r="I218" s="27">
        <v>1</v>
      </c>
      <c r="J218" s="27">
        <v>52</v>
      </c>
      <c r="K218" s="27">
        <f t="shared" si="4"/>
        <v>152</v>
      </c>
      <c r="L218" s="27">
        <v>1</v>
      </c>
      <c r="M218" s="27" t="s">
        <v>663</v>
      </c>
      <c r="N218" s="27" t="s">
        <v>15</v>
      </c>
      <c r="O218" s="27" t="s">
        <v>12</v>
      </c>
      <c r="P218" s="27">
        <v>126</v>
      </c>
      <c r="Q218" s="27"/>
      <c r="R218" s="27">
        <v>152</v>
      </c>
      <c r="S218" s="27"/>
      <c r="T218" s="27"/>
      <c r="U218" s="27">
        <v>20</v>
      </c>
      <c r="V218" s="153">
        <v>0</v>
      </c>
    </row>
    <row r="219" spans="1:22" s="29" customFormat="1" ht="18.75" x14ac:dyDescent="0.2">
      <c r="A219" s="173">
        <v>210</v>
      </c>
      <c r="B219" s="112"/>
      <c r="C219" s="26" t="s">
        <v>13</v>
      </c>
      <c r="D219" s="26"/>
      <c r="E219" s="27"/>
      <c r="F219" s="27"/>
      <c r="G219" s="27">
        <v>1</v>
      </c>
      <c r="H219" s="27">
        <v>21</v>
      </c>
      <c r="I219" s="27">
        <v>1</v>
      </c>
      <c r="J219" s="27">
        <v>49</v>
      </c>
      <c r="K219" s="27">
        <f t="shared" si="4"/>
        <v>8549</v>
      </c>
      <c r="L219" s="27"/>
      <c r="M219" s="27" t="s">
        <v>663</v>
      </c>
      <c r="N219" s="27"/>
      <c r="O219" s="27"/>
      <c r="P219" s="27"/>
      <c r="Q219" s="27">
        <v>8549</v>
      </c>
      <c r="R219" s="27"/>
      <c r="S219" s="27"/>
      <c r="T219" s="27"/>
      <c r="U219" s="27"/>
      <c r="V219" s="153">
        <v>0.01</v>
      </c>
    </row>
    <row r="220" spans="1:22" s="29" customFormat="1" ht="18.75" x14ac:dyDescent="0.2">
      <c r="A220" s="173">
        <v>211</v>
      </c>
      <c r="B220" s="112"/>
      <c r="C220" s="26" t="s">
        <v>13</v>
      </c>
      <c r="D220" s="26"/>
      <c r="E220" s="27"/>
      <c r="F220" s="27"/>
      <c r="G220" s="27">
        <v>1</v>
      </c>
      <c r="H220" s="27">
        <v>10</v>
      </c>
      <c r="I220" s="27"/>
      <c r="J220" s="27"/>
      <c r="K220" s="27">
        <f t="shared" si="4"/>
        <v>4000</v>
      </c>
      <c r="L220" s="27"/>
      <c r="M220" s="27" t="s">
        <v>663</v>
      </c>
      <c r="N220" s="27"/>
      <c r="O220" s="27"/>
      <c r="P220" s="27"/>
      <c r="Q220" s="27">
        <v>4000</v>
      </c>
      <c r="R220" s="27"/>
      <c r="S220" s="27"/>
      <c r="T220" s="27"/>
      <c r="U220" s="27"/>
      <c r="V220" s="153">
        <v>0.01</v>
      </c>
    </row>
    <row r="221" spans="1:22" s="29" customFormat="1" ht="18.75" x14ac:dyDescent="0.2">
      <c r="A221" s="173">
        <v>212</v>
      </c>
      <c r="B221" s="112"/>
      <c r="C221" s="26" t="s">
        <v>39</v>
      </c>
      <c r="D221" s="26"/>
      <c r="E221" s="27"/>
      <c r="F221" s="27">
        <v>53</v>
      </c>
      <c r="G221" s="27">
        <v>1</v>
      </c>
      <c r="H221" s="27">
        <v>5</v>
      </c>
      <c r="I221" s="27">
        <v>2</v>
      </c>
      <c r="J221" s="27">
        <v>40</v>
      </c>
      <c r="K221" s="27">
        <f t="shared" si="4"/>
        <v>2240</v>
      </c>
      <c r="L221" s="27"/>
      <c r="M221" s="27" t="s">
        <v>663</v>
      </c>
      <c r="N221" s="27"/>
      <c r="O221" s="27"/>
      <c r="P221" s="27"/>
      <c r="Q221" s="27">
        <v>2240</v>
      </c>
      <c r="R221" s="27"/>
      <c r="S221" s="27"/>
      <c r="T221" s="27"/>
      <c r="U221" s="27"/>
      <c r="V221" s="153">
        <v>0.01</v>
      </c>
    </row>
    <row r="222" spans="1:22" s="29" customFormat="1" ht="18.75" x14ac:dyDescent="0.2">
      <c r="A222" s="173">
        <v>213</v>
      </c>
      <c r="B222" s="112"/>
      <c r="C222" s="26" t="s">
        <v>9</v>
      </c>
      <c r="D222" s="26">
        <v>5538</v>
      </c>
      <c r="E222" s="27"/>
      <c r="F222" s="27">
        <v>97</v>
      </c>
      <c r="G222" s="27">
        <v>1</v>
      </c>
      <c r="H222" s="27">
        <v>1</v>
      </c>
      <c r="I222" s="27">
        <v>2</v>
      </c>
      <c r="J222" s="27">
        <v>73</v>
      </c>
      <c r="K222" s="27">
        <f t="shared" si="4"/>
        <v>673</v>
      </c>
      <c r="L222" s="27"/>
      <c r="M222" s="27" t="s">
        <v>663</v>
      </c>
      <c r="N222" s="27"/>
      <c r="O222" s="27"/>
      <c r="P222" s="27"/>
      <c r="Q222" s="27">
        <v>673</v>
      </c>
      <c r="R222" s="27"/>
      <c r="S222" s="27"/>
      <c r="T222" s="27"/>
      <c r="U222" s="27"/>
      <c r="V222" s="153">
        <v>0</v>
      </c>
    </row>
    <row r="223" spans="1:22" s="29" customFormat="1" ht="18.75" x14ac:dyDescent="0.2">
      <c r="A223" s="173">
        <v>214</v>
      </c>
      <c r="B223" s="112"/>
      <c r="C223" s="26" t="s">
        <v>13</v>
      </c>
      <c r="D223" s="26"/>
      <c r="E223" s="27"/>
      <c r="F223" s="27"/>
      <c r="G223" s="27">
        <v>1</v>
      </c>
      <c r="H223" s="27">
        <v>20</v>
      </c>
      <c r="I223" s="27"/>
      <c r="J223" s="27">
        <v>80</v>
      </c>
      <c r="K223" s="27">
        <f t="shared" si="4"/>
        <v>8080</v>
      </c>
      <c r="L223" s="27"/>
      <c r="M223" s="27" t="s">
        <v>663</v>
      </c>
      <c r="N223" s="27"/>
      <c r="O223" s="27"/>
      <c r="P223" s="27"/>
      <c r="Q223" s="27">
        <v>8080</v>
      </c>
      <c r="R223" s="27"/>
      <c r="S223" s="27"/>
      <c r="T223" s="27"/>
      <c r="U223" s="27"/>
      <c r="V223" s="153">
        <v>0.01</v>
      </c>
    </row>
    <row r="224" spans="1:22" s="29" customFormat="1" ht="18.75" x14ac:dyDescent="0.2">
      <c r="A224" s="173">
        <v>215</v>
      </c>
      <c r="B224" s="26" t="s">
        <v>2154</v>
      </c>
      <c r="C224" s="26" t="s">
        <v>13</v>
      </c>
      <c r="D224" s="26"/>
      <c r="E224" s="27"/>
      <c r="F224" s="27"/>
      <c r="G224" s="27">
        <v>2</v>
      </c>
      <c r="H224" s="27">
        <v>1</v>
      </c>
      <c r="I224" s="27"/>
      <c r="J224" s="27"/>
      <c r="K224" s="27">
        <f t="shared" si="4"/>
        <v>400</v>
      </c>
      <c r="L224" s="27">
        <v>1</v>
      </c>
      <c r="M224" s="27" t="s">
        <v>664</v>
      </c>
      <c r="N224" s="27" t="s">
        <v>15</v>
      </c>
      <c r="O224" s="27" t="s">
        <v>42</v>
      </c>
      <c r="P224" s="27">
        <v>110</v>
      </c>
      <c r="Q224" s="27">
        <v>300</v>
      </c>
      <c r="R224" s="27">
        <v>100</v>
      </c>
      <c r="S224" s="27"/>
      <c r="T224" s="27"/>
      <c r="U224" s="27">
        <v>30</v>
      </c>
      <c r="V224" s="153">
        <v>0.02</v>
      </c>
    </row>
    <row r="225" spans="1:22" s="29" customFormat="1" ht="18.75" x14ac:dyDescent="0.2">
      <c r="A225" s="173">
        <v>216</v>
      </c>
      <c r="B225" s="112"/>
      <c r="C225" s="26" t="s">
        <v>13</v>
      </c>
      <c r="D225" s="26"/>
      <c r="E225" s="27"/>
      <c r="F225" s="27"/>
      <c r="G225" s="27">
        <v>1</v>
      </c>
      <c r="H225" s="27">
        <v>6</v>
      </c>
      <c r="I225" s="27">
        <v>2</v>
      </c>
      <c r="J225" s="27">
        <v>3</v>
      </c>
      <c r="K225" s="27">
        <f t="shared" si="4"/>
        <v>2603</v>
      </c>
      <c r="L225" s="27"/>
      <c r="M225" s="27" t="s">
        <v>664</v>
      </c>
      <c r="N225" s="27"/>
      <c r="O225" s="27"/>
      <c r="P225" s="27"/>
      <c r="Q225" s="27">
        <v>2603</v>
      </c>
      <c r="R225" s="27"/>
      <c r="S225" s="27"/>
      <c r="T225" s="27"/>
      <c r="U225" s="27"/>
      <c r="V225" s="153">
        <v>0.01</v>
      </c>
    </row>
    <row r="226" spans="1:22" s="29" customFormat="1" ht="18.75" x14ac:dyDescent="0.2">
      <c r="A226" s="173">
        <v>217</v>
      </c>
      <c r="B226" s="112"/>
      <c r="C226" s="26" t="s">
        <v>13</v>
      </c>
      <c r="D226" s="26"/>
      <c r="E226" s="27"/>
      <c r="F226" s="27"/>
      <c r="G226" s="27">
        <v>1</v>
      </c>
      <c r="H226" s="27">
        <v>5</v>
      </c>
      <c r="I226" s="27">
        <v>2</v>
      </c>
      <c r="J226" s="27"/>
      <c r="K226" s="27">
        <f t="shared" si="4"/>
        <v>2200</v>
      </c>
      <c r="L226" s="27"/>
      <c r="M226" s="27" t="s">
        <v>664</v>
      </c>
      <c r="N226" s="27"/>
      <c r="O226" s="27"/>
      <c r="P226" s="27"/>
      <c r="Q226" s="27">
        <v>2200</v>
      </c>
      <c r="R226" s="27"/>
      <c r="S226" s="27"/>
      <c r="T226" s="27"/>
      <c r="U226" s="27"/>
      <c r="V226" s="153">
        <v>0.01</v>
      </c>
    </row>
    <row r="227" spans="1:22" s="29" customFormat="1" ht="18.75" x14ac:dyDescent="0.2">
      <c r="A227" s="173">
        <v>218</v>
      </c>
      <c r="B227" s="112"/>
      <c r="C227" s="26" t="s">
        <v>13</v>
      </c>
      <c r="D227" s="26"/>
      <c r="E227" s="27"/>
      <c r="F227" s="27"/>
      <c r="G227" s="27">
        <v>1</v>
      </c>
      <c r="H227" s="27">
        <v>24</v>
      </c>
      <c r="I227" s="27"/>
      <c r="J227" s="27">
        <v>3</v>
      </c>
      <c r="K227" s="27">
        <f t="shared" si="4"/>
        <v>9603</v>
      </c>
      <c r="L227" s="27"/>
      <c r="M227" s="27" t="s">
        <v>664</v>
      </c>
      <c r="N227" s="27"/>
      <c r="O227" s="27"/>
      <c r="P227" s="27"/>
      <c r="Q227" s="27">
        <v>9603</v>
      </c>
      <c r="R227" s="27"/>
      <c r="S227" s="27"/>
      <c r="T227" s="27"/>
      <c r="U227" s="27"/>
      <c r="V227" s="153">
        <v>0.01</v>
      </c>
    </row>
    <row r="228" spans="1:22" s="29" customFormat="1" ht="18.75" x14ac:dyDescent="0.2">
      <c r="A228" s="173">
        <v>219</v>
      </c>
      <c r="B228" s="26" t="s">
        <v>2135</v>
      </c>
      <c r="C228" s="26" t="s">
        <v>13</v>
      </c>
      <c r="D228" s="26"/>
      <c r="E228" s="27"/>
      <c r="F228" s="27"/>
      <c r="G228" s="27">
        <v>2</v>
      </c>
      <c r="H228" s="27">
        <v>3</v>
      </c>
      <c r="I228" s="27">
        <v>3</v>
      </c>
      <c r="J228" s="27">
        <v>20</v>
      </c>
      <c r="K228" s="27">
        <f t="shared" si="4"/>
        <v>1520</v>
      </c>
      <c r="L228" s="27">
        <v>1</v>
      </c>
      <c r="M228" s="27" t="s">
        <v>665</v>
      </c>
      <c r="N228" s="27" t="s">
        <v>15</v>
      </c>
      <c r="O228" s="27" t="s">
        <v>42</v>
      </c>
      <c r="P228" s="27">
        <v>72</v>
      </c>
      <c r="Q228" s="27">
        <v>1400</v>
      </c>
      <c r="R228" s="27">
        <v>120</v>
      </c>
      <c r="S228" s="27"/>
      <c r="T228" s="27"/>
      <c r="U228" s="27">
        <v>20</v>
      </c>
      <c r="V228" s="153">
        <v>0.02</v>
      </c>
    </row>
    <row r="229" spans="1:22" s="29" customFormat="1" ht="18.75" x14ac:dyDescent="0.2">
      <c r="A229" s="173">
        <v>220</v>
      </c>
      <c r="B229" s="26" t="s">
        <v>2134</v>
      </c>
      <c r="C229" s="26" t="s">
        <v>13</v>
      </c>
      <c r="D229" s="26"/>
      <c r="E229" s="27"/>
      <c r="F229" s="27"/>
      <c r="G229" s="27">
        <v>1</v>
      </c>
      <c r="H229" s="27">
        <v>9</v>
      </c>
      <c r="I229" s="27"/>
      <c r="J229" s="27"/>
      <c r="K229" s="27">
        <f t="shared" si="4"/>
        <v>3600</v>
      </c>
      <c r="L229" s="27"/>
      <c r="M229" s="27" t="s">
        <v>666</v>
      </c>
      <c r="N229" s="27"/>
      <c r="O229" s="27"/>
      <c r="P229" s="27"/>
      <c r="Q229" s="27">
        <v>3600</v>
      </c>
      <c r="R229" s="27"/>
      <c r="S229" s="27"/>
      <c r="T229" s="27"/>
      <c r="U229" s="27"/>
      <c r="V229" s="153">
        <v>0.01</v>
      </c>
    </row>
    <row r="230" spans="1:22" s="29" customFormat="1" ht="18.75" x14ac:dyDescent="0.2">
      <c r="A230" s="173">
        <v>221</v>
      </c>
      <c r="B230" s="112"/>
      <c r="C230" s="26" t="s">
        <v>39</v>
      </c>
      <c r="D230" s="26"/>
      <c r="E230" s="27"/>
      <c r="F230" s="27"/>
      <c r="G230" s="27">
        <v>1</v>
      </c>
      <c r="H230" s="27">
        <v>10</v>
      </c>
      <c r="I230" s="27">
        <v>1</v>
      </c>
      <c r="J230" s="27">
        <v>91</v>
      </c>
      <c r="K230" s="27">
        <f t="shared" si="4"/>
        <v>4191</v>
      </c>
      <c r="L230" s="27"/>
      <c r="M230" s="27" t="s">
        <v>666</v>
      </c>
      <c r="N230" s="27"/>
      <c r="O230" s="27"/>
      <c r="P230" s="27"/>
      <c r="Q230" s="27">
        <v>4191</v>
      </c>
      <c r="R230" s="27"/>
      <c r="S230" s="27"/>
      <c r="T230" s="27"/>
      <c r="U230" s="27"/>
      <c r="V230" s="153">
        <v>0.01</v>
      </c>
    </row>
    <row r="231" spans="1:22" s="29" customFormat="1" ht="18.75" x14ac:dyDescent="0.2">
      <c r="A231" s="173">
        <v>222</v>
      </c>
      <c r="B231" s="112"/>
      <c r="C231" s="26" t="s">
        <v>13</v>
      </c>
      <c r="D231" s="26"/>
      <c r="E231" s="27"/>
      <c r="F231" s="27"/>
      <c r="G231" s="27">
        <v>1</v>
      </c>
      <c r="H231" s="27">
        <v>17</v>
      </c>
      <c r="I231" s="27">
        <v>3</v>
      </c>
      <c r="J231" s="27">
        <v>72</v>
      </c>
      <c r="K231" s="27">
        <f t="shared" si="4"/>
        <v>7172</v>
      </c>
      <c r="L231" s="27"/>
      <c r="M231" s="27" t="s">
        <v>666</v>
      </c>
      <c r="N231" s="27"/>
      <c r="O231" s="27"/>
      <c r="P231" s="27"/>
      <c r="Q231" s="27">
        <v>7172</v>
      </c>
      <c r="R231" s="27"/>
      <c r="S231" s="27"/>
      <c r="T231" s="27"/>
      <c r="U231" s="27"/>
      <c r="V231" s="153">
        <v>0.01</v>
      </c>
    </row>
    <row r="232" spans="1:22" s="29" customFormat="1" ht="18.75" x14ac:dyDescent="0.2">
      <c r="A232" s="173">
        <v>223</v>
      </c>
      <c r="B232" s="26" t="s">
        <v>2133</v>
      </c>
      <c r="C232" s="26" t="s">
        <v>9</v>
      </c>
      <c r="D232" s="26">
        <v>10668</v>
      </c>
      <c r="E232" s="27"/>
      <c r="F232" s="27">
        <v>43</v>
      </c>
      <c r="G232" s="27">
        <v>2</v>
      </c>
      <c r="H232" s="27"/>
      <c r="I232" s="27">
        <v>1</v>
      </c>
      <c r="J232" s="27">
        <v>95</v>
      </c>
      <c r="K232" s="27">
        <f t="shared" si="4"/>
        <v>195</v>
      </c>
      <c r="L232" s="27">
        <v>1</v>
      </c>
      <c r="M232" s="27" t="s">
        <v>667</v>
      </c>
      <c r="N232" s="27" t="s">
        <v>15</v>
      </c>
      <c r="O232" s="27" t="s">
        <v>12</v>
      </c>
      <c r="P232" s="27">
        <v>129</v>
      </c>
      <c r="Q232" s="27"/>
      <c r="R232" s="27">
        <v>195</v>
      </c>
      <c r="S232" s="27"/>
      <c r="T232" s="27"/>
      <c r="U232" s="27">
        <v>20</v>
      </c>
      <c r="V232" s="153">
        <v>0</v>
      </c>
    </row>
    <row r="233" spans="1:22" s="29" customFormat="1" ht="18.75" x14ac:dyDescent="0.2">
      <c r="A233" s="173">
        <v>224</v>
      </c>
      <c r="B233" s="112"/>
      <c r="C233" s="26" t="s">
        <v>9</v>
      </c>
      <c r="D233" s="26">
        <v>14066</v>
      </c>
      <c r="E233" s="27">
        <v>1718</v>
      </c>
      <c r="F233" s="27">
        <v>139</v>
      </c>
      <c r="G233" s="27">
        <v>1</v>
      </c>
      <c r="H233" s="27">
        <v>7</v>
      </c>
      <c r="I233" s="27">
        <v>2</v>
      </c>
      <c r="J233" s="27">
        <v>7</v>
      </c>
      <c r="K233" s="27">
        <f t="shared" si="4"/>
        <v>3007</v>
      </c>
      <c r="L233" s="27"/>
      <c r="M233" s="27" t="s">
        <v>667</v>
      </c>
      <c r="N233" s="27"/>
      <c r="O233" s="27"/>
      <c r="P233" s="27"/>
      <c r="Q233" s="27">
        <v>3007</v>
      </c>
      <c r="R233" s="27"/>
      <c r="S233" s="27"/>
      <c r="T233" s="27"/>
      <c r="U233" s="27"/>
      <c r="V233" s="153">
        <v>0</v>
      </c>
    </row>
    <row r="234" spans="1:22" s="29" customFormat="1" ht="18.75" x14ac:dyDescent="0.2">
      <c r="A234" s="173">
        <v>225</v>
      </c>
      <c r="B234" s="112"/>
      <c r="C234" s="26" t="s">
        <v>39</v>
      </c>
      <c r="D234" s="26"/>
      <c r="E234" s="27"/>
      <c r="F234" s="27"/>
      <c r="G234" s="27">
        <v>1</v>
      </c>
      <c r="H234" s="27">
        <v>12</v>
      </c>
      <c r="I234" s="27"/>
      <c r="J234" s="27">
        <v>11</v>
      </c>
      <c r="K234" s="27">
        <f t="shared" si="4"/>
        <v>4811</v>
      </c>
      <c r="L234" s="27"/>
      <c r="M234" s="27" t="s">
        <v>667</v>
      </c>
      <c r="N234" s="27"/>
      <c r="O234" s="27"/>
      <c r="P234" s="27"/>
      <c r="Q234" s="27">
        <v>4811</v>
      </c>
      <c r="R234" s="27"/>
      <c r="S234" s="27"/>
      <c r="T234" s="27"/>
      <c r="U234" s="27"/>
      <c r="V234" s="153">
        <v>0.01</v>
      </c>
    </row>
    <row r="235" spans="1:22" s="29" customFormat="1" ht="18.75" x14ac:dyDescent="0.2">
      <c r="A235" s="173">
        <v>226</v>
      </c>
      <c r="B235" s="26" t="s">
        <v>2132</v>
      </c>
      <c r="C235" s="26" t="s">
        <v>32</v>
      </c>
      <c r="D235" s="26"/>
      <c r="E235" s="27">
        <v>231</v>
      </c>
      <c r="F235" s="27">
        <v>23</v>
      </c>
      <c r="G235" s="27">
        <v>2</v>
      </c>
      <c r="H235" s="27"/>
      <c r="I235" s="27">
        <v>2</v>
      </c>
      <c r="J235" s="27">
        <v>89</v>
      </c>
      <c r="K235" s="27">
        <f t="shared" si="4"/>
        <v>289</v>
      </c>
      <c r="L235" s="27">
        <v>1</v>
      </c>
      <c r="M235" s="27" t="s">
        <v>668</v>
      </c>
      <c r="N235" s="27" t="s">
        <v>15</v>
      </c>
      <c r="O235" s="27" t="s">
        <v>42</v>
      </c>
      <c r="P235" s="27">
        <v>90</v>
      </c>
      <c r="Q235" s="27"/>
      <c r="R235" s="27">
        <v>289</v>
      </c>
      <c r="S235" s="27"/>
      <c r="T235" s="27"/>
      <c r="U235" s="27">
        <v>30</v>
      </c>
      <c r="V235" s="153">
        <v>0.02</v>
      </c>
    </row>
    <row r="236" spans="1:22" s="29" customFormat="1" ht="18.75" x14ac:dyDescent="0.2">
      <c r="A236" s="173">
        <v>227</v>
      </c>
      <c r="B236" s="112"/>
      <c r="C236" s="26" t="s">
        <v>9</v>
      </c>
      <c r="D236" s="26">
        <v>12708</v>
      </c>
      <c r="E236" s="27">
        <v>1290</v>
      </c>
      <c r="F236" s="27">
        <v>266</v>
      </c>
      <c r="G236" s="27">
        <v>1</v>
      </c>
      <c r="H236" s="27">
        <v>3</v>
      </c>
      <c r="I236" s="27">
        <v>1</v>
      </c>
      <c r="J236" s="27">
        <v>42</v>
      </c>
      <c r="K236" s="27">
        <f t="shared" si="4"/>
        <v>1342</v>
      </c>
      <c r="L236" s="27"/>
      <c r="M236" s="27" t="s">
        <v>668</v>
      </c>
      <c r="N236" s="27"/>
      <c r="O236" s="27"/>
      <c r="P236" s="27"/>
      <c r="Q236" s="27">
        <v>1342</v>
      </c>
      <c r="R236" s="27"/>
      <c r="S236" s="27"/>
      <c r="T236" s="27"/>
      <c r="U236" s="27"/>
      <c r="V236" s="153">
        <v>0</v>
      </c>
    </row>
    <row r="237" spans="1:22" s="29" customFormat="1" ht="18.75" x14ac:dyDescent="0.2">
      <c r="A237" s="173">
        <v>228</v>
      </c>
      <c r="B237" s="112"/>
      <c r="C237" s="26" t="s">
        <v>13</v>
      </c>
      <c r="D237" s="26"/>
      <c r="E237" s="27"/>
      <c r="F237" s="27"/>
      <c r="G237" s="27">
        <v>1</v>
      </c>
      <c r="H237" s="27">
        <v>38</v>
      </c>
      <c r="I237" s="27"/>
      <c r="J237" s="27"/>
      <c r="K237" s="27">
        <f t="shared" si="4"/>
        <v>15200</v>
      </c>
      <c r="L237" s="27"/>
      <c r="M237" s="27" t="s">
        <v>668</v>
      </c>
      <c r="N237" s="27"/>
      <c r="O237" s="27"/>
      <c r="P237" s="27"/>
      <c r="Q237" s="27">
        <v>15200</v>
      </c>
      <c r="R237" s="27"/>
      <c r="S237" s="27"/>
      <c r="T237" s="27"/>
      <c r="U237" s="27"/>
      <c r="V237" s="153">
        <v>0.01</v>
      </c>
    </row>
    <row r="238" spans="1:22" s="29" customFormat="1" ht="18.75" x14ac:dyDescent="0.2">
      <c r="A238" s="173">
        <v>229</v>
      </c>
      <c r="B238" s="26" t="s">
        <v>2131</v>
      </c>
      <c r="C238" s="26" t="s">
        <v>13</v>
      </c>
      <c r="D238" s="26"/>
      <c r="E238" s="27"/>
      <c r="F238" s="27"/>
      <c r="G238" s="27">
        <v>2</v>
      </c>
      <c r="H238" s="27">
        <v>1</v>
      </c>
      <c r="I238" s="27">
        <v>3</v>
      </c>
      <c r="J238" s="27">
        <v>16</v>
      </c>
      <c r="K238" s="27">
        <f t="shared" si="4"/>
        <v>716</v>
      </c>
      <c r="L238" s="27">
        <v>1</v>
      </c>
      <c r="M238" s="27" t="s">
        <v>669</v>
      </c>
      <c r="N238" s="27" t="s">
        <v>15</v>
      </c>
      <c r="O238" s="27" t="s">
        <v>12</v>
      </c>
      <c r="P238" s="27">
        <v>108</v>
      </c>
      <c r="Q238" s="27">
        <v>600</v>
      </c>
      <c r="R238" s="27">
        <v>116</v>
      </c>
      <c r="S238" s="27"/>
      <c r="T238" s="27"/>
      <c r="U238" s="27">
        <v>30</v>
      </c>
      <c r="V238" s="153">
        <v>0.02</v>
      </c>
    </row>
    <row r="239" spans="1:22" s="29" customFormat="1" ht="18.75" x14ac:dyDescent="0.2">
      <c r="A239" s="173">
        <v>230</v>
      </c>
      <c r="B239" s="26" t="s">
        <v>2130</v>
      </c>
      <c r="C239" s="26" t="s">
        <v>9</v>
      </c>
      <c r="D239" s="26">
        <v>10661</v>
      </c>
      <c r="E239" s="27">
        <v>1154</v>
      </c>
      <c r="F239" s="27">
        <v>35</v>
      </c>
      <c r="G239" s="27">
        <v>2</v>
      </c>
      <c r="H239" s="27"/>
      <c r="I239" s="27">
        <v>3</v>
      </c>
      <c r="J239" s="27">
        <v>33</v>
      </c>
      <c r="K239" s="27">
        <f t="shared" si="4"/>
        <v>333</v>
      </c>
      <c r="L239" s="27">
        <v>1</v>
      </c>
      <c r="M239" s="27" t="s">
        <v>670</v>
      </c>
      <c r="N239" s="27" t="s">
        <v>15</v>
      </c>
      <c r="O239" s="27" t="s">
        <v>12</v>
      </c>
      <c r="P239" s="27">
        <v>108</v>
      </c>
      <c r="Q239" s="27">
        <v>200</v>
      </c>
      <c r="R239" s="27">
        <v>133</v>
      </c>
      <c r="S239" s="27"/>
      <c r="T239" s="27"/>
      <c r="U239" s="27">
        <v>30</v>
      </c>
      <c r="V239" s="153">
        <v>0</v>
      </c>
    </row>
    <row r="240" spans="1:22" s="29" customFormat="1" ht="18.75" x14ac:dyDescent="0.2">
      <c r="A240" s="173">
        <v>231</v>
      </c>
      <c r="B240" s="112"/>
      <c r="C240" s="26" t="s">
        <v>355</v>
      </c>
      <c r="D240" s="26"/>
      <c r="E240" s="27"/>
      <c r="F240" s="27"/>
      <c r="G240" s="27">
        <v>1</v>
      </c>
      <c r="H240" s="27">
        <v>6</v>
      </c>
      <c r="I240" s="27"/>
      <c r="J240" s="27"/>
      <c r="K240" s="27">
        <f t="shared" si="4"/>
        <v>2400</v>
      </c>
      <c r="L240" s="27"/>
      <c r="M240" s="27" t="s">
        <v>670</v>
      </c>
      <c r="N240" s="27"/>
      <c r="O240" s="27"/>
      <c r="P240" s="27"/>
      <c r="Q240" s="27">
        <v>2400</v>
      </c>
      <c r="R240" s="27"/>
      <c r="S240" s="27"/>
      <c r="T240" s="27"/>
      <c r="U240" s="27"/>
      <c r="V240" s="153">
        <v>0.01</v>
      </c>
    </row>
    <row r="241" spans="1:22" s="29" customFormat="1" ht="18.75" x14ac:dyDescent="0.2">
      <c r="A241" s="173">
        <v>232</v>
      </c>
      <c r="B241" s="112"/>
      <c r="C241" s="26" t="s">
        <v>9</v>
      </c>
      <c r="D241" s="26">
        <v>14067</v>
      </c>
      <c r="E241" s="27">
        <v>1719</v>
      </c>
      <c r="F241" s="27">
        <v>141</v>
      </c>
      <c r="G241" s="27">
        <v>1</v>
      </c>
      <c r="H241" s="27">
        <v>24</v>
      </c>
      <c r="I241" s="27">
        <v>3</v>
      </c>
      <c r="J241" s="27">
        <v>11</v>
      </c>
      <c r="K241" s="27">
        <f t="shared" si="4"/>
        <v>9911</v>
      </c>
      <c r="L241" s="27"/>
      <c r="M241" s="27" t="s">
        <v>670</v>
      </c>
      <c r="N241" s="27"/>
      <c r="O241" s="27"/>
      <c r="P241" s="27"/>
      <c r="Q241" s="27">
        <v>9911</v>
      </c>
      <c r="R241" s="27"/>
      <c r="S241" s="27"/>
      <c r="T241" s="27"/>
      <c r="U241" s="27"/>
      <c r="V241" s="153">
        <v>0</v>
      </c>
    </row>
    <row r="242" spans="1:22" s="29" customFormat="1" ht="18.75" x14ac:dyDescent="0.2">
      <c r="A242" s="173">
        <v>233</v>
      </c>
      <c r="B242" s="112"/>
      <c r="C242" s="26" t="s">
        <v>9</v>
      </c>
      <c r="D242" s="26">
        <v>26248</v>
      </c>
      <c r="E242" s="27">
        <v>31</v>
      </c>
      <c r="F242" s="27">
        <v>142</v>
      </c>
      <c r="G242" s="27">
        <v>1</v>
      </c>
      <c r="H242" s="27">
        <v>27</v>
      </c>
      <c r="I242" s="27"/>
      <c r="J242" s="27">
        <v>90</v>
      </c>
      <c r="K242" s="27">
        <f t="shared" si="4"/>
        <v>10890</v>
      </c>
      <c r="L242" s="27"/>
      <c r="M242" s="27" t="s">
        <v>670</v>
      </c>
      <c r="N242" s="27"/>
      <c r="O242" s="27"/>
      <c r="P242" s="27"/>
      <c r="Q242" s="27">
        <v>10890</v>
      </c>
      <c r="R242" s="27"/>
      <c r="S242" s="27"/>
      <c r="T242" s="27"/>
      <c r="U242" s="27"/>
      <c r="V242" s="153">
        <v>0</v>
      </c>
    </row>
    <row r="243" spans="1:22" s="29" customFormat="1" ht="18.75" x14ac:dyDescent="0.2">
      <c r="A243" s="173">
        <v>234</v>
      </c>
      <c r="B243" s="112"/>
      <c r="C243" s="26" t="s">
        <v>9</v>
      </c>
      <c r="D243" s="26">
        <v>46851</v>
      </c>
      <c r="E243" s="27">
        <v>4465</v>
      </c>
      <c r="F243" s="27">
        <v>184</v>
      </c>
      <c r="G243" s="27">
        <v>1</v>
      </c>
      <c r="H243" s="27">
        <v>4</v>
      </c>
      <c r="I243" s="27">
        <v>3</v>
      </c>
      <c r="J243" s="27">
        <v>42</v>
      </c>
      <c r="K243" s="27">
        <f t="shared" si="4"/>
        <v>1942</v>
      </c>
      <c r="L243" s="27"/>
      <c r="M243" s="27" t="s">
        <v>670</v>
      </c>
      <c r="N243" s="27"/>
      <c r="O243" s="27"/>
      <c r="P243" s="27"/>
      <c r="Q243" s="27">
        <v>1942</v>
      </c>
      <c r="R243" s="27"/>
      <c r="S243" s="27"/>
      <c r="T243" s="27"/>
      <c r="U243" s="27"/>
      <c r="V243" s="153">
        <v>0</v>
      </c>
    </row>
    <row r="244" spans="1:22" s="29" customFormat="1" ht="18.75" x14ac:dyDescent="0.2">
      <c r="A244" s="173">
        <v>235</v>
      </c>
      <c r="B244" s="112"/>
      <c r="C244" s="26" t="s">
        <v>9</v>
      </c>
      <c r="D244" s="26">
        <v>10639</v>
      </c>
      <c r="E244" s="27"/>
      <c r="F244" s="27">
        <v>13</v>
      </c>
      <c r="G244" s="27">
        <v>1</v>
      </c>
      <c r="H244" s="27">
        <v>2</v>
      </c>
      <c r="I244" s="27">
        <v>2</v>
      </c>
      <c r="J244" s="27">
        <v>48</v>
      </c>
      <c r="K244" s="27">
        <f t="shared" si="4"/>
        <v>1048</v>
      </c>
      <c r="L244" s="27"/>
      <c r="M244" s="27" t="s">
        <v>670</v>
      </c>
      <c r="N244" s="27"/>
      <c r="O244" s="27"/>
      <c r="P244" s="27"/>
      <c r="Q244" s="27">
        <v>1048</v>
      </c>
      <c r="R244" s="27"/>
      <c r="S244" s="27"/>
      <c r="T244" s="27"/>
      <c r="U244" s="27"/>
      <c r="V244" s="153">
        <v>0</v>
      </c>
    </row>
    <row r="245" spans="1:22" s="29" customFormat="1" ht="18.75" x14ac:dyDescent="0.2">
      <c r="A245" s="173">
        <v>236</v>
      </c>
      <c r="B245" s="26" t="s">
        <v>2129</v>
      </c>
      <c r="C245" s="26" t="s">
        <v>13</v>
      </c>
      <c r="D245" s="26"/>
      <c r="E245" s="27"/>
      <c r="F245" s="27"/>
      <c r="G245" s="27">
        <v>2</v>
      </c>
      <c r="H245" s="27">
        <v>6</v>
      </c>
      <c r="I245" s="27"/>
      <c r="J245" s="27"/>
      <c r="K245" s="27">
        <f t="shared" si="4"/>
        <v>2400</v>
      </c>
      <c r="L245" s="27">
        <v>1</v>
      </c>
      <c r="M245" s="27" t="s">
        <v>671</v>
      </c>
      <c r="N245" s="27" t="s">
        <v>15</v>
      </c>
      <c r="O245" s="27" t="s">
        <v>42</v>
      </c>
      <c r="P245" s="27">
        <v>72</v>
      </c>
      <c r="Q245" s="27">
        <v>2300</v>
      </c>
      <c r="R245" s="27">
        <v>100</v>
      </c>
      <c r="S245" s="27"/>
      <c r="T245" s="27"/>
      <c r="U245" s="27">
        <v>20</v>
      </c>
      <c r="V245" s="153">
        <v>0.02</v>
      </c>
    </row>
    <row r="246" spans="1:22" s="29" customFormat="1" ht="18.75" x14ac:dyDescent="0.2">
      <c r="A246" s="173">
        <v>237</v>
      </c>
      <c r="B246" s="112"/>
      <c r="C246" s="26" t="s">
        <v>9</v>
      </c>
      <c r="D246" s="26">
        <v>14597</v>
      </c>
      <c r="E246" s="27">
        <v>1755</v>
      </c>
      <c r="F246" s="27">
        <v>13</v>
      </c>
      <c r="G246" s="27">
        <v>1</v>
      </c>
      <c r="H246" s="27">
        <v>14</v>
      </c>
      <c r="I246" s="27">
        <v>2</v>
      </c>
      <c r="J246" s="27">
        <v>70</v>
      </c>
      <c r="K246" s="27">
        <f t="shared" si="4"/>
        <v>5870</v>
      </c>
      <c r="L246" s="27"/>
      <c r="M246" s="27" t="s">
        <v>671</v>
      </c>
      <c r="N246" s="27"/>
      <c r="O246" s="27"/>
      <c r="P246" s="27"/>
      <c r="Q246" s="27">
        <v>5870</v>
      </c>
      <c r="R246" s="27"/>
      <c r="S246" s="27"/>
      <c r="T246" s="27"/>
      <c r="U246" s="27"/>
      <c r="V246" s="153">
        <v>0</v>
      </c>
    </row>
    <row r="247" spans="1:22" s="29" customFormat="1" ht="18.75" x14ac:dyDescent="0.2">
      <c r="A247" s="173">
        <v>238</v>
      </c>
      <c r="B247" s="26" t="s">
        <v>2128</v>
      </c>
      <c r="C247" s="26" t="s">
        <v>9</v>
      </c>
      <c r="D247" s="26">
        <v>10634</v>
      </c>
      <c r="E247" s="27">
        <v>1127</v>
      </c>
      <c r="F247" s="27">
        <v>8</v>
      </c>
      <c r="G247" s="27">
        <v>2</v>
      </c>
      <c r="H247" s="27"/>
      <c r="I247" s="27">
        <v>3</v>
      </c>
      <c r="J247" s="27">
        <v>44</v>
      </c>
      <c r="K247" s="27">
        <f t="shared" si="4"/>
        <v>344</v>
      </c>
      <c r="L247" s="27">
        <v>1</v>
      </c>
      <c r="M247" s="27" t="s">
        <v>672</v>
      </c>
      <c r="N247" s="27" t="s">
        <v>15</v>
      </c>
      <c r="O247" s="27" t="s">
        <v>12</v>
      </c>
      <c r="P247" s="27">
        <v>174</v>
      </c>
      <c r="Q247" s="147">
        <v>344</v>
      </c>
      <c r="R247" s="147"/>
      <c r="S247" s="27"/>
      <c r="T247" s="27"/>
      <c r="U247" s="27">
        <v>40</v>
      </c>
      <c r="V247" s="153">
        <v>0</v>
      </c>
    </row>
    <row r="248" spans="1:22" s="29" customFormat="1" ht="18.75" x14ac:dyDescent="0.2">
      <c r="A248" s="173">
        <v>239</v>
      </c>
      <c r="B248" s="112"/>
      <c r="C248" s="26" t="s">
        <v>32</v>
      </c>
      <c r="D248" s="26">
        <v>2980</v>
      </c>
      <c r="E248" s="27">
        <v>2980</v>
      </c>
      <c r="F248" s="27">
        <v>25</v>
      </c>
      <c r="G248" s="27">
        <v>1</v>
      </c>
      <c r="H248" s="27">
        <v>16</v>
      </c>
      <c r="I248" s="27">
        <v>1</v>
      </c>
      <c r="J248" s="27">
        <v>60</v>
      </c>
      <c r="K248" s="27">
        <f t="shared" si="4"/>
        <v>6560</v>
      </c>
      <c r="L248" s="27"/>
      <c r="M248" s="27" t="s">
        <v>672</v>
      </c>
      <c r="N248" s="27"/>
      <c r="O248" s="27"/>
      <c r="P248" s="27"/>
      <c r="Q248" s="147">
        <v>6560</v>
      </c>
      <c r="R248" s="147"/>
      <c r="S248" s="27"/>
      <c r="T248" s="27"/>
      <c r="U248" s="27"/>
      <c r="V248" s="153">
        <v>0.01</v>
      </c>
    </row>
    <row r="249" spans="1:22" s="29" customFormat="1" ht="18.75" x14ac:dyDescent="0.2">
      <c r="A249" s="173">
        <v>240</v>
      </c>
      <c r="B249" s="112"/>
      <c r="C249" s="26" t="s">
        <v>32</v>
      </c>
      <c r="D249" s="26">
        <v>210</v>
      </c>
      <c r="E249" s="27">
        <v>210</v>
      </c>
      <c r="F249" s="27">
        <v>2</v>
      </c>
      <c r="G249" s="27">
        <v>1</v>
      </c>
      <c r="H249" s="27">
        <v>2</v>
      </c>
      <c r="I249" s="27"/>
      <c r="J249" s="27">
        <v>29</v>
      </c>
      <c r="K249" s="27">
        <f t="shared" si="4"/>
        <v>829</v>
      </c>
      <c r="L249" s="27"/>
      <c r="M249" s="27" t="s">
        <v>672</v>
      </c>
      <c r="N249" s="27"/>
      <c r="O249" s="27"/>
      <c r="P249" s="27"/>
      <c r="Q249" s="147">
        <v>829</v>
      </c>
      <c r="R249" s="147"/>
      <c r="S249" s="27"/>
      <c r="T249" s="27"/>
      <c r="U249" s="27"/>
      <c r="V249" s="153">
        <v>0.01</v>
      </c>
    </row>
    <row r="250" spans="1:22" s="29" customFormat="1" ht="18.75" x14ac:dyDescent="0.2">
      <c r="A250" s="173">
        <v>241</v>
      </c>
      <c r="B250" s="26" t="s">
        <v>2127</v>
      </c>
      <c r="C250" s="26" t="s">
        <v>9</v>
      </c>
      <c r="D250" s="26">
        <v>49193</v>
      </c>
      <c r="E250" s="27">
        <v>4724</v>
      </c>
      <c r="F250" s="27">
        <v>132</v>
      </c>
      <c r="G250" s="27">
        <v>2</v>
      </c>
      <c r="H250" s="27"/>
      <c r="I250" s="27">
        <v>3</v>
      </c>
      <c r="J250" s="27">
        <v>44</v>
      </c>
      <c r="K250" s="27">
        <f t="shared" si="4"/>
        <v>344</v>
      </c>
      <c r="L250" s="27">
        <v>1</v>
      </c>
      <c r="M250" s="27" t="s">
        <v>673</v>
      </c>
      <c r="N250" s="27" t="s">
        <v>15</v>
      </c>
      <c r="O250" s="27" t="s">
        <v>12</v>
      </c>
      <c r="P250" s="27">
        <v>144</v>
      </c>
      <c r="Q250" s="147"/>
      <c r="R250" s="147">
        <v>344</v>
      </c>
      <c r="S250" s="27"/>
      <c r="T250" s="27"/>
      <c r="U250" s="27">
        <v>30</v>
      </c>
      <c r="V250" s="153">
        <v>0</v>
      </c>
    </row>
    <row r="251" spans="1:22" s="29" customFormat="1" ht="18.75" x14ac:dyDescent="0.2">
      <c r="A251" s="173">
        <v>242</v>
      </c>
      <c r="B251" s="112"/>
      <c r="C251" s="26" t="s">
        <v>13</v>
      </c>
      <c r="D251" s="26"/>
      <c r="E251" s="27"/>
      <c r="F251" s="27"/>
      <c r="G251" s="27">
        <v>1</v>
      </c>
      <c r="H251" s="27">
        <v>11</v>
      </c>
      <c r="I251" s="27"/>
      <c r="J251" s="27"/>
      <c r="K251" s="27">
        <f t="shared" si="4"/>
        <v>4400</v>
      </c>
      <c r="L251" s="27"/>
      <c r="M251" s="27" t="s">
        <v>673</v>
      </c>
      <c r="N251" s="27"/>
      <c r="O251" s="27"/>
      <c r="P251" s="27"/>
      <c r="Q251" s="147">
        <v>4400</v>
      </c>
      <c r="R251" s="147"/>
      <c r="S251" s="27"/>
      <c r="T251" s="27"/>
      <c r="U251" s="27"/>
      <c r="V251" s="153">
        <v>0.01</v>
      </c>
    </row>
    <row r="252" spans="1:22" s="29" customFormat="1" ht="18.75" x14ac:dyDescent="0.2">
      <c r="A252" s="173">
        <v>243</v>
      </c>
      <c r="B252" s="112"/>
      <c r="C252" s="26" t="s">
        <v>32</v>
      </c>
      <c r="D252" s="26">
        <v>772</v>
      </c>
      <c r="E252" s="27">
        <v>772</v>
      </c>
      <c r="F252" s="27">
        <v>80</v>
      </c>
      <c r="G252" s="27">
        <v>1</v>
      </c>
      <c r="H252" s="27">
        <v>15</v>
      </c>
      <c r="I252" s="27">
        <v>2</v>
      </c>
      <c r="J252" s="27">
        <v>63</v>
      </c>
      <c r="K252" s="27">
        <f t="shared" si="4"/>
        <v>6263</v>
      </c>
      <c r="L252" s="27"/>
      <c r="M252" s="27" t="s">
        <v>673</v>
      </c>
      <c r="N252" s="27"/>
      <c r="O252" s="27"/>
      <c r="P252" s="27"/>
      <c r="Q252" s="147">
        <v>6263</v>
      </c>
      <c r="R252" s="147"/>
      <c r="S252" s="27"/>
      <c r="T252" s="27"/>
      <c r="U252" s="27"/>
      <c r="V252" s="153">
        <v>0.01</v>
      </c>
    </row>
    <row r="253" spans="1:22" s="29" customFormat="1" ht="18.75" x14ac:dyDescent="0.2">
      <c r="A253" s="173">
        <v>244</v>
      </c>
      <c r="B253" s="26" t="s">
        <v>2153</v>
      </c>
      <c r="C253" s="26" t="s">
        <v>9</v>
      </c>
      <c r="D253" s="26">
        <v>60221</v>
      </c>
      <c r="E253" s="27">
        <v>5858</v>
      </c>
      <c r="F253" s="27">
        <v>153</v>
      </c>
      <c r="G253" s="27">
        <v>2</v>
      </c>
      <c r="H253" s="27"/>
      <c r="I253" s="27">
        <v>2</v>
      </c>
      <c r="J253" s="27">
        <v>80</v>
      </c>
      <c r="K253" s="27">
        <f t="shared" si="4"/>
        <v>280</v>
      </c>
      <c r="L253" s="27">
        <v>1</v>
      </c>
      <c r="M253" s="27" t="s">
        <v>674</v>
      </c>
      <c r="N253" s="27" t="s">
        <v>15</v>
      </c>
      <c r="O253" s="27" t="s">
        <v>42</v>
      </c>
      <c r="P253" s="27">
        <v>62</v>
      </c>
      <c r="Q253" s="147"/>
      <c r="R253" s="147">
        <v>280</v>
      </c>
      <c r="S253" s="27"/>
      <c r="T253" s="27"/>
      <c r="U253" s="27">
        <v>10</v>
      </c>
      <c r="V253" s="153">
        <v>0</v>
      </c>
    </row>
    <row r="254" spans="1:22" s="29" customFormat="1" ht="18.75" x14ac:dyDescent="0.2">
      <c r="A254" s="173">
        <v>245</v>
      </c>
      <c r="B254" s="112"/>
      <c r="C254" s="26" t="s">
        <v>9</v>
      </c>
      <c r="D254" s="26">
        <v>38927</v>
      </c>
      <c r="E254" s="27">
        <v>4148</v>
      </c>
      <c r="F254" s="27">
        <v>105</v>
      </c>
      <c r="G254" s="27">
        <v>1</v>
      </c>
      <c r="H254" s="27">
        <v>5</v>
      </c>
      <c r="I254" s="27"/>
      <c r="J254" s="27"/>
      <c r="K254" s="27">
        <f t="shared" si="4"/>
        <v>2000</v>
      </c>
      <c r="L254" s="27"/>
      <c r="M254" s="27" t="s">
        <v>674</v>
      </c>
      <c r="N254" s="27"/>
      <c r="O254" s="27"/>
      <c r="P254" s="27"/>
      <c r="Q254" s="147">
        <v>2000</v>
      </c>
      <c r="R254" s="147"/>
      <c r="S254" s="27"/>
      <c r="T254" s="27"/>
      <c r="U254" s="27"/>
      <c r="V254" s="153">
        <v>0</v>
      </c>
    </row>
    <row r="255" spans="1:22" s="29" customFormat="1" ht="18.75" x14ac:dyDescent="0.2">
      <c r="A255" s="173">
        <v>246</v>
      </c>
      <c r="B255" s="26" t="s">
        <v>2152</v>
      </c>
      <c r="C255" s="26" t="s">
        <v>9</v>
      </c>
      <c r="D255" s="26">
        <v>47371</v>
      </c>
      <c r="E255" s="27">
        <v>4604</v>
      </c>
      <c r="F255" s="27">
        <v>2</v>
      </c>
      <c r="G255" s="27">
        <v>2</v>
      </c>
      <c r="H255" s="27"/>
      <c r="I255" s="27">
        <v>2</v>
      </c>
      <c r="J255" s="27">
        <v>59</v>
      </c>
      <c r="K255" s="27">
        <f t="shared" ref="K255:K297" si="5">H255*400+I255*100+J255</f>
        <v>259</v>
      </c>
      <c r="L255" s="27">
        <v>1</v>
      </c>
      <c r="M255" s="27" t="s">
        <v>675</v>
      </c>
      <c r="N255" s="27" t="s">
        <v>15</v>
      </c>
      <c r="O255" s="27" t="s">
        <v>12</v>
      </c>
      <c r="P255" s="27">
        <v>144</v>
      </c>
      <c r="Q255" s="147"/>
      <c r="R255" s="147">
        <v>259</v>
      </c>
      <c r="S255" s="27"/>
      <c r="T255" s="27"/>
      <c r="U255" s="27">
        <v>15</v>
      </c>
      <c r="V255" s="153">
        <v>0</v>
      </c>
    </row>
    <row r="256" spans="1:22" s="29" customFormat="1" ht="18.75" x14ac:dyDescent="0.2">
      <c r="A256" s="173">
        <v>247</v>
      </c>
      <c r="B256" s="112"/>
      <c r="C256" s="26" t="s">
        <v>32</v>
      </c>
      <c r="D256" s="26">
        <v>540</v>
      </c>
      <c r="E256" s="27">
        <v>540</v>
      </c>
      <c r="F256" s="27">
        <v>2</v>
      </c>
      <c r="G256" s="27">
        <v>1</v>
      </c>
      <c r="H256" s="27">
        <v>5</v>
      </c>
      <c r="I256" s="27">
        <v>3</v>
      </c>
      <c r="J256" s="27">
        <v>42</v>
      </c>
      <c r="K256" s="27">
        <f t="shared" si="5"/>
        <v>2342</v>
      </c>
      <c r="L256" s="27"/>
      <c r="M256" s="27" t="s">
        <v>675</v>
      </c>
      <c r="N256" s="27"/>
      <c r="O256" s="27"/>
      <c r="P256" s="27"/>
      <c r="Q256" s="147">
        <v>2342</v>
      </c>
      <c r="R256" s="147"/>
      <c r="S256" s="27"/>
      <c r="T256" s="27"/>
      <c r="U256" s="27"/>
      <c r="V256" s="153">
        <v>0.01</v>
      </c>
    </row>
    <row r="257" spans="1:22" s="29" customFormat="1" ht="18.75" x14ac:dyDescent="0.2">
      <c r="A257" s="173">
        <v>248</v>
      </c>
      <c r="B257" s="112"/>
      <c r="C257" s="26" t="s">
        <v>355</v>
      </c>
      <c r="D257" s="26"/>
      <c r="E257" s="27"/>
      <c r="F257" s="27"/>
      <c r="G257" s="27">
        <v>1</v>
      </c>
      <c r="H257" s="27">
        <v>3</v>
      </c>
      <c r="I257" s="27">
        <v>2</v>
      </c>
      <c r="J257" s="27"/>
      <c r="K257" s="27">
        <f t="shared" si="5"/>
        <v>1400</v>
      </c>
      <c r="L257" s="27"/>
      <c r="M257" s="27" t="s">
        <v>675</v>
      </c>
      <c r="N257" s="27"/>
      <c r="O257" s="27"/>
      <c r="P257" s="27"/>
      <c r="Q257" s="147">
        <v>1400</v>
      </c>
      <c r="R257" s="147"/>
      <c r="S257" s="27"/>
      <c r="T257" s="27"/>
      <c r="U257" s="27"/>
      <c r="V257" s="153">
        <v>0.01</v>
      </c>
    </row>
    <row r="258" spans="1:22" s="29" customFormat="1" ht="18.75" x14ac:dyDescent="0.2">
      <c r="A258" s="173">
        <v>249</v>
      </c>
      <c r="B258" s="112"/>
      <c r="C258" s="26" t="s">
        <v>13</v>
      </c>
      <c r="D258" s="26"/>
      <c r="E258" s="27"/>
      <c r="F258" s="27"/>
      <c r="G258" s="27">
        <v>1</v>
      </c>
      <c r="H258" s="27">
        <v>16</v>
      </c>
      <c r="I258" s="27">
        <v>2</v>
      </c>
      <c r="J258" s="27"/>
      <c r="K258" s="27">
        <f t="shared" si="5"/>
        <v>6600</v>
      </c>
      <c r="L258" s="27"/>
      <c r="M258" s="27" t="s">
        <v>675</v>
      </c>
      <c r="N258" s="27"/>
      <c r="O258" s="27"/>
      <c r="P258" s="27"/>
      <c r="Q258" s="147">
        <v>6600</v>
      </c>
      <c r="R258" s="147"/>
      <c r="S258" s="27"/>
      <c r="T258" s="27"/>
      <c r="U258" s="27"/>
      <c r="V258" s="153">
        <v>0.01</v>
      </c>
    </row>
    <row r="259" spans="1:22" s="29" customFormat="1" ht="18.75" x14ac:dyDescent="0.2">
      <c r="A259" s="173">
        <v>250</v>
      </c>
      <c r="B259" s="26" t="s">
        <v>2151</v>
      </c>
      <c r="C259" s="26" t="s">
        <v>9</v>
      </c>
      <c r="D259" s="26">
        <v>37526</v>
      </c>
      <c r="E259" s="27">
        <v>4093</v>
      </c>
      <c r="F259" s="27">
        <v>117</v>
      </c>
      <c r="G259" s="27">
        <v>2</v>
      </c>
      <c r="H259" s="27"/>
      <c r="I259" s="27"/>
      <c r="J259" s="27">
        <v>97</v>
      </c>
      <c r="K259" s="27">
        <f t="shared" si="5"/>
        <v>97</v>
      </c>
      <c r="L259" s="27">
        <v>1</v>
      </c>
      <c r="M259" s="27" t="s">
        <v>676</v>
      </c>
      <c r="N259" s="27" t="s">
        <v>15</v>
      </c>
      <c r="O259" s="27" t="s">
        <v>42</v>
      </c>
      <c r="P259" s="27">
        <v>81</v>
      </c>
      <c r="Q259" s="147"/>
      <c r="R259" s="147">
        <v>97</v>
      </c>
      <c r="S259" s="27"/>
      <c r="T259" s="27"/>
      <c r="U259" s="27">
        <v>30</v>
      </c>
      <c r="V259" s="153">
        <v>0</v>
      </c>
    </row>
    <row r="260" spans="1:22" s="29" customFormat="1" ht="18.75" x14ac:dyDescent="0.2">
      <c r="A260" s="173">
        <v>251</v>
      </c>
      <c r="B260" s="112"/>
      <c r="C260" s="26" t="s">
        <v>9</v>
      </c>
      <c r="D260" s="26">
        <v>14081</v>
      </c>
      <c r="E260" s="27"/>
      <c r="F260" s="27">
        <v>161</v>
      </c>
      <c r="G260" s="27">
        <v>1</v>
      </c>
      <c r="H260" s="27">
        <v>12</v>
      </c>
      <c r="I260" s="27">
        <v>3</v>
      </c>
      <c r="J260" s="27">
        <v>10</v>
      </c>
      <c r="K260" s="27">
        <f t="shared" si="5"/>
        <v>5110</v>
      </c>
      <c r="L260" s="27"/>
      <c r="M260" s="27" t="s">
        <v>676</v>
      </c>
      <c r="N260" s="27"/>
      <c r="O260" s="27"/>
      <c r="P260" s="27"/>
      <c r="Q260" s="147">
        <v>5110</v>
      </c>
      <c r="R260" s="147"/>
      <c r="S260" s="27"/>
      <c r="T260" s="27"/>
      <c r="U260" s="27"/>
      <c r="V260" s="153">
        <v>0</v>
      </c>
    </row>
    <row r="261" spans="1:22" s="29" customFormat="1" ht="18.75" x14ac:dyDescent="0.2">
      <c r="A261" s="173">
        <v>252</v>
      </c>
      <c r="B261" s="26" t="s">
        <v>2126</v>
      </c>
      <c r="C261" s="26" t="s">
        <v>9</v>
      </c>
      <c r="D261" s="26">
        <v>37525</v>
      </c>
      <c r="E261" s="27">
        <v>4092</v>
      </c>
      <c r="F261" s="27">
        <v>116</v>
      </c>
      <c r="G261" s="27">
        <v>2</v>
      </c>
      <c r="H261" s="27"/>
      <c r="I261" s="27">
        <v>1</v>
      </c>
      <c r="J261" s="27">
        <v>68</v>
      </c>
      <c r="K261" s="27">
        <f t="shared" si="5"/>
        <v>168</v>
      </c>
      <c r="L261" s="27">
        <v>1</v>
      </c>
      <c r="M261" s="27" t="s">
        <v>677</v>
      </c>
      <c r="N261" s="27" t="s">
        <v>15</v>
      </c>
      <c r="O261" s="27" t="s">
        <v>42</v>
      </c>
      <c r="P261" s="27">
        <v>81</v>
      </c>
      <c r="Q261" s="147"/>
      <c r="R261" s="147">
        <v>168</v>
      </c>
      <c r="S261" s="27"/>
      <c r="T261" s="27"/>
      <c r="U261" s="27">
        <v>20</v>
      </c>
      <c r="V261" s="153">
        <v>0</v>
      </c>
    </row>
    <row r="262" spans="1:22" s="29" customFormat="1" ht="18.75" x14ac:dyDescent="0.2">
      <c r="A262" s="173">
        <v>253</v>
      </c>
      <c r="B262" s="26" t="s">
        <v>2149</v>
      </c>
      <c r="C262" s="26" t="s">
        <v>9</v>
      </c>
      <c r="D262" s="26">
        <v>10641</v>
      </c>
      <c r="E262" s="27">
        <v>1134</v>
      </c>
      <c r="F262" s="27">
        <v>15</v>
      </c>
      <c r="G262" s="27">
        <v>2</v>
      </c>
      <c r="H262" s="27"/>
      <c r="I262" s="27">
        <v>3</v>
      </c>
      <c r="J262" s="27">
        <v>98</v>
      </c>
      <c r="K262" s="27">
        <f t="shared" si="5"/>
        <v>398</v>
      </c>
      <c r="L262" s="27">
        <v>1</v>
      </c>
      <c r="M262" s="27" t="s">
        <v>678</v>
      </c>
      <c r="N262" s="27" t="s">
        <v>15</v>
      </c>
      <c r="O262" s="27" t="s">
        <v>12</v>
      </c>
      <c r="P262" s="27">
        <v>360</v>
      </c>
      <c r="Q262" s="147"/>
      <c r="R262" s="147">
        <v>398</v>
      </c>
      <c r="S262" s="27"/>
      <c r="T262" s="27"/>
      <c r="U262" s="27">
        <v>20</v>
      </c>
      <c r="V262" s="153">
        <v>0</v>
      </c>
    </row>
    <row r="263" spans="1:22" s="29" customFormat="1" ht="18.75" x14ac:dyDescent="0.2">
      <c r="A263" s="173">
        <v>254</v>
      </c>
      <c r="B263" s="112"/>
      <c r="C263" s="26" t="s">
        <v>9</v>
      </c>
      <c r="D263" s="26">
        <v>14803</v>
      </c>
      <c r="E263" s="27">
        <v>1951</v>
      </c>
      <c r="F263" s="27">
        <v>29</v>
      </c>
      <c r="G263" s="27">
        <v>1</v>
      </c>
      <c r="H263" s="27">
        <v>33</v>
      </c>
      <c r="I263" s="27">
        <v>2</v>
      </c>
      <c r="J263" s="27"/>
      <c r="K263" s="27">
        <f t="shared" si="5"/>
        <v>13400</v>
      </c>
      <c r="L263" s="27"/>
      <c r="M263" s="27" t="s">
        <v>678</v>
      </c>
      <c r="N263" s="27"/>
      <c r="O263" s="27"/>
      <c r="P263" s="27"/>
      <c r="Q263" s="147">
        <v>13400</v>
      </c>
      <c r="R263" s="147"/>
      <c r="S263" s="27"/>
      <c r="T263" s="27"/>
      <c r="U263" s="27"/>
      <c r="V263" s="153">
        <v>0</v>
      </c>
    </row>
    <row r="264" spans="1:22" s="29" customFormat="1" ht="18.75" x14ac:dyDescent="0.2">
      <c r="A264" s="173">
        <v>255</v>
      </c>
      <c r="B264" s="112"/>
      <c r="C264" s="26" t="s">
        <v>9</v>
      </c>
      <c r="D264" s="26">
        <v>14801</v>
      </c>
      <c r="E264" s="27">
        <v>1949</v>
      </c>
      <c r="F264" s="27">
        <v>27</v>
      </c>
      <c r="G264" s="27">
        <v>1</v>
      </c>
      <c r="H264" s="27">
        <v>1</v>
      </c>
      <c r="I264" s="27">
        <v>3</v>
      </c>
      <c r="J264" s="27">
        <v>39</v>
      </c>
      <c r="K264" s="27">
        <f t="shared" si="5"/>
        <v>739</v>
      </c>
      <c r="L264" s="27"/>
      <c r="M264" s="27" t="s">
        <v>678</v>
      </c>
      <c r="N264" s="27"/>
      <c r="O264" s="27"/>
      <c r="P264" s="27"/>
      <c r="Q264" s="147">
        <v>739</v>
      </c>
      <c r="R264" s="147"/>
      <c r="S264" s="27"/>
      <c r="T264" s="27"/>
      <c r="U264" s="27"/>
      <c r="V264" s="153">
        <v>0</v>
      </c>
    </row>
    <row r="265" spans="1:22" s="29" customFormat="1" ht="18.75" x14ac:dyDescent="0.2">
      <c r="A265" s="173">
        <v>256</v>
      </c>
      <c r="B265" s="26" t="s">
        <v>2150</v>
      </c>
      <c r="C265" s="26" t="s">
        <v>32</v>
      </c>
      <c r="D265" s="26">
        <v>573</v>
      </c>
      <c r="E265" s="27">
        <v>573</v>
      </c>
      <c r="F265" s="27">
        <v>35</v>
      </c>
      <c r="G265" s="27">
        <v>1</v>
      </c>
      <c r="H265" s="27">
        <v>5</v>
      </c>
      <c r="I265" s="27">
        <v>2</v>
      </c>
      <c r="J265" s="27">
        <v>20</v>
      </c>
      <c r="K265" s="27">
        <f t="shared" si="5"/>
        <v>2220</v>
      </c>
      <c r="L265" s="27"/>
      <c r="M265" s="27" t="s">
        <v>678</v>
      </c>
      <c r="N265" s="27"/>
      <c r="O265" s="27"/>
      <c r="P265" s="27"/>
      <c r="Q265" s="147">
        <v>2220</v>
      </c>
      <c r="R265" s="147"/>
      <c r="S265" s="27"/>
      <c r="T265" s="27"/>
      <c r="U265" s="27"/>
      <c r="V265" s="153">
        <v>0.01</v>
      </c>
    </row>
    <row r="266" spans="1:22" s="29" customFormat="1" ht="18.75" x14ac:dyDescent="0.2">
      <c r="A266" s="173">
        <v>257</v>
      </c>
      <c r="B266" s="112"/>
      <c r="C266" s="26" t="s">
        <v>32</v>
      </c>
      <c r="D266" s="26">
        <v>3318</v>
      </c>
      <c r="E266" s="27">
        <v>3318</v>
      </c>
      <c r="F266" s="27">
        <v>116</v>
      </c>
      <c r="G266" s="27">
        <v>1</v>
      </c>
      <c r="H266" s="27">
        <v>5</v>
      </c>
      <c r="I266" s="27">
        <v>1</v>
      </c>
      <c r="J266" s="27">
        <v>70</v>
      </c>
      <c r="K266" s="27">
        <f t="shared" si="5"/>
        <v>2170</v>
      </c>
      <c r="L266" s="27"/>
      <c r="M266" s="27" t="s">
        <v>678</v>
      </c>
      <c r="N266" s="27"/>
      <c r="O266" s="27"/>
      <c r="P266" s="27"/>
      <c r="Q266" s="147">
        <v>2170</v>
      </c>
      <c r="R266" s="147"/>
      <c r="S266" s="27"/>
      <c r="T266" s="27"/>
      <c r="U266" s="27"/>
      <c r="V266" s="153">
        <v>0.01</v>
      </c>
    </row>
    <row r="267" spans="1:22" s="29" customFormat="1" ht="18.75" x14ac:dyDescent="0.2">
      <c r="A267" s="173">
        <v>258</v>
      </c>
      <c r="B267" s="112"/>
      <c r="C267" s="26" t="s">
        <v>32</v>
      </c>
      <c r="D267" s="26">
        <v>3317</v>
      </c>
      <c r="E267" s="27">
        <v>3317</v>
      </c>
      <c r="F267" s="27">
        <v>115</v>
      </c>
      <c r="G267" s="27">
        <v>1</v>
      </c>
      <c r="H267" s="27">
        <v>5</v>
      </c>
      <c r="I267" s="27">
        <v>1</v>
      </c>
      <c r="J267" s="27">
        <v>9</v>
      </c>
      <c r="K267" s="27">
        <f t="shared" si="5"/>
        <v>2109</v>
      </c>
      <c r="L267" s="27"/>
      <c r="M267" s="27" t="s">
        <v>678</v>
      </c>
      <c r="N267" s="27"/>
      <c r="O267" s="27"/>
      <c r="P267" s="27"/>
      <c r="Q267" s="147">
        <v>2190</v>
      </c>
      <c r="R267" s="147"/>
      <c r="S267" s="27"/>
      <c r="T267" s="27"/>
      <c r="U267" s="27"/>
      <c r="V267" s="153">
        <v>0.01</v>
      </c>
    </row>
    <row r="268" spans="1:22" s="29" customFormat="1" ht="18.75" x14ac:dyDescent="0.2">
      <c r="A268" s="173">
        <v>259</v>
      </c>
      <c r="B268" s="112"/>
      <c r="C268" s="26" t="s">
        <v>32</v>
      </c>
      <c r="D268" s="26">
        <v>568</v>
      </c>
      <c r="E268" s="27">
        <v>568</v>
      </c>
      <c r="F268" s="27">
        <v>30</v>
      </c>
      <c r="G268" s="27">
        <v>1</v>
      </c>
      <c r="H268" s="27">
        <v>10</v>
      </c>
      <c r="I268" s="27">
        <v>1</v>
      </c>
      <c r="J268" s="27">
        <v>46</v>
      </c>
      <c r="K268" s="27">
        <f t="shared" si="5"/>
        <v>4146</v>
      </c>
      <c r="L268" s="27"/>
      <c r="M268" s="27" t="s">
        <v>678</v>
      </c>
      <c r="N268" s="27"/>
      <c r="O268" s="27"/>
      <c r="P268" s="27"/>
      <c r="Q268" s="147">
        <v>4146</v>
      </c>
      <c r="R268" s="147"/>
      <c r="S268" s="27"/>
      <c r="T268" s="27"/>
      <c r="U268" s="27"/>
      <c r="V268" s="153">
        <v>0.01</v>
      </c>
    </row>
    <row r="269" spans="1:22" s="29" customFormat="1" ht="18.75" x14ac:dyDescent="0.2">
      <c r="A269" s="173">
        <v>260</v>
      </c>
      <c r="B269" s="26" t="s">
        <v>2148</v>
      </c>
      <c r="C269" s="26" t="s">
        <v>9</v>
      </c>
      <c r="D269" s="26">
        <v>47370</v>
      </c>
      <c r="E269" s="27">
        <v>4603</v>
      </c>
      <c r="F269" s="27">
        <v>1</v>
      </c>
      <c r="G269" s="27">
        <v>2</v>
      </c>
      <c r="H269" s="27"/>
      <c r="I269" s="27">
        <v>2</v>
      </c>
      <c r="J269" s="27">
        <v>76</v>
      </c>
      <c r="K269" s="27">
        <f t="shared" si="5"/>
        <v>276</v>
      </c>
      <c r="L269" s="27">
        <v>1</v>
      </c>
      <c r="M269" s="27" t="s">
        <v>679</v>
      </c>
      <c r="N269" s="27" t="s">
        <v>15</v>
      </c>
      <c r="O269" s="27" t="s">
        <v>42</v>
      </c>
      <c r="P269" s="27">
        <v>108</v>
      </c>
      <c r="Q269" s="147"/>
      <c r="R269" s="147">
        <v>276</v>
      </c>
      <c r="S269" s="27"/>
      <c r="T269" s="27"/>
      <c r="U269" s="27">
        <v>20</v>
      </c>
      <c r="V269" s="153">
        <v>0</v>
      </c>
    </row>
    <row r="270" spans="1:22" s="29" customFormat="1" ht="18.75" x14ac:dyDescent="0.2">
      <c r="A270" s="173">
        <v>261</v>
      </c>
      <c r="B270" s="26" t="s">
        <v>2125</v>
      </c>
      <c r="C270" s="26" t="s">
        <v>32</v>
      </c>
      <c r="D270" s="26">
        <v>571</v>
      </c>
      <c r="E270" s="27">
        <v>571</v>
      </c>
      <c r="F270" s="27">
        <v>33</v>
      </c>
      <c r="G270" s="27">
        <v>2</v>
      </c>
      <c r="H270" s="27">
        <v>9</v>
      </c>
      <c r="I270" s="27">
        <v>3</v>
      </c>
      <c r="J270" s="27">
        <v>57</v>
      </c>
      <c r="K270" s="27">
        <f t="shared" si="5"/>
        <v>3957</v>
      </c>
      <c r="L270" s="27">
        <v>1</v>
      </c>
      <c r="M270" s="27" t="s">
        <v>680</v>
      </c>
      <c r="N270" s="27" t="s">
        <v>15</v>
      </c>
      <c r="O270" s="27" t="s">
        <v>42</v>
      </c>
      <c r="P270" s="27">
        <v>36</v>
      </c>
      <c r="Q270" s="147">
        <v>3800</v>
      </c>
      <c r="R270" s="147">
        <v>157</v>
      </c>
      <c r="S270" s="27"/>
      <c r="T270" s="27"/>
      <c r="U270" s="27">
        <v>20</v>
      </c>
      <c r="V270" s="153">
        <v>0.02</v>
      </c>
    </row>
    <row r="271" spans="1:22" s="29" customFormat="1" ht="18.75" x14ac:dyDescent="0.2">
      <c r="A271" s="173">
        <v>262</v>
      </c>
      <c r="B271" s="112"/>
      <c r="C271" s="26" t="s">
        <v>32</v>
      </c>
      <c r="D271" s="26">
        <v>3311</v>
      </c>
      <c r="E271" s="27">
        <v>3311</v>
      </c>
      <c r="F271" s="27">
        <v>112</v>
      </c>
      <c r="G271" s="27">
        <v>1</v>
      </c>
      <c r="H271" s="27">
        <v>7</v>
      </c>
      <c r="I271" s="27">
        <v>2</v>
      </c>
      <c r="J271" s="27">
        <v>89</v>
      </c>
      <c r="K271" s="27">
        <f t="shared" si="5"/>
        <v>3089</v>
      </c>
      <c r="L271" s="27"/>
      <c r="M271" s="27" t="s">
        <v>680</v>
      </c>
      <c r="N271" s="27"/>
      <c r="O271" s="27"/>
      <c r="P271" s="27"/>
      <c r="Q271" s="147">
        <v>3089</v>
      </c>
      <c r="R271" s="147"/>
      <c r="S271" s="27"/>
      <c r="T271" s="27"/>
      <c r="U271" s="27"/>
      <c r="V271" s="153">
        <v>0.01</v>
      </c>
    </row>
    <row r="272" spans="1:22" s="29" customFormat="1" ht="18.75" x14ac:dyDescent="0.2">
      <c r="A272" s="173">
        <v>263</v>
      </c>
      <c r="B272" s="26" t="s">
        <v>2124</v>
      </c>
      <c r="C272" s="26" t="s">
        <v>32</v>
      </c>
      <c r="D272" s="26">
        <v>3341</v>
      </c>
      <c r="E272" s="27">
        <v>3341</v>
      </c>
      <c r="F272" s="27">
        <v>123</v>
      </c>
      <c r="G272" s="27">
        <v>2</v>
      </c>
      <c r="H272" s="27">
        <v>5</v>
      </c>
      <c r="I272" s="27">
        <v>3</v>
      </c>
      <c r="J272" s="27">
        <v>34</v>
      </c>
      <c r="K272" s="27">
        <f t="shared" si="5"/>
        <v>2334</v>
      </c>
      <c r="L272" s="27">
        <v>1</v>
      </c>
      <c r="M272" s="27" t="s">
        <v>681</v>
      </c>
      <c r="N272" s="27" t="s">
        <v>15</v>
      </c>
      <c r="O272" s="27" t="s">
        <v>42</v>
      </c>
      <c r="P272" s="27">
        <v>54</v>
      </c>
      <c r="Q272" s="147">
        <v>2200</v>
      </c>
      <c r="R272" s="147">
        <v>134</v>
      </c>
      <c r="S272" s="27"/>
      <c r="T272" s="27"/>
      <c r="U272" s="27">
        <v>10</v>
      </c>
      <c r="V272" s="153">
        <v>0.02</v>
      </c>
    </row>
    <row r="273" spans="1:22" s="29" customFormat="1" ht="18.75" x14ac:dyDescent="0.2">
      <c r="A273" s="173">
        <v>264</v>
      </c>
      <c r="B273" s="26" t="s">
        <v>2141</v>
      </c>
      <c r="C273" s="26" t="s">
        <v>682</v>
      </c>
      <c r="D273" s="26"/>
      <c r="E273" s="27"/>
      <c r="F273" s="27"/>
      <c r="G273" s="27">
        <v>2</v>
      </c>
      <c r="H273" s="27"/>
      <c r="I273" s="27"/>
      <c r="J273" s="27"/>
      <c r="K273" s="27">
        <f t="shared" si="5"/>
        <v>0</v>
      </c>
      <c r="L273" s="27">
        <v>1</v>
      </c>
      <c r="M273" s="27" t="s">
        <v>683</v>
      </c>
      <c r="N273" s="27" t="s">
        <v>15</v>
      </c>
      <c r="O273" s="27" t="s">
        <v>42</v>
      </c>
      <c r="P273" s="27">
        <v>72</v>
      </c>
      <c r="Q273" s="147"/>
      <c r="R273" s="147">
        <v>72</v>
      </c>
      <c r="S273" s="27"/>
      <c r="T273" s="27"/>
      <c r="U273" s="27">
        <v>10</v>
      </c>
      <c r="V273" s="153">
        <v>0.02</v>
      </c>
    </row>
    <row r="274" spans="1:22" s="29" customFormat="1" ht="18.75" x14ac:dyDescent="0.2">
      <c r="A274" s="173">
        <v>265</v>
      </c>
      <c r="B274" s="112"/>
      <c r="C274" s="26" t="s">
        <v>32</v>
      </c>
      <c r="D274" s="26">
        <v>3340</v>
      </c>
      <c r="E274" s="27">
        <v>3340</v>
      </c>
      <c r="F274" s="27">
        <v>122</v>
      </c>
      <c r="G274" s="27">
        <v>1</v>
      </c>
      <c r="H274" s="27">
        <v>5</v>
      </c>
      <c r="I274" s="27">
        <v>2</v>
      </c>
      <c r="J274" s="27">
        <v>62</v>
      </c>
      <c r="K274" s="27">
        <f t="shared" si="5"/>
        <v>2262</v>
      </c>
      <c r="L274" s="27"/>
      <c r="M274" s="27" t="s">
        <v>683</v>
      </c>
      <c r="N274" s="27"/>
      <c r="O274" s="27"/>
      <c r="P274" s="27"/>
      <c r="Q274" s="147">
        <v>2262</v>
      </c>
      <c r="R274" s="147"/>
      <c r="S274" s="27"/>
      <c r="T274" s="27"/>
      <c r="U274" s="27"/>
      <c r="V274" s="153">
        <v>0.01</v>
      </c>
    </row>
    <row r="275" spans="1:22" s="29" customFormat="1" ht="18.75" x14ac:dyDescent="0.2">
      <c r="A275" s="173">
        <v>266</v>
      </c>
      <c r="B275" s="26" t="s">
        <v>2142</v>
      </c>
      <c r="C275" s="26" t="s">
        <v>9</v>
      </c>
      <c r="D275" s="26">
        <v>10685</v>
      </c>
      <c r="E275" s="27"/>
      <c r="F275" s="27">
        <v>61</v>
      </c>
      <c r="G275" s="27">
        <v>2</v>
      </c>
      <c r="H275" s="27"/>
      <c r="I275" s="27">
        <v>1</v>
      </c>
      <c r="J275" s="27">
        <v>42</v>
      </c>
      <c r="K275" s="27">
        <f t="shared" si="5"/>
        <v>142</v>
      </c>
      <c r="L275" s="27">
        <v>1</v>
      </c>
      <c r="M275" s="27" t="s">
        <v>684</v>
      </c>
      <c r="N275" s="27" t="s">
        <v>15</v>
      </c>
      <c r="O275" s="27" t="s">
        <v>42</v>
      </c>
      <c r="P275" s="27">
        <v>72</v>
      </c>
      <c r="Q275" s="147"/>
      <c r="R275" s="147">
        <v>142</v>
      </c>
      <c r="S275" s="27"/>
      <c r="T275" s="27"/>
      <c r="U275" s="27">
        <v>20</v>
      </c>
      <c r="V275" s="153">
        <v>0</v>
      </c>
    </row>
    <row r="276" spans="1:22" s="29" customFormat="1" ht="18.75" x14ac:dyDescent="0.2">
      <c r="A276" s="173">
        <v>267</v>
      </c>
      <c r="B276" s="26" t="s">
        <v>2143</v>
      </c>
      <c r="C276" s="26" t="s">
        <v>32</v>
      </c>
      <c r="D276" s="26">
        <v>3343</v>
      </c>
      <c r="E276" s="27">
        <v>3343</v>
      </c>
      <c r="F276" s="27">
        <v>125</v>
      </c>
      <c r="G276" s="27">
        <v>1</v>
      </c>
      <c r="H276" s="27">
        <v>10</v>
      </c>
      <c r="I276" s="27">
        <v>3</v>
      </c>
      <c r="J276" s="27">
        <v>37</v>
      </c>
      <c r="K276" s="27">
        <f t="shared" si="5"/>
        <v>4337</v>
      </c>
      <c r="L276" s="27"/>
      <c r="M276" s="27" t="s">
        <v>684</v>
      </c>
      <c r="N276" s="27"/>
      <c r="O276" s="27"/>
      <c r="P276" s="27"/>
      <c r="Q276" s="147">
        <v>4337</v>
      </c>
      <c r="R276" s="147"/>
      <c r="S276" s="27"/>
      <c r="T276" s="27"/>
      <c r="U276" s="27"/>
      <c r="V276" s="153">
        <v>0.01</v>
      </c>
    </row>
    <row r="277" spans="1:22" s="29" customFormat="1" ht="18.75" x14ac:dyDescent="0.2">
      <c r="A277" s="173">
        <v>268</v>
      </c>
      <c r="B277" s="112"/>
      <c r="C277" s="26" t="s">
        <v>32</v>
      </c>
      <c r="D277" s="26">
        <v>1012</v>
      </c>
      <c r="E277" s="27">
        <v>1012</v>
      </c>
      <c r="F277" s="27">
        <v>92</v>
      </c>
      <c r="G277" s="27">
        <v>1</v>
      </c>
      <c r="H277" s="27">
        <v>4</v>
      </c>
      <c r="I277" s="27">
        <v>2</v>
      </c>
      <c r="J277" s="27">
        <v>39</v>
      </c>
      <c r="K277" s="27">
        <f t="shared" si="5"/>
        <v>1839</v>
      </c>
      <c r="L277" s="27"/>
      <c r="M277" s="27" t="s">
        <v>684</v>
      </c>
      <c r="N277" s="27"/>
      <c r="O277" s="27"/>
      <c r="P277" s="27"/>
      <c r="Q277" s="147">
        <v>1839</v>
      </c>
      <c r="R277" s="147"/>
      <c r="S277" s="27"/>
      <c r="T277" s="27"/>
      <c r="U277" s="27"/>
      <c r="V277" s="153">
        <v>0.01</v>
      </c>
    </row>
    <row r="278" spans="1:22" s="29" customFormat="1" ht="18.75" x14ac:dyDescent="0.2">
      <c r="A278" s="173">
        <v>269</v>
      </c>
      <c r="B278" s="26" t="s">
        <v>2147</v>
      </c>
      <c r="C278" s="26" t="s">
        <v>9</v>
      </c>
      <c r="D278" s="26">
        <v>47025</v>
      </c>
      <c r="E278" s="27">
        <v>4534</v>
      </c>
      <c r="F278" s="27">
        <v>186</v>
      </c>
      <c r="G278" s="27">
        <v>2</v>
      </c>
      <c r="H278" s="27"/>
      <c r="I278" s="27">
        <v>2</v>
      </c>
      <c r="J278" s="27">
        <v>3</v>
      </c>
      <c r="K278" s="27">
        <f t="shared" si="5"/>
        <v>203</v>
      </c>
      <c r="L278" s="27">
        <v>1</v>
      </c>
      <c r="M278" s="27" t="s">
        <v>685</v>
      </c>
      <c r="N278" s="27" t="s">
        <v>15</v>
      </c>
      <c r="O278" s="27" t="s">
        <v>12</v>
      </c>
      <c r="P278" s="27">
        <v>125</v>
      </c>
      <c r="Q278" s="147"/>
      <c r="R278" s="147">
        <v>203</v>
      </c>
      <c r="S278" s="27"/>
      <c r="T278" s="27"/>
      <c r="U278" s="27">
        <v>30</v>
      </c>
      <c r="V278" s="153">
        <v>0</v>
      </c>
    </row>
    <row r="279" spans="1:22" s="29" customFormat="1" ht="18.75" x14ac:dyDescent="0.2">
      <c r="A279" s="173">
        <v>270</v>
      </c>
      <c r="B279" s="112"/>
      <c r="C279" s="26" t="s">
        <v>9</v>
      </c>
      <c r="D279" s="26">
        <v>47027</v>
      </c>
      <c r="E279" s="27">
        <v>4541</v>
      </c>
      <c r="F279" s="27">
        <v>188</v>
      </c>
      <c r="G279" s="27">
        <v>1</v>
      </c>
      <c r="H279" s="27">
        <v>8</v>
      </c>
      <c r="I279" s="27">
        <v>2</v>
      </c>
      <c r="J279" s="27">
        <v>64</v>
      </c>
      <c r="K279" s="27">
        <f t="shared" si="5"/>
        <v>3464</v>
      </c>
      <c r="L279" s="27"/>
      <c r="M279" s="27" t="s">
        <v>685</v>
      </c>
      <c r="N279" s="27"/>
      <c r="O279" s="27"/>
      <c r="P279" s="27"/>
      <c r="Q279" s="147">
        <v>3464</v>
      </c>
      <c r="R279" s="147"/>
      <c r="S279" s="27"/>
      <c r="T279" s="27"/>
      <c r="U279" s="27"/>
      <c r="V279" s="153">
        <v>0</v>
      </c>
    </row>
    <row r="280" spans="1:22" s="29" customFormat="1" ht="18.75" x14ac:dyDescent="0.2">
      <c r="A280" s="173">
        <v>271</v>
      </c>
      <c r="B280" s="26" t="s">
        <v>2145</v>
      </c>
      <c r="C280" s="26" t="s">
        <v>9</v>
      </c>
      <c r="D280" s="26">
        <v>10658</v>
      </c>
      <c r="E280" s="27">
        <v>1151</v>
      </c>
      <c r="F280" s="27">
        <v>32</v>
      </c>
      <c r="G280" s="27">
        <v>2</v>
      </c>
      <c r="H280" s="27"/>
      <c r="I280" s="27">
        <v>1</v>
      </c>
      <c r="J280" s="27">
        <v>19</v>
      </c>
      <c r="K280" s="27">
        <f t="shared" si="5"/>
        <v>119</v>
      </c>
      <c r="L280" s="27">
        <v>1</v>
      </c>
      <c r="M280" s="27" t="s">
        <v>686</v>
      </c>
      <c r="N280" s="27" t="s">
        <v>15</v>
      </c>
      <c r="O280" s="27" t="s">
        <v>12</v>
      </c>
      <c r="P280" s="27">
        <v>234</v>
      </c>
      <c r="Q280" s="147"/>
      <c r="R280" s="147">
        <v>119</v>
      </c>
      <c r="S280" s="27"/>
      <c r="T280" s="27"/>
      <c r="U280" s="27">
        <v>30</v>
      </c>
      <c r="V280" s="153">
        <v>0</v>
      </c>
    </row>
    <row r="281" spans="1:22" s="29" customFormat="1" ht="18.75" x14ac:dyDescent="0.2">
      <c r="A281" s="173">
        <v>272</v>
      </c>
      <c r="B281" s="26" t="s">
        <v>2146</v>
      </c>
      <c r="C281" s="26" t="s">
        <v>9</v>
      </c>
      <c r="D281" s="26">
        <v>10643</v>
      </c>
      <c r="E281" s="27">
        <v>2354</v>
      </c>
      <c r="F281" s="27">
        <v>157</v>
      </c>
      <c r="G281" s="27">
        <v>1</v>
      </c>
      <c r="H281" s="27">
        <v>23</v>
      </c>
      <c r="I281" s="27">
        <v>1</v>
      </c>
      <c r="J281" s="27">
        <v>70</v>
      </c>
      <c r="K281" s="27">
        <f t="shared" si="5"/>
        <v>9370</v>
      </c>
      <c r="L281" s="27"/>
      <c r="M281" s="27" t="s">
        <v>686</v>
      </c>
      <c r="N281" s="27"/>
      <c r="O281" s="27"/>
      <c r="P281" s="27"/>
      <c r="Q281" s="147">
        <v>9370</v>
      </c>
      <c r="R281" s="147"/>
      <c r="S281" s="27"/>
      <c r="T281" s="27"/>
      <c r="U281" s="27"/>
      <c r="V281" s="153">
        <v>0</v>
      </c>
    </row>
    <row r="282" spans="1:22" s="29" customFormat="1" ht="18.75" x14ac:dyDescent="0.2">
      <c r="A282" s="173">
        <v>273</v>
      </c>
      <c r="B282" s="112"/>
      <c r="C282" s="26" t="s">
        <v>9</v>
      </c>
      <c r="D282" s="26">
        <v>15884</v>
      </c>
      <c r="E282" s="27">
        <v>1136</v>
      </c>
      <c r="F282" s="27">
        <v>17</v>
      </c>
      <c r="G282" s="27">
        <v>1</v>
      </c>
      <c r="H282" s="27">
        <v>1</v>
      </c>
      <c r="I282" s="27">
        <v>2</v>
      </c>
      <c r="J282" s="27">
        <v>12</v>
      </c>
      <c r="K282" s="27">
        <f t="shared" si="5"/>
        <v>612</v>
      </c>
      <c r="L282" s="27"/>
      <c r="M282" s="27" t="s">
        <v>686</v>
      </c>
      <c r="N282" s="27"/>
      <c r="O282" s="27"/>
      <c r="P282" s="27"/>
      <c r="Q282" s="147">
        <v>612</v>
      </c>
      <c r="R282" s="147"/>
      <c r="S282" s="27"/>
      <c r="T282" s="27"/>
      <c r="U282" s="27"/>
      <c r="V282" s="153">
        <v>0</v>
      </c>
    </row>
    <row r="283" spans="1:22" s="29" customFormat="1" ht="18.75" x14ac:dyDescent="0.2">
      <c r="A283" s="173">
        <v>274</v>
      </c>
      <c r="B283" s="26" t="s">
        <v>2144</v>
      </c>
      <c r="C283" s="26" t="s">
        <v>9</v>
      </c>
      <c r="D283" s="26">
        <v>10653</v>
      </c>
      <c r="E283" s="27">
        <v>1146</v>
      </c>
      <c r="F283" s="27">
        <v>27</v>
      </c>
      <c r="G283" s="27">
        <v>2</v>
      </c>
      <c r="H283" s="27"/>
      <c r="I283" s="27">
        <v>1</v>
      </c>
      <c r="J283" s="27">
        <v>11</v>
      </c>
      <c r="K283" s="27">
        <f t="shared" si="5"/>
        <v>111</v>
      </c>
      <c r="L283" s="27">
        <v>1</v>
      </c>
      <c r="M283" s="27" t="s">
        <v>687</v>
      </c>
      <c r="N283" s="27" t="s">
        <v>15</v>
      </c>
      <c r="O283" s="27" t="s">
        <v>42</v>
      </c>
      <c r="P283" s="27">
        <v>108</v>
      </c>
      <c r="Q283" s="147"/>
      <c r="R283" s="147">
        <v>111</v>
      </c>
      <c r="S283" s="27"/>
      <c r="T283" s="27"/>
      <c r="U283" s="27">
        <v>20</v>
      </c>
      <c r="V283" s="153">
        <v>0</v>
      </c>
    </row>
    <row r="284" spans="1:22" s="29" customFormat="1" ht="18.75" x14ac:dyDescent="0.2">
      <c r="A284" s="173">
        <v>275</v>
      </c>
      <c r="B284" s="112"/>
      <c r="C284" s="26" t="s">
        <v>9</v>
      </c>
      <c r="D284" s="26">
        <v>13101</v>
      </c>
      <c r="E284" s="27">
        <v>1510</v>
      </c>
      <c r="F284" s="27">
        <v>15</v>
      </c>
      <c r="G284" s="27">
        <v>1</v>
      </c>
      <c r="H284" s="27">
        <v>21</v>
      </c>
      <c r="I284" s="27">
        <v>3</v>
      </c>
      <c r="J284" s="27">
        <v>91</v>
      </c>
      <c r="K284" s="27">
        <f t="shared" si="5"/>
        <v>8791</v>
      </c>
      <c r="L284" s="27"/>
      <c r="M284" s="27" t="s">
        <v>687</v>
      </c>
      <c r="N284" s="27"/>
      <c r="O284" s="27"/>
      <c r="P284" s="27"/>
      <c r="Q284" s="147">
        <v>8791</v>
      </c>
      <c r="R284" s="147"/>
      <c r="S284" s="27"/>
      <c r="T284" s="27"/>
      <c r="U284" s="27"/>
      <c r="V284" s="153">
        <v>0</v>
      </c>
    </row>
    <row r="285" spans="1:22" s="29" customFormat="1" ht="18.75" x14ac:dyDescent="0.2">
      <c r="A285" s="173">
        <v>276</v>
      </c>
      <c r="B285" s="26" t="s">
        <v>2140</v>
      </c>
      <c r="C285" s="26" t="s">
        <v>9</v>
      </c>
      <c r="D285" s="26">
        <v>10644</v>
      </c>
      <c r="E285" s="27"/>
      <c r="F285" s="27">
        <v>18</v>
      </c>
      <c r="G285" s="27">
        <v>2</v>
      </c>
      <c r="H285" s="27">
        <v>1</v>
      </c>
      <c r="I285" s="27">
        <v>3</v>
      </c>
      <c r="J285" s="27">
        <v>5</v>
      </c>
      <c r="K285" s="27">
        <f t="shared" si="5"/>
        <v>705</v>
      </c>
      <c r="L285" s="27">
        <v>1</v>
      </c>
      <c r="M285" s="27" t="s">
        <v>688</v>
      </c>
      <c r="N285" s="27" t="s">
        <v>15</v>
      </c>
      <c r="O285" s="27" t="s">
        <v>12</v>
      </c>
      <c r="P285" s="27">
        <v>90</v>
      </c>
      <c r="Q285" s="147">
        <v>600</v>
      </c>
      <c r="R285" s="147">
        <v>105</v>
      </c>
      <c r="S285" s="27"/>
      <c r="T285" s="27"/>
      <c r="U285" s="27">
        <v>20</v>
      </c>
      <c r="V285" s="153">
        <v>0</v>
      </c>
    </row>
    <row r="286" spans="1:22" s="29" customFormat="1" ht="18.75" x14ac:dyDescent="0.2">
      <c r="A286" s="173">
        <v>277</v>
      </c>
      <c r="B286" s="112"/>
      <c r="C286" s="26" t="s">
        <v>9</v>
      </c>
      <c r="D286" s="26">
        <v>14082</v>
      </c>
      <c r="E286" s="27">
        <v>1734</v>
      </c>
      <c r="F286" s="27">
        <v>162</v>
      </c>
      <c r="G286" s="27">
        <v>1</v>
      </c>
      <c r="H286" s="27">
        <v>17</v>
      </c>
      <c r="I286" s="27">
        <v>2</v>
      </c>
      <c r="J286" s="27">
        <v>97</v>
      </c>
      <c r="K286" s="27">
        <f t="shared" si="5"/>
        <v>7097</v>
      </c>
      <c r="L286" s="27"/>
      <c r="M286" s="27" t="s">
        <v>688</v>
      </c>
      <c r="N286" s="27"/>
      <c r="O286" s="27"/>
      <c r="P286" s="27"/>
      <c r="Q286" s="147">
        <v>7097</v>
      </c>
      <c r="R286" s="147"/>
      <c r="S286" s="27"/>
      <c r="T286" s="27"/>
      <c r="U286" s="27"/>
      <c r="V286" s="153">
        <v>0</v>
      </c>
    </row>
    <row r="287" spans="1:22" s="29" customFormat="1" ht="18.75" x14ac:dyDescent="0.2">
      <c r="A287" s="173">
        <v>278</v>
      </c>
      <c r="B287" s="112"/>
      <c r="C287" s="26" t="s">
        <v>13</v>
      </c>
      <c r="D287" s="26"/>
      <c r="E287" s="27"/>
      <c r="F287" s="27"/>
      <c r="G287" s="27">
        <v>1</v>
      </c>
      <c r="H287" s="27">
        <v>5</v>
      </c>
      <c r="I287" s="27"/>
      <c r="J287" s="27"/>
      <c r="K287" s="27">
        <f t="shared" si="5"/>
        <v>2000</v>
      </c>
      <c r="L287" s="27"/>
      <c r="M287" s="27" t="s">
        <v>688</v>
      </c>
      <c r="N287" s="27"/>
      <c r="O287" s="27"/>
      <c r="P287" s="27"/>
      <c r="Q287" s="147">
        <v>2000</v>
      </c>
      <c r="R287" s="147"/>
      <c r="S287" s="27"/>
      <c r="T287" s="27"/>
      <c r="U287" s="27"/>
      <c r="V287" s="153">
        <v>0.01</v>
      </c>
    </row>
    <row r="288" spans="1:22" s="29" customFormat="1" ht="18.75" x14ac:dyDescent="0.2">
      <c r="A288" s="173">
        <v>279</v>
      </c>
      <c r="B288" s="26" t="s">
        <v>2139</v>
      </c>
      <c r="C288" s="26" t="s">
        <v>689</v>
      </c>
      <c r="D288" s="26"/>
      <c r="E288" s="27"/>
      <c r="F288" s="27"/>
      <c r="G288" s="27">
        <v>2</v>
      </c>
      <c r="H288" s="27"/>
      <c r="I288" s="27"/>
      <c r="J288" s="27"/>
      <c r="K288" s="27">
        <f t="shared" si="5"/>
        <v>0</v>
      </c>
      <c r="L288" s="27">
        <v>1</v>
      </c>
      <c r="M288" s="27" t="s">
        <v>690</v>
      </c>
      <c r="N288" s="27" t="s">
        <v>15</v>
      </c>
      <c r="O288" s="27" t="s">
        <v>12</v>
      </c>
      <c r="P288" s="27">
        <v>90</v>
      </c>
      <c r="Q288" s="147"/>
      <c r="R288" s="147">
        <v>90</v>
      </c>
      <c r="S288" s="27"/>
      <c r="T288" s="27"/>
      <c r="U288" s="27">
        <v>20</v>
      </c>
      <c r="V288" s="153">
        <v>0.02</v>
      </c>
    </row>
    <row r="289" spans="1:22" s="29" customFormat="1" ht="18.75" x14ac:dyDescent="0.2">
      <c r="A289" s="173">
        <v>280</v>
      </c>
      <c r="B289" s="112"/>
      <c r="C289" s="26" t="s">
        <v>9</v>
      </c>
      <c r="D289" s="26">
        <v>56552</v>
      </c>
      <c r="E289" s="27">
        <v>5274</v>
      </c>
      <c r="F289" s="27">
        <v>207</v>
      </c>
      <c r="G289" s="27">
        <v>1</v>
      </c>
      <c r="H289" s="27">
        <v>4</v>
      </c>
      <c r="I289" s="27">
        <v>3</v>
      </c>
      <c r="J289" s="27">
        <v>3</v>
      </c>
      <c r="K289" s="27">
        <f t="shared" si="5"/>
        <v>1903</v>
      </c>
      <c r="L289" s="27"/>
      <c r="M289" s="27" t="s">
        <v>690</v>
      </c>
      <c r="N289" s="27"/>
      <c r="O289" s="27"/>
      <c r="P289" s="27"/>
      <c r="Q289" s="147">
        <v>1903</v>
      </c>
      <c r="R289" s="147"/>
      <c r="S289" s="27"/>
      <c r="T289" s="27"/>
      <c r="U289" s="27"/>
      <c r="V289" s="153">
        <v>0</v>
      </c>
    </row>
    <row r="290" spans="1:22" s="29" customFormat="1" ht="18.75" x14ac:dyDescent="0.2">
      <c r="A290" s="173">
        <v>281</v>
      </c>
      <c r="B290" s="26" t="s">
        <v>2138</v>
      </c>
      <c r="C290" s="26" t="s">
        <v>9</v>
      </c>
      <c r="D290" s="26"/>
      <c r="E290" s="27">
        <v>3373</v>
      </c>
      <c r="F290" s="27">
        <v>169</v>
      </c>
      <c r="G290" s="27">
        <v>2</v>
      </c>
      <c r="H290" s="27"/>
      <c r="I290" s="27">
        <v>2</v>
      </c>
      <c r="J290" s="27">
        <v>8</v>
      </c>
      <c r="K290" s="27">
        <f t="shared" si="5"/>
        <v>208</v>
      </c>
      <c r="L290" s="27">
        <v>1</v>
      </c>
      <c r="M290" s="27" t="s">
        <v>691</v>
      </c>
      <c r="N290" s="27" t="s">
        <v>15</v>
      </c>
      <c r="O290" s="27" t="s">
        <v>12</v>
      </c>
      <c r="P290" s="27">
        <v>90</v>
      </c>
      <c r="Q290" s="147"/>
      <c r="R290" s="147">
        <v>208</v>
      </c>
      <c r="S290" s="27"/>
      <c r="T290" s="27"/>
      <c r="U290" s="27">
        <v>20</v>
      </c>
      <c r="V290" s="153">
        <v>0</v>
      </c>
    </row>
    <row r="291" spans="1:22" s="29" customFormat="1" ht="18.75" x14ac:dyDescent="0.2">
      <c r="A291" s="173">
        <v>282</v>
      </c>
      <c r="B291" s="112"/>
      <c r="C291" s="26" t="s">
        <v>9</v>
      </c>
      <c r="D291" s="26">
        <v>14074</v>
      </c>
      <c r="E291" s="27"/>
      <c r="F291" s="27">
        <v>150</v>
      </c>
      <c r="G291" s="27">
        <v>1</v>
      </c>
      <c r="H291" s="27">
        <v>11</v>
      </c>
      <c r="I291" s="27">
        <v>1</v>
      </c>
      <c r="J291" s="27">
        <v>61</v>
      </c>
      <c r="K291" s="27">
        <f t="shared" si="5"/>
        <v>4561</v>
      </c>
      <c r="L291" s="27"/>
      <c r="M291" s="27" t="s">
        <v>691</v>
      </c>
      <c r="N291" s="27"/>
      <c r="O291" s="27"/>
      <c r="P291" s="27"/>
      <c r="Q291" s="147">
        <v>4561</v>
      </c>
      <c r="R291" s="147"/>
      <c r="S291" s="27"/>
      <c r="T291" s="27"/>
      <c r="U291" s="27"/>
      <c r="V291" s="153">
        <v>0</v>
      </c>
    </row>
    <row r="292" spans="1:22" s="29" customFormat="1" ht="18.75" x14ac:dyDescent="0.2">
      <c r="A292" s="173">
        <v>283</v>
      </c>
      <c r="B292" s="26" t="s">
        <v>2137</v>
      </c>
      <c r="C292" s="26" t="s">
        <v>13</v>
      </c>
      <c r="D292" s="26"/>
      <c r="E292" s="27"/>
      <c r="F292" s="27"/>
      <c r="G292" s="27">
        <v>2</v>
      </c>
      <c r="H292" s="27">
        <v>1</v>
      </c>
      <c r="I292" s="27"/>
      <c r="J292" s="27">
        <v>52</v>
      </c>
      <c r="K292" s="27">
        <f t="shared" si="5"/>
        <v>452</v>
      </c>
      <c r="L292" s="27">
        <v>1</v>
      </c>
      <c r="M292" s="27" t="s">
        <v>692</v>
      </c>
      <c r="N292" s="27" t="s">
        <v>15</v>
      </c>
      <c r="O292" s="27" t="s">
        <v>42</v>
      </c>
      <c r="P292" s="27">
        <v>72</v>
      </c>
      <c r="Q292" s="147">
        <v>300</v>
      </c>
      <c r="R292" s="147">
        <v>152</v>
      </c>
      <c r="S292" s="27"/>
      <c r="T292" s="27"/>
      <c r="U292" s="27">
        <v>15</v>
      </c>
      <c r="V292" s="153">
        <v>0.02</v>
      </c>
    </row>
    <row r="293" spans="1:22" s="29" customFormat="1" ht="18.75" x14ac:dyDescent="0.2">
      <c r="A293" s="173">
        <v>284</v>
      </c>
      <c r="B293" s="26" t="s">
        <v>2136</v>
      </c>
      <c r="C293" s="26" t="s">
        <v>13</v>
      </c>
      <c r="D293" s="26"/>
      <c r="E293" s="27"/>
      <c r="F293" s="27"/>
      <c r="G293" s="27">
        <v>2</v>
      </c>
      <c r="H293" s="27">
        <v>2</v>
      </c>
      <c r="I293" s="27">
        <v>2</v>
      </c>
      <c r="J293" s="27"/>
      <c r="K293" s="27">
        <f t="shared" si="5"/>
        <v>1000</v>
      </c>
      <c r="L293" s="27">
        <v>1</v>
      </c>
      <c r="M293" s="27" t="s">
        <v>693</v>
      </c>
      <c r="N293" s="27" t="s">
        <v>15</v>
      </c>
      <c r="O293" s="27" t="s">
        <v>12</v>
      </c>
      <c r="P293" s="27">
        <v>108</v>
      </c>
      <c r="Q293" s="147">
        <v>900</v>
      </c>
      <c r="R293" s="147">
        <v>100</v>
      </c>
      <c r="S293" s="27"/>
      <c r="T293" s="27"/>
      <c r="U293" s="27">
        <v>30</v>
      </c>
      <c r="V293" s="153">
        <v>0.02</v>
      </c>
    </row>
    <row r="294" spans="1:22" s="29" customFormat="1" ht="18.75" x14ac:dyDescent="0.2">
      <c r="A294" s="173">
        <v>285</v>
      </c>
      <c r="B294" s="112"/>
      <c r="C294" s="26" t="s">
        <v>9</v>
      </c>
      <c r="D294" s="26">
        <v>13647</v>
      </c>
      <c r="E294" s="27">
        <v>1677</v>
      </c>
      <c r="F294" s="27">
        <v>224</v>
      </c>
      <c r="G294" s="27">
        <v>1</v>
      </c>
      <c r="H294" s="27">
        <v>14</v>
      </c>
      <c r="I294" s="27">
        <v>1</v>
      </c>
      <c r="J294" s="27">
        <v>16</v>
      </c>
      <c r="K294" s="27">
        <f t="shared" si="5"/>
        <v>5716</v>
      </c>
      <c r="L294" s="27"/>
      <c r="M294" s="27" t="s">
        <v>693</v>
      </c>
      <c r="N294" s="27"/>
      <c r="O294" s="27"/>
      <c r="P294" s="27"/>
      <c r="Q294" s="147">
        <v>5716</v>
      </c>
      <c r="R294" s="147"/>
      <c r="S294" s="27"/>
      <c r="T294" s="27"/>
      <c r="U294" s="27"/>
      <c r="V294" s="153">
        <v>0</v>
      </c>
    </row>
    <row r="295" spans="1:22" s="29" customFormat="1" ht="18.75" x14ac:dyDescent="0.2">
      <c r="A295" s="173">
        <v>286</v>
      </c>
      <c r="B295" s="112"/>
      <c r="C295" s="26" t="s">
        <v>13</v>
      </c>
      <c r="D295" s="26"/>
      <c r="E295" s="27"/>
      <c r="F295" s="27"/>
      <c r="G295" s="27">
        <v>1</v>
      </c>
      <c r="H295" s="27">
        <v>2</v>
      </c>
      <c r="I295" s="27">
        <v>1</v>
      </c>
      <c r="J295" s="27"/>
      <c r="K295" s="27">
        <f t="shared" si="5"/>
        <v>900</v>
      </c>
      <c r="L295" s="27"/>
      <c r="M295" s="27" t="s">
        <v>693</v>
      </c>
      <c r="N295" s="27"/>
      <c r="O295" s="27"/>
      <c r="P295" s="27"/>
      <c r="Q295" s="147">
        <v>900</v>
      </c>
      <c r="R295" s="147"/>
      <c r="S295" s="27"/>
      <c r="T295" s="27"/>
      <c r="U295" s="27"/>
      <c r="V295" s="153">
        <v>0.01</v>
      </c>
    </row>
    <row r="296" spans="1:22" s="29" customFormat="1" ht="18.75" x14ac:dyDescent="0.2">
      <c r="A296" s="173">
        <v>287</v>
      </c>
      <c r="B296" s="26" t="s">
        <v>2156</v>
      </c>
      <c r="C296" s="26" t="s">
        <v>13</v>
      </c>
      <c r="D296" s="26"/>
      <c r="E296" s="27"/>
      <c r="F296" s="27"/>
      <c r="G296" s="27">
        <v>2</v>
      </c>
      <c r="H296" s="27"/>
      <c r="I296" s="27">
        <v>1</v>
      </c>
      <c r="J296" s="27">
        <v>70</v>
      </c>
      <c r="K296" s="27">
        <f t="shared" si="5"/>
        <v>170</v>
      </c>
      <c r="L296" s="27">
        <v>1</v>
      </c>
      <c r="M296" s="27" t="s">
        <v>694</v>
      </c>
      <c r="N296" s="27" t="s">
        <v>15</v>
      </c>
      <c r="O296" s="27" t="s">
        <v>42</v>
      </c>
      <c r="P296" s="27">
        <v>54</v>
      </c>
      <c r="Q296" s="147"/>
      <c r="R296" s="147">
        <v>170</v>
      </c>
      <c r="S296" s="27"/>
      <c r="T296" s="27"/>
      <c r="U296" s="27">
        <v>10</v>
      </c>
      <c r="V296" s="153">
        <v>0.02</v>
      </c>
    </row>
    <row r="297" spans="1:22" s="29" customFormat="1" ht="18.75" x14ac:dyDescent="0.2">
      <c r="A297" s="173">
        <v>288</v>
      </c>
      <c r="B297" s="26" t="s">
        <v>2157</v>
      </c>
      <c r="C297" s="26" t="s">
        <v>13</v>
      </c>
      <c r="D297" s="26"/>
      <c r="E297" s="27"/>
      <c r="F297" s="27"/>
      <c r="G297" s="27">
        <v>2</v>
      </c>
      <c r="H297" s="27">
        <v>1</v>
      </c>
      <c r="I297" s="27">
        <v>1</v>
      </c>
      <c r="J297" s="27"/>
      <c r="K297" s="27">
        <f t="shared" si="5"/>
        <v>500</v>
      </c>
      <c r="L297" s="27">
        <v>1</v>
      </c>
      <c r="M297" s="27" t="s">
        <v>695</v>
      </c>
      <c r="N297" s="27" t="s">
        <v>15</v>
      </c>
      <c r="O297" s="27" t="s">
        <v>42</v>
      </c>
      <c r="P297" s="27">
        <v>54</v>
      </c>
      <c r="Q297" s="147">
        <v>400</v>
      </c>
      <c r="R297" s="147">
        <v>100</v>
      </c>
      <c r="S297" s="27"/>
      <c r="T297" s="27"/>
      <c r="U297" s="27">
        <v>10</v>
      </c>
      <c r="V297" s="153">
        <v>0.02</v>
      </c>
    </row>
    <row r="298" spans="1:22" s="29" customFormat="1" ht="18.75" x14ac:dyDescent="0.2">
      <c r="A298" s="173">
        <v>289</v>
      </c>
      <c r="B298" s="26" t="s">
        <v>2158</v>
      </c>
      <c r="C298" s="26" t="s">
        <v>9</v>
      </c>
      <c r="D298" s="26">
        <v>10657</v>
      </c>
      <c r="E298" s="27"/>
      <c r="F298" s="27">
        <v>31</v>
      </c>
      <c r="G298" s="27">
        <v>2</v>
      </c>
      <c r="H298" s="27"/>
      <c r="I298" s="27">
        <v>1</v>
      </c>
      <c r="J298" s="27">
        <v>42</v>
      </c>
      <c r="K298" s="27">
        <f t="shared" ref="K298:K344" si="6">H298*400+I298*100+J298</f>
        <v>142</v>
      </c>
      <c r="L298" s="27">
        <v>1</v>
      </c>
      <c r="M298" s="27" t="s">
        <v>696</v>
      </c>
      <c r="N298" s="27" t="s">
        <v>15</v>
      </c>
      <c r="O298" s="27" t="s">
        <v>697</v>
      </c>
      <c r="P298" s="27">
        <v>108</v>
      </c>
      <c r="Q298" s="147"/>
      <c r="R298" s="147">
        <v>142</v>
      </c>
      <c r="S298" s="27"/>
      <c r="T298" s="27"/>
      <c r="U298" s="27">
        <v>30</v>
      </c>
      <c r="V298" s="153">
        <v>0</v>
      </c>
    </row>
    <row r="299" spans="1:22" s="29" customFormat="1" ht="18.75" x14ac:dyDescent="0.2">
      <c r="A299" s="173">
        <v>290</v>
      </c>
      <c r="B299" s="112"/>
      <c r="C299" s="26" t="s">
        <v>9</v>
      </c>
      <c r="D299" s="26"/>
      <c r="E299" s="27">
        <v>152</v>
      </c>
      <c r="F299" s="27">
        <v>76</v>
      </c>
      <c r="G299" s="27">
        <v>1</v>
      </c>
      <c r="H299" s="27">
        <v>8</v>
      </c>
      <c r="I299" s="27"/>
      <c r="J299" s="27"/>
      <c r="K299" s="27">
        <f t="shared" si="6"/>
        <v>3200</v>
      </c>
      <c r="L299" s="27"/>
      <c r="M299" s="27" t="s">
        <v>696</v>
      </c>
      <c r="N299" s="27"/>
      <c r="O299" s="27"/>
      <c r="P299" s="27"/>
      <c r="Q299" s="147">
        <v>3200</v>
      </c>
      <c r="R299" s="147"/>
      <c r="S299" s="27"/>
      <c r="T299" s="27"/>
      <c r="U299" s="27"/>
      <c r="V299" s="153">
        <v>0</v>
      </c>
    </row>
    <row r="300" spans="1:22" s="29" customFormat="1" ht="18.75" x14ac:dyDescent="0.2">
      <c r="A300" s="173">
        <v>291</v>
      </c>
      <c r="B300" s="26" t="s">
        <v>2159</v>
      </c>
      <c r="C300" s="26" t="s">
        <v>13</v>
      </c>
      <c r="D300" s="26"/>
      <c r="E300" s="27"/>
      <c r="F300" s="27"/>
      <c r="G300" s="27">
        <v>2</v>
      </c>
      <c r="H300" s="27">
        <v>1</v>
      </c>
      <c r="I300" s="27">
        <v>2</v>
      </c>
      <c r="J300" s="27">
        <v>15</v>
      </c>
      <c r="K300" s="27">
        <f t="shared" si="6"/>
        <v>615</v>
      </c>
      <c r="L300" s="27">
        <v>1</v>
      </c>
      <c r="M300" s="27" t="s">
        <v>698</v>
      </c>
      <c r="N300" s="27" t="s">
        <v>15</v>
      </c>
      <c r="O300" s="27" t="s">
        <v>12</v>
      </c>
      <c r="P300" s="27">
        <v>143</v>
      </c>
      <c r="Q300" s="147">
        <v>500</v>
      </c>
      <c r="R300" s="147">
        <v>115</v>
      </c>
      <c r="S300" s="27"/>
      <c r="T300" s="27"/>
      <c r="U300" s="27">
        <v>20</v>
      </c>
      <c r="V300" s="153">
        <v>0.02</v>
      </c>
    </row>
    <row r="301" spans="1:22" s="29" customFormat="1" ht="18.75" x14ac:dyDescent="0.2">
      <c r="A301" s="173">
        <v>292</v>
      </c>
      <c r="B301" s="112"/>
      <c r="C301" s="26" t="s">
        <v>13</v>
      </c>
      <c r="D301" s="26"/>
      <c r="E301" s="27"/>
      <c r="F301" s="27"/>
      <c r="G301" s="27">
        <v>1</v>
      </c>
      <c r="H301" s="27">
        <v>30</v>
      </c>
      <c r="I301" s="27"/>
      <c r="J301" s="27">
        <v>76</v>
      </c>
      <c r="K301" s="27">
        <f t="shared" si="6"/>
        <v>12076</v>
      </c>
      <c r="L301" s="27"/>
      <c r="M301" s="27" t="s">
        <v>698</v>
      </c>
      <c r="N301" s="27"/>
      <c r="O301" s="27"/>
      <c r="P301" s="27"/>
      <c r="Q301" s="147">
        <v>12076</v>
      </c>
      <c r="R301" s="147"/>
      <c r="S301" s="27"/>
      <c r="T301" s="27"/>
      <c r="U301" s="27"/>
      <c r="V301" s="153">
        <v>0.01</v>
      </c>
    </row>
    <row r="302" spans="1:22" s="29" customFormat="1" ht="18.75" x14ac:dyDescent="0.2">
      <c r="A302" s="173">
        <v>293</v>
      </c>
      <c r="B302" s="112"/>
      <c r="C302" s="26" t="s">
        <v>13</v>
      </c>
      <c r="D302" s="26"/>
      <c r="E302" s="27"/>
      <c r="F302" s="27"/>
      <c r="G302" s="27">
        <v>1</v>
      </c>
      <c r="H302" s="27">
        <v>14</v>
      </c>
      <c r="I302" s="27">
        <v>3</v>
      </c>
      <c r="J302" s="27">
        <v>87</v>
      </c>
      <c r="K302" s="27">
        <f t="shared" si="6"/>
        <v>5987</v>
      </c>
      <c r="L302" s="27"/>
      <c r="M302" s="27" t="s">
        <v>698</v>
      </c>
      <c r="N302" s="27"/>
      <c r="O302" s="27"/>
      <c r="P302" s="27"/>
      <c r="Q302" s="147">
        <v>5987</v>
      </c>
      <c r="R302" s="147"/>
      <c r="S302" s="27"/>
      <c r="T302" s="27"/>
      <c r="U302" s="27"/>
      <c r="V302" s="153">
        <v>0.01</v>
      </c>
    </row>
    <row r="303" spans="1:22" s="29" customFormat="1" ht="18.75" x14ac:dyDescent="0.2">
      <c r="A303" s="173">
        <v>294</v>
      </c>
      <c r="B303" s="112"/>
      <c r="C303" s="26" t="s">
        <v>9</v>
      </c>
      <c r="D303" s="26">
        <v>38924</v>
      </c>
      <c r="E303" s="27">
        <v>1757</v>
      </c>
      <c r="F303" s="27">
        <v>11</v>
      </c>
      <c r="G303" s="27">
        <v>1</v>
      </c>
      <c r="H303" s="27">
        <v>32</v>
      </c>
      <c r="I303" s="27">
        <v>2</v>
      </c>
      <c r="J303" s="27">
        <v>7</v>
      </c>
      <c r="K303" s="27">
        <f t="shared" si="6"/>
        <v>13007</v>
      </c>
      <c r="L303" s="27"/>
      <c r="M303" s="27" t="s">
        <v>698</v>
      </c>
      <c r="N303" s="27"/>
      <c r="O303" s="27"/>
      <c r="P303" s="27"/>
      <c r="Q303" s="147">
        <v>13007</v>
      </c>
      <c r="R303" s="147"/>
      <c r="S303" s="27"/>
      <c r="T303" s="27"/>
      <c r="U303" s="27"/>
      <c r="V303" s="153">
        <v>0</v>
      </c>
    </row>
    <row r="304" spans="1:22" s="29" customFormat="1" ht="18.75" x14ac:dyDescent="0.2">
      <c r="A304" s="173">
        <v>295</v>
      </c>
      <c r="B304" s="112"/>
      <c r="C304" s="26" t="s">
        <v>9</v>
      </c>
      <c r="D304" s="26">
        <v>14595</v>
      </c>
      <c r="E304" s="27">
        <v>4145</v>
      </c>
      <c r="F304" s="27">
        <v>102</v>
      </c>
      <c r="G304" s="27">
        <v>1</v>
      </c>
      <c r="H304" s="27">
        <v>2</v>
      </c>
      <c r="I304" s="27">
        <v>2</v>
      </c>
      <c r="J304" s="27">
        <v>34</v>
      </c>
      <c r="K304" s="27">
        <f t="shared" si="6"/>
        <v>1034</v>
      </c>
      <c r="L304" s="27"/>
      <c r="M304" s="27" t="s">
        <v>698</v>
      </c>
      <c r="N304" s="27"/>
      <c r="O304" s="27"/>
      <c r="P304" s="27"/>
      <c r="Q304" s="147">
        <v>1034</v>
      </c>
      <c r="R304" s="147"/>
      <c r="S304" s="27"/>
      <c r="T304" s="27"/>
      <c r="U304" s="27"/>
      <c r="V304" s="153">
        <v>0</v>
      </c>
    </row>
    <row r="305" spans="1:22" s="29" customFormat="1" ht="18.75" x14ac:dyDescent="0.2">
      <c r="A305" s="173">
        <v>296</v>
      </c>
      <c r="B305" s="26" t="s">
        <v>2160</v>
      </c>
      <c r="C305" s="26" t="s">
        <v>9</v>
      </c>
      <c r="D305" s="26">
        <v>16827</v>
      </c>
      <c r="E305" s="27">
        <v>2769</v>
      </c>
      <c r="F305" s="27">
        <v>51</v>
      </c>
      <c r="G305" s="27">
        <v>2</v>
      </c>
      <c r="H305" s="27">
        <v>10</v>
      </c>
      <c r="I305" s="27">
        <v>2</v>
      </c>
      <c r="J305" s="27">
        <v>67</v>
      </c>
      <c r="K305" s="27">
        <f t="shared" si="6"/>
        <v>4267</v>
      </c>
      <c r="L305" s="27">
        <v>1</v>
      </c>
      <c r="M305" s="27" t="s">
        <v>699</v>
      </c>
      <c r="N305" s="27" t="s">
        <v>15</v>
      </c>
      <c r="O305" s="27" t="s">
        <v>12</v>
      </c>
      <c r="P305" s="27">
        <v>98</v>
      </c>
      <c r="Q305" s="147">
        <v>4000</v>
      </c>
      <c r="R305" s="147">
        <v>267</v>
      </c>
      <c r="S305" s="27"/>
      <c r="T305" s="27"/>
      <c r="U305" s="27">
        <v>30</v>
      </c>
      <c r="V305" s="153">
        <v>0</v>
      </c>
    </row>
    <row r="306" spans="1:22" s="29" customFormat="1" ht="18.75" x14ac:dyDescent="0.2">
      <c r="A306" s="173">
        <v>297</v>
      </c>
      <c r="B306" s="112"/>
      <c r="C306" s="26" t="s">
        <v>9</v>
      </c>
      <c r="D306" s="26">
        <v>16822</v>
      </c>
      <c r="E306" s="27">
        <v>2764</v>
      </c>
      <c r="F306" s="27">
        <v>26</v>
      </c>
      <c r="G306" s="27">
        <v>1</v>
      </c>
      <c r="H306" s="27">
        <v>20</v>
      </c>
      <c r="I306" s="27">
        <v>3</v>
      </c>
      <c r="J306" s="27">
        <v>93</v>
      </c>
      <c r="K306" s="27">
        <f t="shared" si="6"/>
        <v>8393</v>
      </c>
      <c r="L306" s="27"/>
      <c r="M306" s="27" t="s">
        <v>699</v>
      </c>
      <c r="N306" s="27"/>
      <c r="O306" s="27"/>
      <c r="P306" s="27"/>
      <c r="Q306" s="147">
        <v>8393</v>
      </c>
      <c r="R306" s="147"/>
      <c r="S306" s="27"/>
      <c r="T306" s="27"/>
      <c r="U306" s="27"/>
      <c r="V306" s="153">
        <v>0</v>
      </c>
    </row>
    <row r="307" spans="1:22" s="29" customFormat="1" ht="18.75" x14ac:dyDescent="0.2">
      <c r="A307" s="173">
        <v>298</v>
      </c>
      <c r="B307" s="112"/>
      <c r="C307" s="26" t="s">
        <v>13</v>
      </c>
      <c r="D307" s="26"/>
      <c r="E307" s="27"/>
      <c r="F307" s="27"/>
      <c r="G307" s="27">
        <v>1</v>
      </c>
      <c r="H307" s="27">
        <v>39</v>
      </c>
      <c r="I307" s="27">
        <v>1</v>
      </c>
      <c r="J307" s="27">
        <v>42</v>
      </c>
      <c r="K307" s="27">
        <f t="shared" si="6"/>
        <v>15742</v>
      </c>
      <c r="L307" s="27"/>
      <c r="M307" s="27" t="s">
        <v>699</v>
      </c>
      <c r="N307" s="27"/>
      <c r="O307" s="27"/>
      <c r="P307" s="27"/>
      <c r="Q307" s="147">
        <v>15742</v>
      </c>
      <c r="R307" s="147"/>
      <c r="S307" s="27"/>
      <c r="T307" s="27"/>
      <c r="U307" s="27"/>
      <c r="V307" s="153">
        <v>0.01</v>
      </c>
    </row>
    <row r="308" spans="1:22" s="29" customFormat="1" ht="18.75" x14ac:dyDescent="0.2">
      <c r="A308" s="173">
        <v>299</v>
      </c>
      <c r="B308" s="26" t="s">
        <v>2161</v>
      </c>
      <c r="C308" s="26" t="s">
        <v>9</v>
      </c>
      <c r="D308" s="26">
        <v>10719</v>
      </c>
      <c r="E308" s="27">
        <v>3034</v>
      </c>
      <c r="F308" s="27">
        <v>95</v>
      </c>
      <c r="G308" s="27">
        <v>2</v>
      </c>
      <c r="H308" s="27">
        <v>4</v>
      </c>
      <c r="I308" s="27">
        <v>3</v>
      </c>
      <c r="J308" s="27">
        <v>1</v>
      </c>
      <c r="K308" s="27">
        <f t="shared" si="6"/>
        <v>1901</v>
      </c>
      <c r="L308" s="27">
        <v>1</v>
      </c>
      <c r="M308" s="27" t="s">
        <v>700</v>
      </c>
      <c r="N308" s="27" t="s">
        <v>15</v>
      </c>
      <c r="O308" s="27" t="s">
        <v>12</v>
      </c>
      <c r="P308" s="27">
        <v>132</v>
      </c>
      <c r="Q308" s="147">
        <v>1800</v>
      </c>
      <c r="R308" s="147">
        <v>101</v>
      </c>
      <c r="S308" s="27"/>
      <c r="T308" s="27"/>
      <c r="U308" s="27">
        <v>30</v>
      </c>
      <c r="V308" s="153">
        <v>0</v>
      </c>
    </row>
    <row r="309" spans="1:22" s="29" customFormat="1" ht="18.75" x14ac:dyDescent="0.2">
      <c r="A309" s="173">
        <v>300</v>
      </c>
      <c r="B309" s="112"/>
      <c r="C309" s="26" t="s">
        <v>9</v>
      </c>
      <c r="D309" s="26">
        <v>14755</v>
      </c>
      <c r="E309" s="27">
        <v>1906</v>
      </c>
      <c r="F309" s="27">
        <v>15</v>
      </c>
      <c r="G309" s="27">
        <v>1</v>
      </c>
      <c r="H309" s="27">
        <v>21</v>
      </c>
      <c r="I309" s="27">
        <v>1</v>
      </c>
      <c r="J309" s="27">
        <v>85</v>
      </c>
      <c r="K309" s="27">
        <f t="shared" si="6"/>
        <v>8585</v>
      </c>
      <c r="L309" s="27"/>
      <c r="M309" s="27" t="s">
        <v>700</v>
      </c>
      <c r="N309" s="27"/>
      <c r="O309" s="27"/>
      <c r="P309" s="27"/>
      <c r="Q309" s="147">
        <v>8585</v>
      </c>
      <c r="R309" s="147"/>
      <c r="S309" s="27"/>
      <c r="T309" s="27"/>
      <c r="U309" s="27"/>
      <c r="V309" s="153">
        <v>0</v>
      </c>
    </row>
    <row r="310" spans="1:22" s="29" customFormat="1" ht="18.75" x14ac:dyDescent="0.2">
      <c r="A310" s="173">
        <v>301</v>
      </c>
      <c r="B310" s="112"/>
      <c r="C310" s="26" t="s">
        <v>9</v>
      </c>
      <c r="D310" s="26">
        <v>14663</v>
      </c>
      <c r="E310" s="27">
        <v>1821</v>
      </c>
      <c r="F310" s="27">
        <v>26</v>
      </c>
      <c r="G310" s="27">
        <v>1</v>
      </c>
      <c r="H310" s="27">
        <v>25</v>
      </c>
      <c r="I310" s="27">
        <v>2</v>
      </c>
      <c r="J310" s="27">
        <v>48</v>
      </c>
      <c r="K310" s="27">
        <f t="shared" si="6"/>
        <v>10248</v>
      </c>
      <c r="L310" s="27"/>
      <c r="M310" s="27" t="s">
        <v>700</v>
      </c>
      <c r="N310" s="27"/>
      <c r="O310" s="27"/>
      <c r="P310" s="27"/>
      <c r="Q310" s="147">
        <v>10248</v>
      </c>
      <c r="R310" s="147"/>
      <c r="S310" s="27"/>
      <c r="T310" s="27"/>
      <c r="U310" s="27"/>
      <c r="V310" s="153">
        <v>0</v>
      </c>
    </row>
    <row r="311" spans="1:22" s="29" customFormat="1" ht="18.75" x14ac:dyDescent="0.2">
      <c r="A311" s="173">
        <v>302</v>
      </c>
      <c r="B311" s="112"/>
      <c r="C311" s="26" t="s">
        <v>9</v>
      </c>
      <c r="D311" s="26">
        <v>42640</v>
      </c>
      <c r="E311" s="27">
        <v>4961</v>
      </c>
      <c r="F311" s="27">
        <v>138</v>
      </c>
      <c r="G311" s="27">
        <v>1</v>
      </c>
      <c r="H311" s="27"/>
      <c r="I311" s="27">
        <v>1</v>
      </c>
      <c r="J311" s="27">
        <v>68</v>
      </c>
      <c r="K311" s="27">
        <f t="shared" si="6"/>
        <v>168</v>
      </c>
      <c r="L311" s="27"/>
      <c r="M311" s="27" t="s">
        <v>700</v>
      </c>
      <c r="N311" s="27"/>
      <c r="O311" s="27"/>
      <c r="P311" s="27"/>
      <c r="Q311" s="147">
        <v>168</v>
      </c>
      <c r="R311" s="147"/>
      <c r="S311" s="27"/>
      <c r="T311" s="27"/>
      <c r="U311" s="27"/>
      <c r="V311" s="153">
        <v>0</v>
      </c>
    </row>
    <row r="312" spans="1:22" s="29" customFormat="1" ht="18.75" x14ac:dyDescent="0.2">
      <c r="A312" s="173">
        <v>303</v>
      </c>
      <c r="B312" s="26" t="s">
        <v>2162</v>
      </c>
      <c r="C312" s="26" t="s">
        <v>9</v>
      </c>
      <c r="D312" s="26">
        <v>32580</v>
      </c>
      <c r="E312" s="27">
        <v>3768</v>
      </c>
      <c r="F312" s="27">
        <v>113</v>
      </c>
      <c r="G312" s="27">
        <v>2</v>
      </c>
      <c r="H312" s="27"/>
      <c r="I312" s="27">
        <v>2</v>
      </c>
      <c r="J312" s="27">
        <v>42</v>
      </c>
      <c r="K312" s="27">
        <f t="shared" si="6"/>
        <v>242</v>
      </c>
      <c r="L312" s="27">
        <v>1</v>
      </c>
      <c r="M312" s="27" t="s">
        <v>701</v>
      </c>
      <c r="N312" s="27" t="s">
        <v>15</v>
      </c>
      <c r="O312" s="27" t="s">
        <v>22</v>
      </c>
      <c r="P312" s="27">
        <v>84</v>
      </c>
      <c r="Q312" s="147"/>
      <c r="R312" s="147">
        <v>242</v>
      </c>
      <c r="S312" s="27"/>
      <c r="T312" s="27"/>
      <c r="U312" s="27">
        <v>10</v>
      </c>
      <c r="V312" s="153">
        <v>0</v>
      </c>
    </row>
    <row r="313" spans="1:22" s="29" customFormat="1" ht="18.75" x14ac:dyDescent="0.2">
      <c r="A313" s="173">
        <v>304</v>
      </c>
      <c r="B313" s="112"/>
      <c r="C313" s="26" t="s">
        <v>32</v>
      </c>
      <c r="D313" s="26">
        <v>3287</v>
      </c>
      <c r="E313" s="27">
        <v>3287</v>
      </c>
      <c r="F313" s="27">
        <v>119</v>
      </c>
      <c r="G313" s="27">
        <v>1</v>
      </c>
      <c r="H313" s="27">
        <v>10</v>
      </c>
      <c r="I313" s="27">
        <v>3</v>
      </c>
      <c r="J313" s="27">
        <v>14</v>
      </c>
      <c r="K313" s="27">
        <f t="shared" si="6"/>
        <v>4314</v>
      </c>
      <c r="L313" s="27"/>
      <c r="M313" s="27" t="s">
        <v>701</v>
      </c>
      <c r="N313" s="27"/>
      <c r="O313" s="27"/>
      <c r="P313" s="27"/>
      <c r="Q313" s="147">
        <v>4314</v>
      </c>
      <c r="R313" s="147"/>
      <c r="S313" s="27"/>
      <c r="T313" s="27"/>
      <c r="U313" s="27"/>
      <c r="V313" s="153">
        <v>0.01</v>
      </c>
    </row>
    <row r="314" spans="1:22" s="29" customFormat="1" ht="18.75" x14ac:dyDescent="0.2">
      <c r="A314" s="173">
        <v>305</v>
      </c>
      <c r="B314" s="26" t="s">
        <v>2163</v>
      </c>
      <c r="C314" s="26" t="s">
        <v>9</v>
      </c>
      <c r="D314" s="26">
        <v>10670</v>
      </c>
      <c r="E314" s="27"/>
      <c r="F314" s="27">
        <v>45</v>
      </c>
      <c r="G314" s="27">
        <v>2</v>
      </c>
      <c r="H314" s="27"/>
      <c r="I314" s="27">
        <v>1</v>
      </c>
      <c r="J314" s="27">
        <v>15</v>
      </c>
      <c r="K314" s="27">
        <f t="shared" si="6"/>
        <v>115</v>
      </c>
      <c r="L314" s="27">
        <v>1</v>
      </c>
      <c r="M314" s="27" t="s">
        <v>702</v>
      </c>
      <c r="N314" s="27" t="s">
        <v>15</v>
      </c>
      <c r="O314" s="27" t="s">
        <v>253</v>
      </c>
      <c r="P314" s="27">
        <v>48</v>
      </c>
      <c r="Q314" s="147"/>
      <c r="R314" s="147">
        <v>115</v>
      </c>
      <c r="S314" s="27"/>
      <c r="T314" s="27"/>
      <c r="U314" s="27">
        <v>30</v>
      </c>
      <c r="V314" s="153">
        <v>0</v>
      </c>
    </row>
    <row r="315" spans="1:22" s="29" customFormat="1" ht="18.75" x14ac:dyDescent="0.2">
      <c r="A315" s="173">
        <v>306</v>
      </c>
      <c r="B315" s="112"/>
      <c r="C315" s="26" t="s">
        <v>9</v>
      </c>
      <c r="D315" s="26">
        <v>17013</v>
      </c>
      <c r="E315" s="27">
        <v>2945</v>
      </c>
      <c r="F315" s="27">
        <v>74</v>
      </c>
      <c r="G315" s="27">
        <v>1</v>
      </c>
      <c r="H315" s="27">
        <v>24</v>
      </c>
      <c r="I315" s="27">
        <v>2</v>
      </c>
      <c r="J315" s="27">
        <v>60</v>
      </c>
      <c r="K315" s="27">
        <f t="shared" si="6"/>
        <v>9860</v>
      </c>
      <c r="L315" s="27"/>
      <c r="M315" s="27" t="s">
        <v>702</v>
      </c>
      <c r="N315" s="27"/>
      <c r="O315" s="27"/>
      <c r="P315" s="27"/>
      <c r="Q315" s="147">
        <v>9860</v>
      </c>
      <c r="R315" s="147"/>
      <c r="S315" s="27"/>
      <c r="T315" s="27"/>
      <c r="U315" s="27"/>
      <c r="V315" s="153">
        <v>0</v>
      </c>
    </row>
    <row r="316" spans="1:22" s="29" customFormat="1" ht="18.75" x14ac:dyDescent="0.2">
      <c r="A316" s="173">
        <v>307</v>
      </c>
      <c r="B316" s="112"/>
      <c r="C316" s="26" t="s">
        <v>9</v>
      </c>
      <c r="D316" s="26">
        <v>10628</v>
      </c>
      <c r="E316" s="27">
        <v>1121</v>
      </c>
      <c r="F316" s="27">
        <v>2</v>
      </c>
      <c r="G316" s="27">
        <v>1</v>
      </c>
      <c r="H316" s="27"/>
      <c r="I316" s="27">
        <v>1</v>
      </c>
      <c r="J316" s="27">
        <v>2</v>
      </c>
      <c r="K316" s="27">
        <f t="shared" si="6"/>
        <v>102</v>
      </c>
      <c r="L316" s="27"/>
      <c r="M316" s="27" t="s">
        <v>702</v>
      </c>
      <c r="N316" s="27"/>
      <c r="O316" s="27"/>
      <c r="P316" s="27"/>
      <c r="Q316" s="147">
        <v>102</v>
      </c>
      <c r="R316" s="147"/>
      <c r="S316" s="27"/>
      <c r="T316" s="27"/>
      <c r="U316" s="27"/>
      <c r="V316" s="153">
        <v>0</v>
      </c>
    </row>
    <row r="317" spans="1:22" s="29" customFormat="1" ht="18.75" x14ac:dyDescent="0.2">
      <c r="A317" s="173">
        <v>308</v>
      </c>
      <c r="B317" s="26" t="s">
        <v>2164</v>
      </c>
      <c r="C317" s="26" t="s">
        <v>9</v>
      </c>
      <c r="D317" s="26">
        <v>43791</v>
      </c>
      <c r="E317" s="27">
        <v>4370</v>
      </c>
      <c r="F317" s="27">
        <v>94</v>
      </c>
      <c r="G317" s="27">
        <v>2</v>
      </c>
      <c r="H317" s="27">
        <v>16</v>
      </c>
      <c r="I317" s="27"/>
      <c r="J317" s="27">
        <v>26</v>
      </c>
      <c r="K317" s="27">
        <f t="shared" si="6"/>
        <v>6426</v>
      </c>
      <c r="L317" s="27">
        <v>1</v>
      </c>
      <c r="M317" s="27" t="s">
        <v>703</v>
      </c>
      <c r="N317" s="27" t="s">
        <v>15</v>
      </c>
      <c r="O317" s="27" t="s">
        <v>12</v>
      </c>
      <c r="P317" s="27">
        <v>150</v>
      </c>
      <c r="Q317" s="147">
        <v>6300</v>
      </c>
      <c r="R317" s="147">
        <v>126</v>
      </c>
      <c r="S317" s="27"/>
      <c r="T317" s="27"/>
      <c r="U317" s="27">
        <v>20</v>
      </c>
      <c r="V317" s="153">
        <v>0</v>
      </c>
    </row>
    <row r="318" spans="1:22" s="29" customFormat="1" ht="18.75" x14ac:dyDescent="0.2">
      <c r="A318" s="173">
        <v>309</v>
      </c>
      <c r="B318" s="112"/>
      <c r="C318" s="26" t="s">
        <v>9</v>
      </c>
      <c r="D318" s="26">
        <v>10650</v>
      </c>
      <c r="E318" s="27">
        <v>1143</v>
      </c>
      <c r="F318" s="27">
        <v>24</v>
      </c>
      <c r="G318" s="27">
        <v>1</v>
      </c>
      <c r="H318" s="27"/>
      <c r="I318" s="27"/>
      <c r="J318" s="27">
        <v>72</v>
      </c>
      <c r="K318" s="27">
        <f t="shared" si="6"/>
        <v>72</v>
      </c>
      <c r="L318" s="27"/>
      <c r="M318" s="27" t="s">
        <v>703</v>
      </c>
      <c r="N318" s="27"/>
      <c r="O318" s="27"/>
      <c r="P318" s="27"/>
      <c r="Q318" s="147">
        <v>72</v>
      </c>
      <c r="R318" s="147"/>
      <c r="S318" s="27"/>
      <c r="T318" s="27"/>
      <c r="U318" s="27"/>
      <c r="V318" s="153">
        <v>0</v>
      </c>
    </row>
    <row r="319" spans="1:22" s="29" customFormat="1" ht="18.75" x14ac:dyDescent="0.2">
      <c r="A319" s="173">
        <v>310</v>
      </c>
      <c r="B319" s="26" t="s">
        <v>2123</v>
      </c>
      <c r="C319" s="26" t="s">
        <v>9</v>
      </c>
      <c r="D319" s="26"/>
      <c r="E319" s="27"/>
      <c r="F319" s="27"/>
      <c r="G319" s="27">
        <v>2</v>
      </c>
      <c r="H319" s="27"/>
      <c r="I319" s="27"/>
      <c r="J319" s="27"/>
      <c r="K319" s="27">
        <f t="shared" si="6"/>
        <v>0</v>
      </c>
      <c r="L319" s="27">
        <v>1</v>
      </c>
      <c r="M319" s="27" t="s">
        <v>704</v>
      </c>
      <c r="N319" s="27" t="s">
        <v>15</v>
      </c>
      <c r="O319" s="27" t="s">
        <v>12</v>
      </c>
      <c r="P319" s="27">
        <v>87</v>
      </c>
      <c r="Q319" s="147"/>
      <c r="R319" s="147">
        <v>87</v>
      </c>
      <c r="S319" s="27"/>
      <c r="T319" s="27"/>
      <c r="U319" s="27">
        <v>10</v>
      </c>
      <c r="V319" s="153">
        <v>0</v>
      </c>
    </row>
    <row r="320" spans="1:22" s="29" customFormat="1" ht="18.75" x14ac:dyDescent="0.2">
      <c r="A320" s="173">
        <v>311</v>
      </c>
      <c r="B320" s="112"/>
      <c r="C320" s="26" t="s">
        <v>9</v>
      </c>
      <c r="D320" s="26">
        <v>16996</v>
      </c>
      <c r="E320" s="27">
        <v>2929</v>
      </c>
      <c r="F320" s="27">
        <v>8</v>
      </c>
      <c r="G320" s="27">
        <v>1</v>
      </c>
      <c r="H320" s="27">
        <v>8</v>
      </c>
      <c r="I320" s="27">
        <v>2</v>
      </c>
      <c r="J320" s="27">
        <v>35</v>
      </c>
      <c r="K320" s="27">
        <f t="shared" si="6"/>
        <v>3435</v>
      </c>
      <c r="L320" s="27"/>
      <c r="M320" s="27" t="s">
        <v>704</v>
      </c>
      <c r="N320" s="27"/>
      <c r="O320" s="27"/>
      <c r="P320" s="27"/>
      <c r="Q320" s="147">
        <v>3435</v>
      </c>
      <c r="R320" s="147"/>
      <c r="S320" s="27"/>
      <c r="T320" s="27"/>
      <c r="U320" s="27"/>
      <c r="V320" s="153">
        <v>0</v>
      </c>
    </row>
    <row r="321" spans="1:22" s="29" customFormat="1" ht="18.75" x14ac:dyDescent="0.2">
      <c r="A321" s="173">
        <v>312</v>
      </c>
      <c r="B321" s="112"/>
      <c r="C321" s="26" t="s">
        <v>9</v>
      </c>
      <c r="D321" s="26">
        <v>14079</v>
      </c>
      <c r="E321" s="27">
        <v>1731</v>
      </c>
      <c r="F321" s="27">
        <v>156</v>
      </c>
      <c r="G321" s="27">
        <v>1</v>
      </c>
      <c r="H321" s="27">
        <v>9</v>
      </c>
      <c r="I321" s="27">
        <v>3</v>
      </c>
      <c r="J321" s="27">
        <v>36</v>
      </c>
      <c r="K321" s="27">
        <f t="shared" si="6"/>
        <v>3936</v>
      </c>
      <c r="L321" s="27"/>
      <c r="M321" s="27" t="s">
        <v>704</v>
      </c>
      <c r="N321" s="27"/>
      <c r="O321" s="27"/>
      <c r="P321" s="27"/>
      <c r="Q321" s="147">
        <v>3936</v>
      </c>
      <c r="R321" s="147"/>
      <c r="S321" s="27"/>
      <c r="T321" s="27"/>
      <c r="U321" s="27"/>
      <c r="V321" s="153">
        <v>0</v>
      </c>
    </row>
    <row r="322" spans="1:22" s="29" customFormat="1" ht="18.75" x14ac:dyDescent="0.2">
      <c r="A322" s="173">
        <v>313</v>
      </c>
      <c r="B322" s="112"/>
      <c r="C322" s="26" t="s">
        <v>13</v>
      </c>
      <c r="D322" s="26"/>
      <c r="E322" s="27"/>
      <c r="F322" s="27"/>
      <c r="G322" s="27">
        <v>1</v>
      </c>
      <c r="H322" s="27">
        <v>2</v>
      </c>
      <c r="I322" s="27"/>
      <c r="J322" s="27"/>
      <c r="K322" s="27">
        <f t="shared" si="6"/>
        <v>800</v>
      </c>
      <c r="L322" s="27"/>
      <c r="M322" s="27" t="s">
        <v>704</v>
      </c>
      <c r="N322" s="27"/>
      <c r="O322" s="27"/>
      <c r="P322" s="27"/>
      <c r="Q322" s="147">
        <v>800</v>
      </c>
      <c r="R322" s="147"/>
      <c r="S322" s="27"/>
      <c r="T322" s="27"/>
      <c r="U322" s="27"/>
      <c r="V322" s="153">
        <v>0.01</v>
      </c>
    </row>
    <row r="323" spans="1:22" s="29" customFormat="1" ht="18.75" x14ac:dyDescent="0.2">
      <c r="A323" s="173">
        <v>314</v>
      </c>
      <c r="B323" s="26" t="s">
        <v>2167</v>
      </c>
      <c r="C323" s="26" t="s">
        <v>9</v>
      </c>
      <c r="D323" s="26">
        <v>50106</v>
      </c>
      <c r="E323" s="27">
        <v>4781</v>
      </c>
      <c r="F323" s="27">
        <v>113</v>
      </c>
      <c r="G323" s="27">
        <v>2</v>
      </c>
      <c r="H323" s="27">
        <v>8</v>
      </c>
      <c r="I323" s="27">
        <v>2</v>
      </c>
      <c r="J323" s="27">
        <v>13</v>
      </c>
      <c r="K323" s="27">
        <f t="shared" si="6"/>
        <v>3413</v>
      </c>
      <c r="L323" s="27">
        <v>1</v>
      </c>
      <c r="M323" s="27" t="s">
        <v>705</v>
      </c>
      <c r="N323" s="27" t="s">
        <v>15</v>
      </c>
      <c r="O323" s="27" t="s">
        <v>12</v>
      </c>
      <c r="P323" s="27">
        <v>120</v>
      </c>
      <c r="Q323" s="147">
        <v>3300</v>
      </c>
      <c r="R323" s="147">
        <v>113</v>
      </c>
      <c r="S323" s="27"/>
      <c r="T323" s="27"/>
      <c r="U323" s="27">
        <v>30</v>
      </c>
      <c r="V323" s="153">
        <v>0</v>
      </c>
    </row>
    <row r="324" spans="1:22" s="29" customFormat="1" ht="18.75" x14ac:dyDescent="0.2">
      <c r="A324" s="173">
        <v>315</v>
      </c>
      <c r="B324" s="112"/>
      <c r="C324" s="26" t="s">
        <v>32</v>
      </c>
      <c r="D324" s="26">
        <v>3376</v>
      </c>
      <c r="E324" s="27">
        <v>3376</v>
      </c>
      <c r="F324" s="27">
        <v>145</v>
      </c>
      <c r="G324" s="27">
        <v>1</v>
      </c>
      <c r="H324" s="27">
        <v>11</v>
      </c>
      <c r="I324" s="27"/>
      <c r="J324" s="27"/>
      <c r="K324" s="27">
        <f t="shared" si="6"/>
        <v>4400</v>
      </c>
      <c r="L324" s="27"/>
      <c r="M324" s="27" t="s">
        <v>705</v>
      </c>
      <c r="N324" s="27"/>
      <c r="O324" s="27"/>
      <c r="P324" s="27"/>
      <c r="Q324" s="147">
        <v>4400</v>
      </c>
      <c r="R324" s="147"/>
      <c r="S324" s="27"/>
      <c r="T324" s="27"/>
      <c r="U324" s="27"/>
      <c r="V324" s="153">
        <v>0.01</v>
      </c>
    </row>
    <row r="325" spans="1:22" s="29" customFormat="1" ht="18.75" x14ac:dyDescent="0.2">
      <c r="A325" s="173">
        <v>316</v>
      </c>
      <c r="B325" s="26" t="s">
        <v>2121</v>
      </c>
      <c r="C325" s="26" t="s">
        <v>9</v>
      </c>
      <c r="D325" s="26">
        <v>10673</v>
      </c>
      <c r="E325" s="27">
        <v>1165</v>
      </c>
      <c r="F325" s="27">
        <v>48</v>
      </c>
      <c r="G325" s="27">
        <v>2</v>
      </c>
      <c r="H325" s="27"/>
      <c r="I325" s="27">
        <v>1</v>
      </c>
      <c r="J325" s="27">
        <v>61</v>
      </c>
      <c r="K325" s="27">
        <f t="shared" si="6"/>
        <v>161</v>
      </c>
      <c r="L325" s="27">
        <v>1</v>
      </c>
      <c r="M325" s="27" t="s">
        <v>706</v>
      </c>
      <c r="N325" s="27" t="s">
        <v>15</v>
      </c>
      <c r="O325" s="27" t="s">
        <v>42</v>
      </c>
      <c r="P325" s="27">
        <v>126</v>
      </c>
      <c r="Q325" s="147"/>
      <c r="R325" s="147">
        <v>161</v>
      </c>
      <c r="S325" s="27"/>
      <c r="T325" s="27"/>
      <c r="U325" s="27">
        <v>2</v>
      </c>
      <c r="V325" s="153">
        <v>0</v>
      </c>
    </row>
    <row r="326" spans="1:22" s="29" customFormat="1" ht="18.75" x14ac:dyDescent="0.2">
      <c r="A326" s="173">
        <v>317</v>
      </c>
      <c r="B326" s="112"/>
      <c r="C326" s="26" t="s">
        <v>9</v>
      </c>
      <c r="D326" s="26">
        <v>10638</v>
      </c>
      <c r="E326" s="27">
        <v>1131</v>
      </c>
      <c r="F326" s="27">
        <v>12</v>
      </c>
      <c r="G326" s="27">
        <v>1</v>
      </c>
      <c r="H326" s="27">
        <v>2</v>
      </c>
      <c r="I326" s="27"/>
      <c r="J326" s="27">
        <v>81</v>
      </c>
      <c r="K326" s="27">
        <f t="shared" si="6"/>
        <v>881</v>
      </c>
      <c r="L326" s="27"/>
      <c r="M326" s="27" t="s">
        <v>706</v>
      </c>
      <c r="N326" s="27"/>
      <c r="O326" s="27"/>
      <c r="P326" s="27"/>
      <c r="Q326" s="147">
        <v>881</v>
      </c>
      <c r="R326" s="147"/>
      <c r="S326" s="27"/>
      <c r="T326" s="27"/>
      <c r="U326" s="27"/>
      <c r="V326" s="153">
        <v>0</v>
      </c>
    </row>
    <row r="327" spans="1:22" s="29" customFormat="1" ht="18.75" x14ac:dyDescent="0.2">
      <c r="A327" s="173">
        <v>318</v>
      </c>
      <c r="B327" s="112"/>
      <c r="C327" s="26" t="s">
        <v>9</v>
      </c>
      <c r="D327" s="26">
        <v>14083</v>
      </c>
      <c r="E327" s="27">
        <v>1735</v>
      </c>
      <c r="F327" s="27">
        <v>163</v>
      </c>
      <c r="G327" s="27">
        <v>1</v>
      </c>
      <c r="H327" s="27">
        <v>19</v>
      </c>
      <c r="I327" s="27">
        <v>3</v>
      </c>
      <c r="J327" s="27">
        <v>28</v>
      </c>
      <c r="K327" s="27">
        <f t="shared" si="6"/>
        <v>7928</v>
      </c>
      <c r="L327" s="27"/>
      <c r="M327" s="27" t="s">
        <v>706</v>
      </c>
      <c r="N327" s="27"/>
      <c r="O327" s="27"/>
      <c r="P327" s="27"/>
      <c r="Q327" s="147">
        <v>7928</v>
      </c>
      <c r="R327" s="147"/>
      <c r="S327" s="27"/>
      <c r="T327" s="27"/>
      <c r="U327" s="27"/>
      <c r="V327" s="153">
        <v>0</v>
      </c>
    </row>
    <row r="328" spans="1:22" s="29" customFormat="1" ht="18.75" x14ac:dyDescent="0.2">
      <c r="A328" s="173">
        <v>319</v>
      </c>
      <c r="B328" s="112"/>
      <c r="C328" s="26" t="s">
        <v>9</v>
      </c>
      <c r="D328" s="26">
        <v>34666</v>
      </c>
      <c r="E328" s="27">
        <v>3920</v>
      </c>
      <c r="F328" s="27">
        <v>91</v>
      </c>
      <c r="G328" s="27">
        <v>1</v>
      </c>
      <c r="H328" s="27">
        <v>5</v>
      </c>
      <c r="I328" s="27">
        <v>2</v>
      </c>
      <c r="J328" s="27"/>
      <c r="K328" s="27">
        <f t="shared" si="6"/>
        <v>2200</v>
      </c>
      <c r="L328" s="27"/>
      <c r="M328" s="27" t="s">
        <v>706</v>
      </c>
      <c r="N328" s="27"/>
      <c r="O328" s="27"/>
      <c r="P328" s="27"/>
      <c r="Q328" s="147">
        <v>2200</v>
      </c>
      <c r="R328" s="147"/>
      <c r="S328" s="27"/>
      <c r="T328" s="27"/>
      <c r="U328" s="27"/>
      <c r="V328" s="153">
        <v>0</v>
      </c>
    </row>
    <row r="329" spans="1:22" s="29" customFormat="1" ht="18.75" x14ac:dyDescent="0.2">
      <c r="A329" s="173">
        <v>320</v>
      </c>
      <c r="B329" s="112"/>
      <c r="C329" s="26" t="s">
        <v>13</v>
      </c>
      <c r="D329" s="26"/>
      <c r="E329" s="27"/>
      <c r="F329" s="27"/>
      <c r="G329" s="27">
        <v>1</v>
      </c>
      <c r="H329" s="27">
        <v>14</v>
      </c>
      <c r="I329" s="27"/>
      <c r="J329" s="27"/>
      <c r="K329" s="27">
        <f t="shared" si="6"/>
        <v>5600</v>
      </c>
      <c r="L329" s="27"/>
      <c r="M329" s="27" t="s">
        <v>706</v>
      </c>
      <c r="N329" s="27"/>
      <c r="O329" s="27"/>
      <c r="P329" s="27"/>
      <c r="Q329" s="147">
        <v>5600</v>
      </c>
      <c r="R329" s="147"/>
      <c r="S329" s="27"/>
      <c r="T329" s="27"/>
      <c r="U329" s="27"/>
      <c r="V329" s="153">
        <v>0.01</v>
      </c>
    </row>
    <row r="330" spans="1:22" s="29" customFormat="1" ht="18.75" x14ac:dyDescent="0.2">
      <c r="A330" s="173">
        <v>321</v>
      </c>
      <c r="B330" s="26" t="s">
        <v>2122</v>
      </c>
      <c r="C330" s="26" t="s">
        <v>9</v>
      </c>
      <c r="D330" s="26">
        <v>10666</v>
      </c>
      <c r="E330" s="27">
        <v>1158</v>
      </c>
      <c r="F330" s="27">
        <v>41</v>
      </c>
      <c r="G330" s="27">
        <v>2</v>
      </c>
      <c r="H330" s="27"/>
      <c r="I330" s="27">
        <v>1</v>
      </c>
      <c r="J330" s="27">
        <v>40</v>
      </c>
      <c r="K330" s="27">
        <f t="shared" si="6"/>
        <v>140</v>
      </c>
      <c r="L330" s="27">
        <v>1</v>
      </c>
      <c r="M330" s="27" t="s">
        <v>707</v>
      </c>
      <c r="N330" s="27" t="s">
        <v>15</v>
      </c>
      <c r="O330" s="27" t="s">
        <v>42</v>
      </c>
      <c r="P330" s="27">
        <v>60</v>
      </c>
      <c r="Q330" s="147"/>
      <c r="R330" s="147">
        <v>140</v>
      </c>
      <c r="S330" s="27"/>
      <c r="T330" s="27"/>
      <c r="U330" s="27">
        <v>10</v>
      </c>
      <c r="V330" s="153">
        <v>0</v>
      </c>
    </row>
    <row r="331" spans="1:22" s="29" customFormat="1" ht="18.75" x14ac:dyDescent="0.2">
      <c r="A331" s="173">
        <v>322</v>
      </c>
      <c r="B331" s="26" t="s">
        <v>2120</v>
      </c>
      <c r="C331" s="26" t="s">
        <v>9</v>
      </c>
      <c r="D331" s="26">
        <v>39877</v>
      </c>
      <c r="E331" s="27">
        <v>4211</v>
      </c>
      <c r="F331" s="27">
        <v>51</v>
      </c>
      <c r="G331" s="27">
        <v>2</v>
      </c>
      <c r="H331" s="27">
        <v>4</v>
      </c>
      <c r="I331" s="27">
        <v>1</v>
      </c>
      <c r="J331" s="27">
        <v>39</v>
      </c>
      <c r="K331" s="27">
        <f t="shared" si="6"/>
        <v>1739</v>
      </c>
      <c r="L331" s="27">
        <v>1</v>
      </c>
      <c r="M331" s="27" t="s">
        <v>708</v>
      </c>
      <c r="N331" s="27" t="s">
        <v>15</v>
      </c>
      <c r="O331" s="27" t="s">
        <v>12</v>
      </c>
      <c r="P331" s="27">
        <v>84</v>
      </c>
      <c r="Q331" s="147">
        <v>1600</v>
      </c>
      <c r="R331" s="147">
        <v>139</v>
      </c>
      <c r="S331" s="27"/>
      <c r="T331" s="27"/>
      <c r="U331" s="27">
        <v>30</v>
      </c>
      <c r="V331" s="153">
        <v>0</v>
      </c>
    </row>
    <row r="332" spans="1:22" s="29" customFormat="1" ht="18.75" x14ac:dyDescent="0.2">
      <c r="A332" s="173">
        <v>323</v>
      </c>
      <c r="B332" s="112"/>
      <c r="C332" s="26" t="s">
        <v>9</v>
      </c>
      <c r="D332" s="26">
        <v>10725</v>
      </c>
      <c r="E332" s="27">
        <v>1197</v>
      </c>
      <c r="F332" s="27">
        <v>101</v>
      </c>
      <c r="G332" s="27">
        <v>1</v>
      </c>
      <c r="H332" s="27">
        <v>1</v>
      </c>
      <c r="I332" s="27">
        <v>3</v>
      </c>
      <c r="J332" s="27">
        <v>20</v>
      </c>
      <c r="K332" s="27">
        <f t="shared" si="6"/>
        <v>720</v>
      </c>
      <c r="L332" s="27"/>
      <c r="M332" s="27" t="s">
        <v>708</v>
      </c>
      <c r="N332" s="27"/>
      <c r="O332" s="27"/>
      <c r="P332" s="27"/>
      <c r="Q332" s="147">
        <v>720</v>
      </c>
      <c r="R332" s="147"/>
      <c r="S332" s="27"/>
      <c r="T332" s="27"/>
      <c r="U332" s="27"/>
      <c r="V332" s="153">
        <v>0</v>
      </c>
    </row>
    <row r="333" spans="1:22" s="29" customFormat="1" ht="18.75" x14ac:dyDescent="0.2">
      <c r="A333" s="173">
        <v>324</v>
      </c>
      <c r="B333" s="112"/>
      <c r="C333" s="26" t="s">
        <v>9</v>
      </c>
      <c r="D333" s="26">
        <v>40073</v>
      </c>
      <c r="E333" s="27">
        <v>4212</v>
      </c>
      <c r="F333" s="27">
        <v>52</v>
      </c>
      <c r="G333" s="27">
        <v>1</v>
      </c>
      <c r="H333" s="27">
        <v>7</v>
      </c>
      <c r="I333" s="27">
        <v>2</v>
      </c>
      <c r="J333" s="27">
        <v>50</v>
      </c>
      <c r="K333" s="27">
        <f t="shared" si="6"/>
        <v>3050</v>
      </c>
      <c r="L333" s="27"/>
      <c r="M333" s="27" t="s">
        <v>708</v>
      </c>
      <c r="N333" s="27"/>
      <c r="O333" s="27"/>
      <c r="P333" s="27"/>
      <c r="Q333" s="147">
        <v>3050</v>
      </c>
      <c r="R333" s="147"/>
      <c r="S333" s="27"/>
      <c r="T333" s="27"/>
      <c r="U333" s="27"/>
      <c r="V333" s="153">
        <v>0</v>
      </c>
    </row>
    <row r="334" spans="1:22" s="29" customFormat="1" ht="18.75" x14ac:dyDescent="0.2">
      <c r="A334" s="173">
        <v>325</v>
      </c>
      <c r="B334" s="26" t="s">
        <v>2119</v>
      </c>
      <c r="C334" s="26" t="s">
        <v>9</v>
      </c>
      <c r="D334" s="26">
        <v>30755</v>
      </c>
      <c r="E334" s="27">
        <v>3665</v>
      </c>
      <c r="F334" s="27">
        <v>171</v>
      </c>
      <c r="G334" s="27">
        <v>2</v>
      </c>
      <c r="H334" s="27"/>
      <c r="I334" s="27">
        <v>2</v>
      </c>
      <c r="J334" s="27">
        <v>97</v>
      </c>
      <c r="K334" s="27">
        <f t="shared" si="6"/>
        <v>297</v>
      </c>
      <c r="L334" s="27">
        <v>1</v>
      </c>
      <c r="M334" s="27" t="s">
        <v>709</v>
      </c>
      <c r="N334" s="27" t="s">
        <v>15</v>
      </c>
      <c r="O334" s="27" t="s">
        <v>42</v>
      </c>
      <c r="P334" s="27">
        <v>66</v>
      </c>
      <c r="Q334" s="147"/>
      <c r="R334" s="147">
        <v>297</v>
      </c>
      <c r="S334" s="27"/>
      <c r="T334" s="27"/>
      <c r="U334" s="27">
        <v>10</v>
      </c>
      <c r="V334" s="153">
        <v>0</v>
      </c>
    </row>
    <row r="335" spans="1:22" s="29" customFormat="1" ht="18.75" x14ac:dyDescent="0.2">
      <c r="A335" s="173">
        <v>326</v>
      </c>
      <c r="B335" s="112"/>
      <c r="C335" s="26" t="s">
        <v>32</v>
      </c>
      <c r="D335" s="26">
        <v>3342</v>
      </c>
      <c r="E335" s="27">
        <v>3342</v>
      </c>
      <c r="F335" s="27">
        <v>124</v>
      </c>
      <c r="G335" s="27">
        <v>1</v>
      </c>
      <c r="H335" s="27">
        <v>5</v>
      </c>
      <c r="I335" s="27">
        <v>3</v>
      </c>
      <c r="J335" s="27">
        <v>90</v>
      </c>
      <c r="K335" s="27">
        <f t="shared" si="6"/>
        <v>2390</v>
      </c>
      <c r="L335" s="27"/>
      <c r="M335" s="27" t="s">
        <v>709</v>
      </c>
      <c r="N335" s="27"/>
      <c r="O335" s="27"/>
      <c r="P335" s="27"/>
      <c r="Q335" s="147">
        <v>2390</v>
      </c>
      <c r="R335" s="147"/>
      <c r="S335" s="27"/>
      <c r="T335" s="27"/>
      <c r="U335" s="27"/>
      <c r="V335" s="153">
        <v>0.01</v>
      </c>
    </row>
    <row r="336" spans="1:22" s="29" customFormat="1" ht="18.75" x14ac:dyDescent="0.2">
      <c r="A336" s="173">
        <v>327</v>
      </c>
      <c r="B336" s="112"/>
      <c r="C336" s="26" t="s">
        <v>32</v>
      </c>
      <c r="D336" s="26">
        <v>3337</v>
      </c>
      <c r="E336" s="27">
        <v>3337</v>
      </c>
      <c r="F336" s="27">
        <v>119</v>
      </c>
      <c r="G336" s="27">
        <v>1</v>
      </c>
      <c r="H336" s="27">
        <v>9</v>
      </c>
      <c r="I336" s="27">
        <v>1</v>
      </c>
      <c r="J336" s="27">
        <v>52</v>
      </c>
      <c r="K336" s="27">
        <f t="shared" si="6"/>
        <v>3752</v>
      </c>
      <c r="L336" s="27"/>
      <c r="M336" s="27" t="s">
        <v>709</v>
      </c>
      <c r="N336" s="27"/>
      <c r="O336" s="27"/>
      <c r="P336" s="27"/>
      <c r="Q336" s="147">
        <v>3752</v>
      </c>
      <c r="R336" s="147"/>
      <c r="S336" s="27"/>
      <c r="T336" s="27"/>
      <c r="U336" s="27"/>
      <c r="V336" s="153">
        <v>0.01</v>
      </c>
    </row>
    <row r="337" spans="1:22" s="29" customFormat="1" ht="18.75" x14ac:dyDescent="0.2">
      <c r="A337" s="173">
        <v>328</v>
      </c>
      <c r="B337" s="26" t="s">
        <v>2118</v>
      </c>
      <c r="C337" s="26" t="s">
        <v>9</v>
      </c>
      <c r="D337" s="26">
        <v>10724</v>
      </c>
      <c r="E337" s="27">
        <v>1196</v>
      </c>
      <c r="F337" s="27">
        <v>100</v>
      </c>
      <c r="G337" s="27">
        <v>2</v>
      </c>
      <c r="H337" s="27">
        <v>1</v>
      </c>
      <c r="I337" s="27"/>
      <c r="J337" s="27">
        <v>59</v>
      </c>
      <c r="K337" s="27">
        <f t="shared" si="6"/>
        <v>459</v>
      </c>
      <c r="L337" s="27">
        <v>1</v>
      </c>
      <c r="M337" s="27" t="s">
        <v>710</v>
      </c>
      <c r="N337" s="27" t="s">
        <v>15</v>
      </c>
      <c r="O337" s="27" t="s">
        <v>12</v>
      </c>
      <c r="P337" s="27">
        <v>129</v>
      </c>
      <c r="Q337" s="147">
        <v>300</v>
      </c>
      <c r="R337" s="147">
        <v>159</v>
      </c>
      <c r="S337" s="27"/>
      <c r="T337" s="27"/>
      <c r="U337" s="27">
        <v>20</v>
      </c>
      <c r="V337" s="153">
        <v>0</v>
      </c>
    </row>
    <row r="338" spans="1:22" s="29" customFormat="1" ht="18.75" x14ac:dyDescent="0.2">
      <c r="A338" s="173">
        <v>329</v>
      </c>
      <c r="B338" s="112"/>
      <c r="C338" s="26" t="s">
        <v>9</v>
      </c>
      <c r="D338" s="26">
        <v>50691</v>
      </c>
      <c r="E338" s="27">
        <v>4859</v>
      </c>
      <c r="F338" s="27">
        <v>117</v>
      </c>
      <c r="G338" s="27">
        <v>1</v>
      </c>
      <c r="H338" s="27">
        <v>4</v>
      </c>
      <c r="I338" s="27">
        <v>2</v>
      </c>
      <c r="J338" s="27">
        <v>72</v>
      </c>
      <c r="K338" s="27">
        <f t="shared" si="6"/>
        <v>1872</v>
      </c>
      <c r="L338" s="27"/>
      <c r="M338" s="27" t="s">
        <v>710</v>
      </c>
      <c r="N338" s="27"/>
      <c r="O338" s="27"/>
      <c r="P338" s="27"/>
      <c r="Q338" s="147">
        <v>1872</v>
      </c>
      <c r="R338" s="147"/>
      <c r="S338" s="27"/>
      <c r="T338" s="27"/>
      <c r="U338" s="27"/>
      <c r="V338" s="153">
        <v>0</v>
      </c>
    </row>
    <row r="339" spans="1:22" s="29" customFormat="1" ht="18.75" x14ac:dyDescent="0.2">
      <c r="A339" s="173">
        <v>330</v>
      </c>
      <c r="B339" s="112"/>
      <c r="C339" s="26" t="s">
        <v>9</v>
      </c>
      <c r="D339" s="26">
        <v>14753</v>
      </c>
      <c r="E339" s="27">
        <v>1904</v>
      </c>
      <c r="F339" s="27">
        <v>13</v>
      </c>
      <c r="G339" s="27">
        <v>1</v>
      </c>
      <c r="H339" s="27">
        <v>3</v>
      </c>
      <c r="I339" s="27">
        <v>3</v>
      </c>
      <c r="J339" s="27">
        <v>50</v>
      </c>
      <c r="K339" s="27">
        <f t="shared" si="6"/>
        <v>1550</v>
      </c>
      <c r="L339" s="27"/>
      <c r="M339" s="27" t="s">
        <v>710</v>
      </c>
      <c r="N339" s="27"/>
      <c r="O339" s="27"/>
      <c r="P339" s="27"/>
      <c r="Q339" s="147">
        <v>1550</v>
      </c>
      <c r="R339" s="147"/>
      <c r="S339" s="27"/>
      <c r="T339" s="27"/>
      <c r="U339" s="27"/>
      <c r="V339" s="153">
        <v>0</v>
      </c>
    </row>
    <row r="340" spans="1:22" s="29" customFormat="1" ht="18.75" x14ac:dyDescent="0.2">
      <c r="A340" s="173">
        <v>331</v>
      </c>
      <c r="B340" s="26" t="s">
        <v>2117</v>
      </c>
      <c r="C340" s="26" t="s">
        <v>9</v>
      </c>
      <c r="D340" s="26">
        <v>10694</v>
      </c>
      <c r="E340" s="27">
        <v>1186</v>
      </c>
      <c r="F340" s="27">
        <v>70</v>
      </c>
      <c r="G340" s="27">
        <v>2</v>
      </c>
      <c r="H340" s="27"/>
      <c r="I340" s="27">
        <v>1</v>
      </c>
      <c r="J340" s="27">
        <v>22</v>
      </c>
      <c r="K340" s="27">
        <f t="shared" si="6"/>
        <v>122</v>
      </c>
      <c r="L340" s="27">
        <v>1</v>
      </c>
      <c r="M340" s="27" t="s">
        <v>711</v>
      </c>
      <c r="N340" s="27" t="s">
        <v>15</v>
      </c>
      <c r="O340" s="27" t="s">
        <v>42</v>
      </c>
      <c r="P340" s="27">
        <v>132</v>
      </c>
      <c r="Q340" s="147"/>
      <c r="R340" s="147">
        <v>122</v>
      </c>
      <c r="S340" s="27"/>
      <c r="T340" s="27"/>
      <c r="U340" s="27">
        <v>10</v>
      </c>
      <c r="V340" s="153">
        <v>0</v>
      </c>
    </row>
    <row r="341" spans="1:22" s="29" customFormat="1" ht="18.75" x14ac:dyDescent="0.2">
      <c r="A341" s="173">
        <v>332</v>
      </c>
      <c r="B341" s="112"/>
      <c r="C341" s="26" t="s">
        <v>9</v>
      </c>
      <c r="D341" s="26">
        <v>28412</v>
      </c>
      <c r="E341" s="27">
        <v>3405</v>
      </c>
      <c r="F341" s="27">
        <v>33</v>
      </c>
      <c r="G341" s="27">
        <v>1</v>
      </c>
      <c r="H341" s="27">
        <v>6</v>
      </c>
      <c r="I341" s="27"/>
      <c r="J341" s="27">
        <v>87</v>
      </c>
      <c r="K341" s="27">
        <f t="shared" si="6"/>
        <v>2487</v>
      </c>
      <c r="L341" s="27"/>
      <c r="M341" s="27" t="s">
        <v>711</v>
      </c>
      <c r="N341" s="27"/>
      <c r="O341" s="27"/>
      <c r="P341" s="27"/>
      <c r="Q341" s="147">
        <v>2487</v>
      </c>
      <c r="R341" s="147"/>
      <c r="S341" s="27"/>
      <c r="T341" s="27"/>
      <c r="U341" s="27"/>
      <c r="V341" s="153">
        <v>0</v>
      </c>
    </row>
    <row r="342" spans="1:22" s="29" customFormat="1" ht="18.75" x14ac:dyDescent="0.2">
      <c r="A342" s="173">
        <v>333</v>
      </c>
      <c r="B342" s="112"/>
      <c r="C342" s="26" t="s">
        <v>9</v>
      </c>
      <c r="D342" s="26">
        <v>42029</v>
      </c>
      <c r="E342" s="27">
        <v>4270</v>
      </c>
      <c r="F342" s="27">
        <v>54</v>
      </c>
      <c r="G342" s="27">
        <v>1</v>
      </c>
      <c r="H342" s="27">
        <v>4</v>
      </c>
      <c r="I342" s="27">
        <v>3</v>
      </c>
      <c r="J342" s="27">
        <v>87</v>
      </c>
      <c r="K342" s="27">
        <f t="shared" si="6"/>
        <v>1987</v>
      </c>
      <c r="L342" s="27"/>
      <c r="M342" s="27" t="s">
        <v>711</v>
      </c>
      <c r="N342" s="27"/>
      <c r="O342" s="27"/>
      <c r="P342" s="27"/>
      <c r="Q342" s="147">
        <v>1987</v>
      </c>
      <c r="R342" s="147"/>
      <c r="S342" s="27"/>
      <c r="T342" s="27"/>
      <c r="U342" s="27"/>
      <c r="V342" s="153">
        <v>0</v>
      </c>
    </row>
    <row r="343" spans="1:22" s="29" customFormat="1" ht="18.75" x14ac:dyDescent="0.2">
      <c r="A343" s="173">
        <v>334</v>
      </c>
      <c r="B343" s="26" t="s">
        <v>2116</v>
      </c>
      <c r="C343" s="26" t="s">
        <v>9</v>
      </c>
      <c r="D343" s="26">
        <v>10664</v>
      </c>
      <c r="E343" s="27">
        <v>1146</v>
      </c>
      <c r="F343" s="27">
        <v>38</v>
      </c>
      <c r="G343" s="27">
        <v>2</v>
      </c>
      <c r="H343" s="27"/>
      <c r="I343" s="27">
        <v>1</v>
      </c>
      <c r="J343" s="27">
        <v>59</v>
      </c>
      <c r="K343" s="27">
        <f t="shared" si="6"/>
        <v>159</v>
      </c>
      <c r="L343" s="27">
        <v>1</v>
      </c>
      <c r="M343" s="27" t="s">
        <v>713</v>
      </c>
      <c r="N343" s="27" t="s">
        <v>15</v>
      </c>
      <c r="O343" s="27" t="s">
        <v>22</v>
      </c>
      <c r="P343" s="27">
        <v>66</v>
      </c>
      <c r="Q343" s="147"/>
      <c r="R343" s="147">
        <v>159</v>
      </c>
      <c r="S343" s="27"/>
      <c r="T343" s="27"/>
      <c r="U343" s="27">
        <v>40</v>
      </c>
      <c r="V343" s="153">
        <v>0</v>
      </c>
    </row>
    <row r="344" spans="1:22" s="29" customFormat="1" ht="18.75" x14ac:dyDescent="0.2">
      <c r="A344" s="173">
        <v>335</v>
      </c>
      <c r="B344" s="26" t="s">
        <v>2115</v>
      </c>
      <c r="C344" s="26" t="s">
        <v>9</v>
      </c>
      <c r="D344" s="26">
        <v>10703</v>
      </c>
      <c r="E344" s="27"/>
      <c r="F344" s="27">
        <v>79</v>
      </c>
      <c r="G344" s="27">
        <v>2</v>
      </c>
      <c r="H344" s="27"/>
      <c r="I344" s="27">
        <v>2</v>
      </c>
      <c r="J344" s="27">
        <v>40</v>
      </c>
      <c r="K344" s="27">
        <f t="shared" si="6"/>
        <v>240</v>
      </c>
      <c r="L344" s="27">
        <v>1</v>
      </c>
      <c r="M344" s="27" t="s">
        <v>714</v>
      </c>
      <c r="N344" s="27" t="s">
        <v>15</v>
      </c>
      <c r="O344" s="27" t="s">
        <v>253</v>
      </c>
      <c r="P344" s="27">
        <v>66</v>
      </c>
      <c r="Q344" s="147"/>
      <c r="R344" s="147">
        <v>240</v>
      </c>
      <c r="S344" s="27"/>
      <c r="T344" s="27"/>
      <c r="U344" s="27">
        <v>40</v>
      </c>
      <c r="V344" s="153">
        <v>0</v>
      </c>
    </row>
    <row r="345" spans="1:22" s="29" customFormat="1" ht="18.75" x14ac:dyDescent="0.2">
      <c r="A345" s="173">
        <v>336</v>
      </c>
      <c r="B345" s="112"/>
      <c r="C345" s="26" t="s">
        <v>13</v>
      </c>
      <c r="D345" s="26"/>
      <c r="E345" s="27"/>
      <c r="F345" s="27"/>
      <c r="G345" s="27">
        <v>1</v>
      </c>
      <c r="H345" s="27">
        <v>44</v>
      </c>
      <c r="I345" s="27">
        <v>1</v>
      </c>
      <c r="J345" s="27">
        <v>40</v>
      </c>
      <c r="K345" s="27">
        <f t="shared" ref="K345:K393" si="7">H345*400+I345*100+J345</f>
        <v>17740</v>
      </c>
      <c r="L345" s="27"/>
      <c r="M345" s="27" t="s">
        <v>714</v>
      </c>
      <c r="N345" s="27"/>
      <c r="O345" s="27"/>
      <c r="P345" s="27"/>
      <c r="Q345" s="147">
        <v>17740</v>
      </c>
      <c r="R345" s="147"/>
      <c r="S345" s="27"/>
      <c r="T345" s="27"/>
      <c r="U345" s="27"/>
      <c r="V345" s="153">
        <v>0.01</v>
      </c>
    </row>
    <row r="346" spans="1:22" s="29" customFormat="1" ht="18.75" x14ac:dyDescent="0.2">
      <c r="A346" s="173">
        <v>337</v>
      </c>
      <c r="B346" s="26" t="s">
        <v>2114</v>
      </c>
      <c r="C346" s="26" t="s">
        <v>9</v>
      </c>
      <c r="D346" s="26">
        <v>10702</v>
      </c>
      <c r="E346" s="27">
        <v>3017</v>
      </c>
      <c r="F346" s="27">
        <v>78</v>
      </c>
      <c r="G346" s="27">
        <v>2</v>
      </c>
      <c r="H346" s="27"/>
      <c r="I346" s="27">
        <v>1</v>
      </c>
      <c r="J346" s="27">
        <v>97</v>
      </c>
      <c r="K346" s="27">
        <f t="shared" si="7"/>
        <v>197</v>
      </c>
      <c r="L346" s="27">
        <v>1</v>
      </c>
      <c r="M346" s="27" t="s">
        <v>715</v>
      </c>
      <c r="N346" s="27" t="s">
        <v>15</v>
      </c>
      <c r="O346" s="27" t="s">
        <v>12</v>
      </c>
      <c r="P346" s="27">
        <v>120</v>
      </c>
      <c r="Q346" s="147"/>
      <c r="R346" s="147">
        <v>197</v>
      </c>
      <c r="S346" s="27"/>
      <c r="T346" s="27"/>
      <c r="U346" s="27">
        <v>10</v>
      </c>
      <c r="V346" s="153">
        <v>0</v>
      </c>
    </row>
    <row r="347" spans="1:22" s="29" customFormat="1" ht="18.75" x14ac:dyDescent="0.2">
      <c r="A347" s="173">
        <v>338</v>
      </c>
      <c r="B347" s="111"/>
      <c r="C347" s="26" t="s">
        <v>13</v>
      </c>
      <c r="D347" s="26"/>
      <c r="E347" s="27"/>
      <c r="F347" s="27"/>
      <c r="G347" s="27">
        <v>1</v>
      </c>
      <c r="H347" s="27">
        <v>49</v>
      </c>
      <c r="I347" s="27"/>
      <c r="J347" s="27"/>
      <c r="K347" s="27">
        <f t="shared" si="7"/>
        <v>19600</v>
      </c>
      <c r="L347" s="27"/>
      <c r="M347" s="27" t="s">
        <v>715</v>
      </c>
      <c r="N347" s="27"/>
      <c r="O347" s="27"/>
      <c r="P347" s="27"/>
      <c r="Q347" s="147">
        <v>19600</v>
      </c>
      <c r="R347" s="147"/>
      <c r="S347" s="27"/>
      <c r="T347" s="27"/>
      <c r="U347" s="27"/>
      <c r="V347" s="153">
        <v>0.01</v>
      </c>
    </row>
    <row r="348" spans="1:22" s="29" customFormat="1" ht="18.75" x14ac:dyDescent="0.2">
      <c r="A348" s="173">
        <v>339</v>
      </c>
      <c r="B348" s="147"/>
      <c r="C348" s="26" t="s">
        <v>13</v>
      </c>
      <c r="D348" s="26"/>
      <c r="E348" s="27"/>
      <c r="F348" s="27"/>
      <c r="G348" s="27">
        <v>1</v>
      </c>
      <c r="H348" s="27">
        <v>5</v>
      </c>
      <c r="I348" s="27">
        <v>3</v>
      </c>
      <c r="J348" s="27">
        <v>85</v>
      </c>
      <c r="K348" s="27">
        <f t="shared" si="7"/>
        <v>2385</v>
      </c>
      <c r="L348" s="27"/>
      <c r="M348" s="27" t="s">
        <v>715</v>
      </c>
      <c r="N348" s="27"/>
      <c r="O348" s="27"/>
      <c r="P348" s="27"/>
      <c r="Q348" s="147">
        <v>2385</v>
      </c>
      <c r="R348" s="147"/>
      <c r="S348" s="27"/>
      <c r="T348" s="27"/>
      <c r="U348" s="27"/>
      <c r="V348" s="153">
        <v>0.01</v>
      </c>
    </row>
    <row r="349" spans="1:22" s="29" customFormat="1" ht="18.75" x14ac:dyDescent="0.2">
      <c r="A349" s="173">
        <v>340</v>
      </c>
      <c r="B349" s="26" t="s">
        <v>2165</v>
      </c>
      <c r="C349" s="26" t="s">
        <v>13</v>
      </c>
      <c r="D349" s="26"/>
      <c r="E349" s="27"/>
      <c r="F349" s="27"/>
      <c r="G349" s="27">
        <v>2</v>
      </c>
      <c r="H349" s="27"/>
      <c r="I349" s="27">
        <v>2</v>
      </c>
      <c r="J349" s="27"/>
      <c r="K349" s="27">
        <f t="shared" si="7"/>
        <v>200</v>
      </c>
      <c r="L349" s="27">
        <v>1</v>
      </c>
      <c r="M349" s="27" t="s">
        <v>716</v>
      </c>
      <c r="N349" s="27" t="s">
        <v>15</v>
      </c>
      <c r="O349" s="27" t="s">
        <v>42</v>
      </c>
      <c r="P349" s="27">
        <v>116</v>
      </c>
      <c r="Q349" s="147"/>
      <c r="R349" s="147">
        <v>200</v>
      </c>
      <c r="S349" s="27"/>
      <c r="T349" s="27"/>
      <c r="U349" s="27">
        <v>20</v>
      </c>
      <c r="V349" s="153">
        <v>0.02</v>
      </c>
    </row>
    <row r="350" spans="1:22" s="29" customFormat="1" ht="18.75" x14ac:dyDescent="0.2">
      <c r="A350" s="173">
        <v>341</v>
      </c>
      <c r="B350" s="112"/>
      <c r="C350" s="26" t="s">
        <v>9</v>
      </c>
      <c r="D350" s="26">
        <v>27822</v>
      </c>
      <c r="E350" s="27">
        <v>3281</v>
      </c>
      <c r="F350" s="27">
        <v>79</v>
      </c>
      <c r="G350" s="27">
        <v>1</v>
      </c>
      <c r="H350" s="27">
        <v>1</v>
      </c>
      <c r="I350" s="27">
        <v>3</v>
      </c>
      <c r="J350" s="27">
        <v>40</v>
      </c>
      <c r="K350" s="27">
        <f t="shared" si="7"/>
        <v>740</v>
      </c>
      <c r="L350" s="27"/>
      <c r="M350" s="27" t="s">
        <v>716</v>
      </c>
      <c r="N350" s="27"/>
      <c r="O350" s="27"/>
      <c r="P350" s="27"/>
      <c r="Q350" s="147">
        <v>740</v>
      </c>
      <c r="R350" s="147"/>
      <c r="S350" s="27"/>
      <c r="T350" s="27"/>
      <c r="U350" s="27"/>
      <c r="V350" s="153">
        <v>0</v>
      </c>
    </row>
    <row r="351" spans="1:22" s="29" customFormat="1" ht="18.75" x14ac:dyDescent="0.2">
      <c r="A351" s="173">
        <v>342</v>
      </c>
      <c r="B351" s="112"/>
      <c r="C351" s="26" t="s">
        <v>9</v>
      </c>
      <c r="D351" s="26">
        <v>16813</v>
      </c>
      <c r="E351" s="27">
        <v>2755</v>
      </c>
      <c r="F351" s="27">
        <v>222</v>
      </c>
      <c r="G351" s="27">
        <v>1</v>
      </c>
      <c r="H351" s="27">
        <v>4</v>
      </c>
      <c r="I351" s="27">
        <v>2</v>
      </c>
      <c r="J351" s="27">
        <v>39</v>
      </c>
      <c r="K351" s="27">
        <f t="shared" si="7"/>
        <v>1839</v>
      </c>
      <c r="L351" s="27"/>
      <c r="M351" s="27" t="s">
        <v>716</v>
      </c>
      <c r="N351" s="27"/>
      <c r="O351" s="27"/>
      <c r="P351" s="27"/>
      <c r="Q351" s="147">
        <v>1839</v>
      </c>
      <c r="R351" s="147"/>
      <c r="S351" s="27"/>
      <c r="T351" s="27"/>
      <c r="U351" s="27"/>
      <c r="V351" s="153">
        <v>0</v>
      </c>
    </row>
    <row r="352" spans="1:22" s="29" customFormat="1" ht="18.75" x14ac:dyDescent="0.2">
      <c r="A352" s="173">
        <v>343</v>
      </c>
      <c r="B352" s="112"/>
      <c r="C352" s="26" t="s">
        <v>9</v>
      </c>
      <c r="D352" s="26">
        <v>13646</v>
      </c>
      <c r="E352" s="27">
        <v>1676</v>
      </c>
      <c r="F352" s="27">
        <v>213</v>
      </c>
      <c r="G352" s="27">
        <v>1</v>
      </c>
      <c r="H352" s="27">
        <v>6</v>
      </c>
      <c r="I352" s="27">
        <v>1</v>
      </c>
      <c r="J352" s="27">
        <v>61</v>
      </c>
      <c r="K352" s="27">
        <f t="shared" si="7"/>
        <v>2561</v>
      </c>
      <c r="L352" s="27"/>
      <c r="M352" s="27" t="s">
        <v>716</v>
      </c>
      <c r="N352" s="27"/>
      <c r="O352" s="27"/>
      <c r="P352" s="27"/>
      <c r="Q352" s="147">
        <v>2561</v>
      </c>
      <c r="R352" s="147"/>
      <c r="S352" s="27"/>
      <c r="T352" s="27"/>
      <c r="U352" s="27"/>
      <c r="V352" s="153">
        <v>0</v>
      </c>
    </row>
    <row r="353" spans="1:22" s="29" customFormat="1" ht="18.75" x14ac:dyDescent="0.2">
      <c r="A353" s="173">
        <v>344</v>
      </c>
      <c r="B353" s="112"/>
      <c r="C353" s="26" t="s">
        <v>9</v>
      </c>
      <c r="D353" s="26">
        <v>26165</v>
      </c>
      <c r="E353" s="27">
        <v>3101</v>
      </c>
      <c r="F353" s="27">
        <v>221</v>
      </c>
      <c r="G353" s="27">
        <v>1</v>
      </c>
      <c r="H353" s="27">
        <v>3</v>
      </c>
      <c r="I353" s="27"/>
      <c r="J353" s="27">
        <v>73</v>
      </c>
      <c r="K353" s="27">
        <f t="shared" si="7"/>
        <v>1273</v>
      </c>
      <c r="L353" s="27"/>
      <c r="M353" s="27" t="s">
        <v>716</v>
      </c>
      <c r="N353" s="27"/>
      <c r="O353" s="27"/>
      <c r="P353" s="27"/>
      <c r="Q353" s="147">
        <v>1273</v>
      </c>
      <c r="R353" s="147"/>
      <c r="S353" s="27"/>
      <c r="T353" s="27"/>
      <c r="U353" s="27"/>
      <c r="V353" s="153">
        <v>0</v>
      </c>
    </row>
    <row r="354" spans="1:22" s="29" customFormat="1" ht="18.75" x14ac:dyDescent="0.2">
      <c r="A354" s="173">
        <v>345</v>
      </c>
      <c r="B354" s="26" t="s">
        <v>2166</v>
      </c>
      <c r="C354" s="26" t="s">
        <v>13</v>
      </c>
      <c r="D354" s="26"/>
      <c r="E354" s="27"/>
      <c r="F354" s="27"/>
      <c r="G354" s="27">
        <v>2</v>
      </c>
      <c r="H354" s="27">
        <v>12</v>
      </c>
      <c r="I354" s="27"/>
      <c r="J354" s="27"/>
      <c r="K354" s="27">
        <f t="shared" si="7"/>
        <v>4800</v>
      </c>
      <c r="L354" s="27">
        <v>1</v>
      </c>
      <c r="M354" s="27" t="s">
        <v>622</v>
      </c>
      <c r="N354" s="27" t="s">
        <v>15</v>
      </c>
      <c r="O354" s="27" t="s">
        <v>42</v>
      </c>
      <c r="P354" s="27">
        <v>84</v>
      </c>
      <c r="Q354" s="147">
        <v>4700</v>
      </c>
      <c r="R354" s="147">
        <v>100</v>
      </c>
      <c r="S354" s="27"/>
      <c r="T354" s="27"/>
      <c r="U354" s="27">
        <v>10</v>
      </c>
      <c r="V354" s="153">
        <v>0.02</v>
      </c>
    </row>
    <row r="355" spans="1:22" s="29" customFormat="1" ht="18.75" x14ac:dyDescent="0.2">
      <c r="A355" s="173">
        <v>346</v>
      </c>
      <c r="B355" s="112"/>
      <c r="C355" s="26" t="s">
        <v>9</v>
      </c>
      <c r="D355" s="26">
        <v>14621</v>
      </c>
      <c r="E355" s="27">
        <v>1780</v>
      </c>
      <c r="F355" s="27">
        <v>45</v>
      </c>
      <c r="G355" s="27">
        <v>1</v>
      </c>
      <c r="H355" s="27">
        <v>3</v>
      </c>
      <c r="I355" s="27">
        <v>1</v>
      </c>
      <c r="J355" s="27">
        <v>9</v>
      </c>
      <c r="K355" s="27">
        <f t="shared" si="7"/>
        <v>1309</v>
      </c>
      <c r="L355" s="27"/>
      <c r="M355" s="27" t="s">
        <v>622</v>
      </c>
      <c r="N355" s="27"/>
      <c r="O355" s="27"/>
      <c r="P355" s="27"/>
      <c r="Q355" s="147">
        <v>1309</v>
      </c>
      <c r="R355" s="147"/>
      <c r="S355" s="27"/>
      <c r="T355" s="27"/>
      <c r="U355" s="27"/>
      <c r="V355" s="153">
        <v>0</v>
      </c>
    </row>
    <row r="356" spans="1:22" s="29" customFormat="1" ht="18.75" x14ac:dyDescent="0.2">
      <c r="A356" s="173">
        <v>347</v>
      </c>
      <c r="B356" s="26" t="s">
        <v>2168</v>
      </c>
      <c r="C356" s="26" t="s">
        <v>13</v>
      </c>
      <c r="D356" s="26"/>
      <c r="E356" s="27"/>
      <c r="F356" s="27"/>
      <c r="G356" s="27">
        <v>2</v>
      </c>
      <c r="H356" s="27">
        <v>3</v>
      </c>
      <c r="I356" s="27"/>
      <c r="J356" s="27"/>
      <c r="K356" s="27">
        <f t="shared" si="7"/>
        <v>1200</v>
      </c>
      <c r="L356" s="27">
        <v>1</v>
      </c>
      <c r="M356" s="27" t="s">
        <v>717</v>
      </c>
      <c r="N356" s="27" t="s">
        <v>15</v>
      </c>
      <c r="O356" s="27" t="s">
        <v>42</v>
      </c>
      <c r="P356" s="27">
        <v>54</v>
      </c>
      <c r="Q356" s="147">
        <v>1100</v>
      </c>
      <c r="R356" s="147">
        <v>100</v>
      </c>
      <c r="S356" s="27"/>
      <c r="T356" s="27"/>
      <c r="U356" s="27">
        <v>20</v>
      </c>
      <c r="V356" s="153">
        <v>0.02</v>
      </c>
    </row>
    <row r="357" spans="1:22" s="29" customFormat="1" ht="18.75" x14ac:dyDescent="0.2">
      <c r="A357" s="173">
        <v>348</v>
      </c>
      <c r="B357" s="26" t="s">
        <v>2095</v>
      </c>
      <c r="C357" s="26" t="s">
        <v>9</v>
      </c>
      <c r="D357" s="26">
        <v>16820</v>
      </c>
      <c r="E357" s="27">
        <v>2762</v>
      </c>
      <c r="F357" s="27">
        <v>19</v>
      </c>
      <c r="G357" s="27">
        <v>1</v>
      </c>
      <c r="H357" s="27">
        <v>10</v>
      </c>
      <c r="I357" s="27"/>
      <c r="J357" s="27">
        <v>48</v>
      </c>
      <c r="K357" s="27">
        <f t="shared" si="7"/>
        <v>4048</v>
      </c>
      <c r="L357" s="27"/>
      <c r="M357" s="27" t="s">
        <v>718</v>
      </c>
      <c r="N357" s="27"/>
      <c r="O357" s="27"/>
      <c r="P357" s="27"/>
      <c r="Q357" s="147">
        <v>4048</v>
      </c>
      <c r="R357" s="147"/>
      <c r="S357" s="27"/>
      <c r="T357" s="27"/>
      <c r="U357" s="27"/>
      <c r="V357" s="153">
        <v>0</v>
      </c>
    </row>
    <row r="358" spans="1:22" s="29" customFormat="1" ht="18.75" x14ac:dyDescent="0.2">
      <c r="A358" s="173">
        <v>349</v>
      </c>
      <c r="B358" s="26" t="s">
        <v>2093</v>
      </c>
      <c r="C358" s="26" t="s">
        <v>13</v>
      </c>
      <c r="D358" s="26"/>
      <c r="E358" s="27"/>
      <c r="F358" s="27"/>
      <c r="G358" s="27">
        <v>2</v>
      </c>
      <c r="H358" s="27">
        <v>9</v>
      </c>
      <c r="I358" s="27">
        <v>3</v>
      </c>
      <c r="J358" s="27">
        <v>16</v>
      </c>
      <c r="K358" s="27">
        <f t="shared" si="7"/>
        <v>3916</v>
      </c>
      <c r="L358" s="27">
        <v>1</v>
      </c>
      <c r="M358" s="27" t="s">
        <v>719</v>
      </c>
      <c r="N358" s="27" t="s">
        <v>15</v>
      </c>
      <c r="O358" s="27" t="s">
        <v>42</v>
      </c>
      <c r="P358" s="27">
        <v>116</v>
      </c>
      <c r="Q358" s="147">
        <v>3800</v>
      </c>
      <c r="R358" s="147">
        <v>116</v>
      </c>
      <c r="S358" s="27"/>
      <c r="T358" s="27"/>
      <c r="U358" s="27">
        <v>30</v>
      </c>
      <c r="V358" s="153">
        <v>0.02</v>
      </c>
    </row>
    <row r="359" spans="1:22" s="29" customFormat="1" ht="18.75" x14ac:dyDescent="0.2">
      <c r="A359" s="173">
        <v>350</v>
      </c>
      <c r="B359" s="26" t="s">
        <v>720</v>
      </c>
      <c r="C359" s="26" t="s">
        <v>13</v>
      </c>
      <c r="D359" s="26"/>
      <c r="E359" s="27"/>
      <c r="F359" s="27"/>
      <c r="G359" s="27">
        <v>1</v>
      </c>
      <c r="H359" s="27">
        <v>4</v>
      </c>
      <c r="I359" s="27"/>
      <c r="J359" s="27">
        <v>49</v>
      </c>
      <c r="K359" s="27">
        <f t="shared" si="7"/>
        <v>1649</v>
      </c>
      <c r="L359" s="27"/>
      <c r="M359" s="27" t="s">
        <v>616</v>
      </c>
      <c r="N359" s="27"/>
      <c r="O359" s="27"/>
      <c r="P359" s="27"/>
      <c r="Q359" s="147">
        <v>1649</v>
      </c>
      <c r="R359" s="147"/>
      <c r="S359" s="27"/>
      <c r="T359" s="27"/>
      <c r="U359" s="27"/>
      <c r="V359" s="153">
        <v>0.01</v>
      </c>
    </row>
    <row r="360" spans="1:22" s="29" customFormat="1" ht="18.75" x14ac:dyDescent="0.2">
      <c r="A360" s="173">
        <v>351</v>
      </c>
      <c r="B360" s="26" t="s">
        <v>2094</v>
      </c>
      <c r="C360" s="26" t="s">
        <v>9</v>
      </c>
      <c r="D360" s="26">
        <v>10627</v>
      </c>
      <c r="E360" s="27">
        <v>1120</v>
      </c>
      <c r="F360" s="27">
        <v>1</v>
      </c>
      <c r="G360" s="27">
        <v>2</v>
      </c>
      <c r="H360" s="27">
        <v>2</v>
      </c>
      <c r="I360" s="27">
        <v>1</v>
      </c>
      <c r="J360" s="27">
        <v>65</v>
      </c>
      <c r="K360" s="27">
        <f t="shared" si="7"/>
        <v>965</v>
      </c>
      <c r="L360" s="27">
        <v>1</v>
      </c>
      <c r="M360" s="27" t="s">
        <v>721</v>
      </c>
      <c r="N360" s="27" t="s">
        <v>15</v>
      </c>
      <c r="O360" s="27" t="s">
        <v>12</v>
      </c>
      <c r="P360" s="27">
        <v>143</v>
      </c>
      <c r="Q360" s="147">
        <v>800</v>
      </c>
      <c r="R360" s="147">
        <v>165</v>
      </c>
      <c r="S360" s="27"/>
      <c r="T360" s="27"/>
      <c r="U360" s="27">
        <v>10</v>
      </c>
      <c r="V360" s="153">
        <v>0</v>
      </c>
    </row>
    <row r="361" spans="1:22" s="29" customFormat="1" ht="18.75" x14ac:dyDescent="0.2">
      <c r="A361" s="173">
        <v>352</v>
      </c>
      <c r="B361" s="112"/>
      <c r="C361" s="26" t="s">
        <v>9</v>
      </c>
      <c r="D361" s="26">
        <v>14619</v>
      </c>
      <c r="E361" s="27">
        <v>1778</v>
      </c>
      <c r="F361" s="27">
        <v>43</v>
      </c>
      <c r="G361" s="27">
        <v>1</v>
      </c>
      <c r="H361" s="27">
        <v>14</v>
      </c>
      <c r="I361" s="27"/>
      <c r="J361" s="27">
        <v>26</v>
      </c>
      <c r="K361" s="27">
        <f t="shared" si="7"/>
        <v>5626</v>
      </c>
      <c r="L361" s="27"/>
      <c r="M361" s="27" t="s">
        <v>721</v>
      </c>
      <c r="N361" s="27"/>
      <c r="O361" s="27"/>
      <c r="P361" s="27"/>
      <c r="Q361" s="147">
        <v>5626</v>
      </c>
      <c r="R361" s="147"/>
      <c r="S361" s="27"/>
      <c r="T361" s="27"/>
      <c r="U361" s="27"/>
      <c r="V361" s="153">
        <v>0</v>
      </c>
    </row>
    <row r="362" spans="1:22" s="29" customFormat="1" ht="18.75" x14ac:dyDescent="0.2">
      <c r="A362" s="173">
        <v>353</v>
      </c>
      <c r="B362" s="112"/>
      <c r="C362" s="26" t="s">
        <v>9</v>
      </c>
      <c r="D362" s="26">
        <v>14613</v>
      </c>
      <c r="E362" s="27">
        <v>1773</v>
      </c>
      <c r="F362" s="27">
        <v>35</v>
      </c>
      <c r="G362" s="27">
        <v>1</v>
      </c>
      <c r="H362" s="27">
        <v>3</v>
      </c>
      <c r="I362" s="27"/>
      <c r="J362" s="27">
        <v>76</v>
      </c>
      <c r="K362" s="27">
        <f t="shared" si="7"/>
        <v>1276</v>
      </c>
      <c r="L362" s="27"/>
      <c r="M362" s="27" t="s">
        <v>721</v>
      </c>
      <c r="N362" s="27"/>
      <c r="O362" s="27"/>
      <c r="P362" s="27"/>
      <c r="Q362" s="147">
        <v>1276</v>
      </c>
      <c r="R362" s="147"/>
      <c r="S362" s="27"/>
      <c r="T362" s="27"/>
      <c r="U362" s="27"/>
      <c r="V362" s="153">
        <v>0</v>
      </c>
    </row>
    <row r="363" spans="1:22" s="29" customFormat="1" ht="18.75" x14ac:dyDescent="0.2">
      <c r="A363" s="173">
        <v>354</v>
      </c>
      <c r="B363" s="112"/>
      <c r="C363" s="26" t="s">
        <v>9</v>
      </c>
      <c r="D363" s="26">
        <v>32998</v>
      </c>
      <c r="E363" s="27">
        <v>3798</v>
      </c>
      <c r="F363" s="27">
        <v>86</v>
      </c>
      <c r="G363" s="27">
        <v>1</v>
      </c>
      <c r="H363" s="27">
        <v>5</v>
      </c>
      <c r="I363" s="27">
        <v>1</v>
      </c>
      <c r="J363" s="27">
        <v>57</v>
      </c>
      <c r="K363" s="27">
        <f t="shared" si="7"/>
        <v>2157</v>
      </c>
      <c r="L363" s="27"/>
      <c r="M363" s="27" t="s">
        <v>721</v>
      </c>
      <c r="N363" s="27"/>
      <c r="O363" s="27"/>
      <c r="P363" s="27"/>
      <c r="Q363" s="147">
        <v>2157</v>
      </c>
      <c r="R363" s="147"/>
      <c r="S363" s="27"/>
      <c r="T363" s="27"/>
      <c r="U363" s="27"/>
      <c r="V363" s="153">
        <v>0</v>
      </c>
    </row>
    <row r="364" spans="1:22" s="29" customFormat="1" ht="18.75" x14ac:dyDescent="0.2">
      <c r="A364" s="173">
        <v>355</v>
      </c>
      <c r="B364" s="112"/>
      <c r="C364" s="26" t="s">
        <v>13</v>
      </c>
      <c r="D364" s="26"/>
      <c r="E364" s="27"/>
      <c r="F364" s="27"/>
      <c r="G364" s="27">
        <v>1</v>
      </c>
      <c r="H364" s="27">
        <v>13</v>
      </c>
      <c r="I364" s="27"/>
      <c r="J364" s="27"/>
      <c r="K364" s="27">
        <f t="shared" si="7"/>
        <v>5200</v>
      </c>
      <c r="L364" s="27"/>
      <c r="M364" s="27" t="s">
        <v>721</v>
      </c>
      <c r="N364" s="27"/>
      <c r="O364" s="27"/>
      <c r="P364" s="27"/>
      <c r="Q364" s="147">
        <v>5200</v>
      </c>
      <c r="R364" s="147"/>
      <c r="S364" s="27"/>
      <c r="T364" s="27"/>
      <c r="U364" s="27"/>
      <c r="V364" s="153">
        <v>0.01</v>
      </c>
    </row>
    <row r="365" spans="1:22" s="29" customFormat="1" ht="18.75" x14ac:dyDescent="0.2">
      <c r="A365" s="173">
        <v>356</v>
      </c>
      <c r="B365" s="26" t="s">
        <v>2092</v>
      </c>
      <c r="C365" s="26" t="s">
        <v>9</v>
      </c>
      <c r="D365" s="26"/>
      <c r="E365" s="27">
        <v>1128</v>
      </c>
      <c r="F365" s="27">
        <v>9</v>
      </c>
      <c r="G365" s="27">
        <v>2</v>
      </c>
      <c r="H365" s="27"/>
      <c r="I365" s="27">
        <v>1</v>
      </c>
      <c r="J365" s="27">
        <v>49</v>
      </c>
      <c r="K365" s="27">
        <f t="shared" si="7"/>
        <v>149</v>
      </c>
      <c r="L365" s="27">
        <v>1</v>
      </c>
      <c r="M365" s="27" t="s">
        <v>722</v>
      </c>
      <c r="N365" s="27" t="s">
        <v>15</v>
      </c>
      <c r="O365" s="27" t="s">
        <v>42</v>
      </c>
      <c r="P365" s="27">
        <v>126</v>
      </c>
      <c r="Q365" s="147"/>
      <c r="R365" s="147">
        <v>149</v>
      </c>
      <c r="S365" s="27"/>
      <c r="T365" s="27"/>
      <c r="U365" s="27">
        <v>30</v>
      </c>
      <c r="V365" s="153">
        <v>0</v>
      </c>
    </row>
    <row r="366" spans="1:22" s="29" customFormat="1" ht="18.75" x14ac:dyDescent="0.2">
      <c r="A366" s="173">
        <v>357</v>
      </c>
      <c r="B366" s="112"/>
      <c r="C366" s="26" t="s">
        <v>39</v>
      </c>
      <c r="D366" s="26"/>
      <c r="E366" s="27"/>
      <c r="F366" s="27"/>
      <c r="G366" s="27">
        <v>1</v>
      </c>
      <c r="H366" s="27">
        <v>15</v>
      </c>
      <c r="I366" s="27"/>
      <c r="J366" s="27"/>
      <c r="K366" s="27">
        <f t="shared" si="7"/>
        <v>6000</v>
      </c>
      <c r="L366" s="27"/>
      <c r="M366" s="27" t="s">
        <v>722</v>
      </c>
      <c r="N366" s="27"/>
      <c r="O366" s="27"/>
      <c r="P366" s="27"/>
      <c r="Q366" s="147">
        <v>6000</v>
      </c>
      <c r="R366" s="147"/>
      <c r="S366" s="27"/>
      <c r="T366" s="27"/>
      <c r="U366" s="27"/>
      <c r="V366" s="153">
        <v>0.01</v>
      </c>
    </row>
    <row r="367" spans="1:22" s="29" customFormat="1" ht="18.75" x14ac:dyDescent="0.2">
      <c r="A367" s="173">
        <v>358</v>
      </c>
      <c r="B367" s="112"/>
      <c r="C367" s="26" t="s">
        <v>13</v>
      </c>
      <c r="D367" s="26"/>
      <c r="E367" s="27"/>
      <c r="F367" s="27"/>
      <c r="G367" s="27">
        <v>1</v>
      </c>
      <c r="H367" s="27">
        <v>10</v>
      </c>
      <c r="I367" s="27"/>
      <c r="J367" s="27"/>
      <c r="K367" s="27">
        <f t="shared" si="7"/>
        <v>4000</v>
      </c>
      <c r="L367" s="27"/>
      <c r="M367" s="27" t="s">
        <v>722</v>
      </c>
      <c r="N367" s="27"/>
      <c r="O367" s="27"/>
      <c r="P367" s="27"/>
      <c r="Q367" s="147">
        <v>4000</v>
      </c>
      <c r="R367" s="147"/>
      <c r="S367" s="27"/>
      <c r="T367" s="27"/>
      <c r="U367" s="27"/>
      <c r="V367" s="153">
        <v>0.01</v>
      </c>
    </row>
    <row r="368" spans="1:22" s="29" customFormat="1" ht="18.75" x14ac:dyDescent="0.2">
      <c r="A368" s="173">
        <v>359</v>
      </c>
      <c r="B368" s="26" t="s">
        <v>2091</v>
      </c>
      <c r="C368" s="26" t="s">
        <v>723</v>
      </c>
      <c r="D368" s="26"/>
      <c r="E368" s="27"/>
      <c r="F368" s="27"/>
      <c r="G368" s="27">
        <v>2</v>
      </c>
      <c r="H368" s="27"/>
      <c r="I368" s="27"/>
      <c r="J368" s="27"/>
      <c r="K368" s="27">
        <f t="shared" si="7"/>
        <v>0</v>
      </c>
      <c r="L368" s="27">
        <v>1</v>
      </c>
      <c r="M368" s="27" t="s">
        <v>724</v>
      </c>
      <c r="N368" s="27" t="s">
        <v>15</v>
      </c>
      <c r="O368" s="27" t="s">
        <v>22</v>
      </c>
      <c r="P368" s="27">
        <v>36</v>
      </c>
      <c r="Q368" s="147"/>
      <c r="R368" s="147">
        <v>36</v>
      </c>
      <c r="S368" s="27"/>
      <c r="T368" s="27"/>
      <c r="U368" s="27">
        <v>15</v>
      </c>
      <c r="V368" s="153">
        <v>0.02</v>
      </c>
    </row>
    <row r="369" spans="1:22" s="29" customFormat="1" ht="18.75" x14ac:dyDescent="0.2">
      <c r="A369" s="173">
        <v>360</v>
      </c>
      <c r="B369" s="26" t="s">
        <v>2090</v>
      </c>
      <c r="C369" s="26" t="s">
        <v>9</v>
      </c>
      <c r="D369" s="26">
        <v>10636</v>
      </c>
      <c r="E369" s="27">
        <v>1129</v>
      </c>
      <c r="F369" s="27">
        <v>10</v>
      </c>
      <c r="G369" s="27">
        <v>2</v>
      </c>
      <c r="H369" s="27"/>
      <c r="I369" s="27">
        <v>3</v>
      </c>
      <c r="J369" s="27">
        <v>25</v>
      </c>
      <c r="K369" s="27">
        <f t="shared" si="7"/>
        <v>325</v>
      </c>
      <c r="L369" s="27">
        <v>1</v>
      </c>
      <c r="M369" s="27" t="s">
        <v>725</v>
      </c>
      <c r="N369" s="27" t="s">
        <v>15</v>
      </c>
      <c r="O369" s="27" t="s">
        <v>12</v>
      </c>
      <c r="P369" s="27">
        <v>162</v>
      </c>
      <c r="Q369" s="147"/>
      <c r="R369" s="147">
        <v>325</v>
      </c>
      <c r="S369" s="27"/>
      <c r="T369" s="27"/>
      <c r="U369" s="27">
        <v>20</v>
      </c>
      <c r="V369" s="153">
        <v>0</v>
      </c>
    </row>
    <row r="370" spans="1:22" s="29" customFormat="1" ht="18.75" x14ac:dyDescent="0.2">
      <c r="A370" s="173">
        <v>361</v>
      </c>
      <c r="B370" s="112"/>
      <c r="C370" s="26" t="s">
        <v>9</v>
      </c>
      <c r="D370" s="26">
        <v>10723</v>
      </c>
      <c r="E370" s="27">
        <v>1175</v>
      </c>
      <c r="F370" s="27">
        <v>99</v>
      </c>
      <c r="G370" s="27">
        <v>1</v>
      </c>
      <c r="H370" s="27">
        <v>1</v>
      </c>
      <c r="I370" s="27"/>
      <c r="J370" s="27">
        <v>80</v>
      </c>
      <c r="K370" s="27">
        <f t="shared" si="7"/>
        <v>480</v>
      </c>
      <c r="L370" s="27"/>
      <c r="M370" s="27" t="s">
        <v>725</v>
      </c>
      <c r="N370" s="27"/>
      <c r="O370" s="27"/>
      <c r="P370" s="27"/>
      <c r="Q370" s="147">
        <v>480</v>
      </c>
      <c r="R370" s="147"/>
      <c r="S370" s="27"/>
      <c r="T370" s="27"/>
      <c r="U370" s="27"/>
      <c r="V370" s="153">
        <v>0</v>
      </c>
    </row>
    <row r="371" spans="1:22" s="29" customFormat="1" ht="18.75" x14ac:dyDescent="0.2">
      <c r="A371" s="173">
        <v>362</v>
      </c>
      <c r="B371" s="112"/>
      <c r="C371" s="26" t="s">
        <v>9</v>
      </c>
      <c r="D371" s="26">
        <v>10722</v>
      </c>
      <c r="E371" s="27">
        <v>1194</v>
      </c>
      <c r="F371" s="27">
        <v>98</v>
      </c>
      <c r="G371" s="27">
        <v>1</v>
      </c>
      <c r="H371" s="27">
        <v>1</v>
      </c>
      <c r="I371" s="27">
        <v>1</v>
      </c>
      <c r="J371" s="27">
        <v>45</v>
      </c>
      <c r="K371" s="27">
        <f t="shared" si="7"/>
        <v>545</v>
      </c>
      <c r="L371" s="27"/>
      <c r="M371" s="27" t="s">
        <v>725</v>
      </c>
      <c r="N371" s="27"/>
      <c r="O371" s="27"/>
      <c r="P371" s="27"/>
      <c r="Q371" s="147">
        <v>545</v>
      </c>
      <c r="R371" s="147"/>
      <c r="S371" s="27"/>
      <c r="T371" s="27"/>
      <c r="U371" s="27"/>
      <c r="V371" s="153">
        <v>0</v>
      </c>
    </row>
    <row r="372" spans="1:22" s="29" customFormat="1" ht="18.75" x14ac:dyDescent="0.2">
      <c r="A372" s="173">
        <v>363</v>
      </c>
      <c r="B372" s="26" t="s">
        <v>726</v>
      </c>
      <c r="C372" s="26" t="s">
        <v>9</v>
      </c>
      <c r="D372" s="26"/>
      <c r="E372" s="27">
        <v>4095</v>
      </c>
      <c r="F372" s="27">
        <v>119</v>
      </c>
      <c r="G372" s="27">
        <v>2</v>
      </c>
      <c r="H372" s="27"/>
      <c r="I372" s="27"/>
      <c r="J372" s="27">
        <v>93</v>
      </c>
      <c r="K372" s="27">
        <f t="shared" si="7"/>
        <v>93</v>
      </c>
      <c r="L372" s="27">
        <v>1</v>
      </c>
      <c r="M372" s="27" t="s">
        <v>727</v>
      </c>
      <c r="N372" s="27" t="s">
        <v>15</v>
      </c>
      <c r="O372" s="27" t="s">
        <v>12</v>
      </c>
      <c r="P372" s="27">
        <v>116</v>
      </c>
      <c r="Q372" s="147"/>
      <c r="R372" s="147">
        <v>93</v>
      </c>
      <c r="S372" s="27"/>
      <c r="T372" s="27"/>
      <c r="U372" s="27">
        <v>30</v>
      </c>
      <c r="V372" s="153">
        <v>0</v>
      </c>
    </row>
    <row r="373" spans="1:22" s="29" customFormat="1" ht="18.75" x14ac:dyDescent="0.2">
      <c r="A373" s="173">
        <v>364</v>
      </c>
      <c r="B373" s="112"/>
      <c r="C373" s="26" t="s">
        <v>9</v>
      </c>
      <c r="D373" s="26"/>
      <c r="E373" s="27">
        <v>4097</v>
      </c>
      <c r="F373" s="27">
        <v>96</v>
      </c>
      <c r="G373" s="27">
        <v>1</v>
      </c>
      <c r="H373" s="27">
        <v>3</v>
      </c>
      <c r="I373" s="27">
        <v>2</v>
      </c>
      <c r="J373" s="27">
        <v>59</v>
      </c>
      <c r="K373" s="27">
        <f t="shared" si="7"/>
        <v>1459</v>
      </c>
      <c r="L373" s="27"/>
      <c r="M373" s="27" t="s">
        <v>727</v>
      </c>
      <c r="N373" s="27"/>
      <c r="O373" s="27"/>
      <c r="P373" s="27"/>
      <c r="Q373" s="147">
        <v>1459</v>
      </c>
      <c r="R373" s="147"/>
      <c r="S373" s="27"/>
      <c r="T373" s="27"/>
      <c r="U373" s="27"/>
      <c r="V373" s="153">
        <v>0</v>
      </c>
    </row>
    <row r="374" spans="1:22" s="29" customFormat="1" ht="18.75" x14ac:dyDescent="0.2">
      <c r="A374" s="173">
        <v>365</v>
      </c>
      <c r="B374" s="26" t="s">
        <v>2097</v>
      </c>
      <c r="C374" s="26" t="s">
        <v>9</v>
      </c>
      <c r="D374" s="26">
        <v>54503</v>
      </c>
      <c r="E374" s="27">
        <v>5257</v>
      </c>
      <c r="F374" s="27">
        <v>141</v>
      </c>
      <c r="G374" s="27">
        <v>2</v>
      </c>
      <c r="H374" s="27"/>
      <c r="I374" s="27">
        <v>1</v>
      </c>
      <c r="J374" s="27">
        <v>45</v>
      </c>
      <c r="K374" s="27">
        <f t="shared" si="7"/>
        <v>145</v>
      </c>
      <c r="L374" s="27">
        <v>1</v>
      </c>
      <c r="M374" s="27" t="s">
        <v>677</v>
      </c>
      <c r="N374" s="27" t="s">
        <v>15</v>
      </c>
      <c r="O374" s="27" t="s">
        <v>12</v>
      </c>
      <c r="P374" s="27">
        <v>162</v>
      </c>
      <c r="Q374" s="147"/>
      <c r="R374" s="147">
        <v>145</v>
      </c>
      <c r="S374" s="27"/>
      <c r="T374" s="27"/>
      <c r="U374" s="27">
        <v>30</v>
      </c>
      <c r="V374" s="153">
        <v>0</v>
      </c>
    </row>
    <row r="375" spans="1:22" s="29" customFormat="1" ht="18.75" x14ac:dyDescent="0.2">
      <c r="A375" s="173">
        <v>366</v>
      </c>
      <c r="B375" s="112"/>
      <c r="C375" s="26" t="s">
        <v>32</v>
      </c>
      <c r="D375" s="26">
        <v>541</v>
      </c>
      <c r="E375" s="27">
        <v>541</v>
      </c>
      <c r="F375" s="27">
        <v>3</v>
      </c>
      <c r="G375" s="27">
        <v>1</v>
      </c>
      <c r="H375" s="27">
        <v>4</v>
      </c>
      <c r="I375" s="27">
        <v>3</v>
      </c>
      <c r="J375" s="27">
        <v>41</v>
      </c>
      <c r="K375" s="27">
        <f t="shared" si="7"/>
        <v>1941</v>
      </c>
      <c r="L375" s="27"/>
      <c r="M375" s="27" t="s">
        <v>677</v>
      </c>
      <c r="N375" s="27"/>
      <c r="O375" s="27"/>
      <c r="P375" s="27"/>
      <c r="Q375" s="147">
        <v>1941</v>
      </c>
      <c r="R375" s="147"/>
      <c r="S375" s="27"/>
      <c r="T375" s="27"/>
      <c r="U375" s="27"/>
      <c r="V375" s="153">
        <v>0.01</v>
      </c>
    </row>
    <row r="376" spans="1:22" s="29" customFormat="1" ht="18.75" x14ac:dyDescent="0.2">
      <c r="A376" s="173">
        <v>367</v>
      </c>
      <c r="B376" s="112"/>
      <c r="C376" s="26" t="s">
        <v>32</v>
      </c>
      <c r="D376" s="26">
        <v>559</v>
      </c>
      <c r="E376" s="27">
        <v>559</v>
      </c>
      <c r="F376" s="27">
        <v>21</v>
      </c>
      <c r="G376" s="27">
        <v>1</v>
      </c>
      <c r="H376" s="27">
        <v>25</v>
      </c>
      <c r="I376" s="27">
        <v>2</v>
      </c>
      <c r="J376" s="27">
        <v>82</v>
      </c>
      <c r="K376" s="27">
        <f t="shared" si="7"/>
        <v>10282</v>
      </c>
      <c r="L376" s="27"/>
      <c r="M376" s="27" t="s">
        <v>677</v>
      </c>
      <c r="N376" s="27"/>
      <c r="O376" s="27"/>
      <c r="P376" s="27"/>
      <c r="Q376" s="147">
        <v>10282</v>
      </c>
      <c r="R376" s="147"/>
      <c r="S376" s="27"/>
      <c r="T376" s="27"/>
      <c r="U376" s="27"/>
      <c r="V376" s="153">
        <v>0.01</v>
      </c>
    </row>
    <row r="377" spans="1:22" s="29" customFormat="1" ht="18.75" x14ac:dyDescent="0.2">
      <c r="A377" s="173">
        <v>368</v>
      </c>
      <c r="B377" s="26" t="s">
        <v>2089</v>
      </c>
      <c r="C377" s="26" t="s">
        <v>32</v>
      </c>
      <c r="D377" s="26"/>
      <c r="E377" s="27">
        <v>221</v>
      </c>
      <c r="F377" s="27"/>
      <c r="G377" s="27">
        <v>2</v>
      </c>
      <c r="H377" s="27"/>
      <c r="I377" s="27">
        <v>2</v>
      </c>
      <c r="J377" s="27">
        <v>41</v>
      </c>
      <c r="K377" s="27">
        <f t="shared" si="7"/>
        <v>241</v>
      </c>
      <c r="L377" s="27">
        <v>1</v>
      </c>
      <c r="M377" s="27" t="s">
        <v>728</v>
      </c>
      <c r="N377" s="27" t="s">
        <v>15</v>
      </c>
      <c r="O377" s="27" t="s">
        <v>12</v>
      </c>
      <c r="P377" s="27">
        <v>162</v>
      </c>
      <c r="Q377" s="147"/>
      <c r="R377" s="147">
        <v>241</v>
      </c>
      <c r="S377" s="27"/>
      <c r="T377" s="27"/>
      <c r="U377" s="27">
        <v>30</v>
      </c>
      <c r="V377" s="153">
        <v>0.02</v>
      </c>
    </row>
    <row r="378" spans="1:22" s="29" customFormat="1" ht="18.75" x14ac:dyDescent="0.2">
      <c r="A378" s="173">
        <v>369</v>
      </c>
      <c r="B378" s="112"/>
      <c r="C378" s="82" t="s">
        <v>13</v>
      </c>
      <c r="D378" s="82"/>
      <c r="E378" s="83"/>
      <c r="F378" s="83"/>
      <c r="G378" s="83">
        <v>1</v>
      </c>
      <c r="H378" s="83">
        <v>20</v>
      </c>
      <c r="I378" s="83"/>
      <c r="J378" s="83"/>
      <c r="K378" s="83">
        <f t="shared" si="7"/>
        <v>8000</v>
      </c>
      <c r="L378" s="83"/>
      <c r="M378" s="83" t="s">
        <v>728</v>
      </c>
      <c r="N378" s="83"/>
      <c r="O378" s="83"/>
      <c r="P378" s="83"/>
      <c r="Q378" s="147">
        <v>8000</v>
      </c>
      <c r="R378" s="147"/>
      <c r="S378" s="83"/>
      <c r="T378" s="83"/>
      <c r="U378" s="83"/>
      <c r="V378" s="153">
        <v>0.01</v>
      </c>
    </row>
    <row r="379" spans="1:22" s="29" customFormat="1" ht="18.75" x14ac:dyDescent="0.2">
      <c r="A379" s="173">
        <v>370</v>
      </c>
      <c r="B379" s="26" t="s">
        <v>2096</v>
      </c>
      <c r="C379" s="26" t="s">
        <v>9</v>
      </c>
      <c r="D379" s="26">
        <v>10642</v>
      </c>
      <c r="E379" s="27">
        <v>1135</v>
      </c>
      <c r="F379" s="27">
        <v>16</v>
      </c>
      <c r="G379" s="27">
        <v>2</v>
      </c>
      <c r="H379" s="27"/>
      <c r="I379" s="27">
        <v>1</v>
      </c>
      <c r="J379" s="27">
        <v>98</v>
      </c>
      <c r="K379" s="27">
        <f t="shared" si="7"/>
        <v>198</v>
      </c>
      <c r="L379" s="27">
        <v>1</v>
      </c>
      <c r="M379" s="27" t="s">
        <v>640</v>
      </c>
      <c r="N379" s="27" t="s">
        <v>15</v>
      </c>
      <c r="O379" s="27" t="s">
        <v>42</v>
      </c>
      <c r="P379" s="27">
        <v>81</v>
      </c>
      <c r="Q379" s="147"/>
      <c r="R379" s="147">
        <v>198</v>
      </c>
      <c r="S379" s="27"/>
      <c r="T379" s="27"/>
      <c r="U379" s="27">
        <v>40</v>
      </c>
      <c r="V379" s="153">
        <v>0</v>
      </c>
    </row>
    <row r="380" spans="1:22" s="29" customFormat="1" ht="18.75" x14ac:dyDescent="0.2">
      <c r="A380" s="173">
        <v>371</v>
      </c>
      <c r="B380" s="112"/>
      <c r="C380" s="26" t="s">
        <v>32</v>
      </c>
      <c r="D380" s="26">
        <v>569</v>
      </c>
      <c r="E380" s="27">
        <v>569</v>
      </c>
      <c r="F380" s="27">
        <v>31</v>
      </c>
      <c r="G380" s="27">
        <v>1</v>
      </c>
      <c r="H380" s="27">
        <v>15</v>
      </c>
      <c r="I380" s="27"/>
      <c r="J380" s="27">
        <v>62</v>
      </c>
      <c r="K380" s="27">
        <f t="shared" si="7"/>
        <v>6062</v>
      </c>
      <c r="L380" s="27"/>
      <c r="M380" s="27" t="s">
        <v>640</v>
      </c>
      <c r="N380" s="27"/>
      <c r="O380" s="27"/>
      <c r="P380" s="27"/>
      <c r="Q380" s="147">
        <v>6062</v>
      </c>
      <c r="R380" s="147"/>
      <c r="S380" s="27"/>
      <c r="T380" s="27"/>
      <c r="U380" s="27"/>
      <c r="V380" s="153">
        <v>0.01</v>
      </c>
    </row>
    <row r="381" spans="1:22" s="29" customFormat="1" ht="18.75" x14ac:dyDescent="0.2">
      <c r="A381" s="173">
        <v>372</v>
      </c>
      <c r="B381" s="112"/>
      <c r="C381" s="26" t="s">
        <v>355</v>
      </c>
      <c r="D381" s="26"/>
      <c r="E381" s="27"/>
      <c r="F381" s="27"/>
      <c r="G381" s="27">
        <v>1</v>
      </c>
      <c r="H381" s="27">
        <v>8</v>
      </c>
      <c r="I381" s="27"/>
      <c r="J381" s="27"/>
      <c r="K381" s="27">
        <f t="shared" si="7"/>
        <v>3200</v>
      </c>
      <c r="L381" s="27"/>
      <c r="M381" s="27" t="s">
        <v>640</v>
      </c>
      <c r="N381" s="27"/>
      <c r="O381" s="27"/>
      <c r="P381" s="27"/>
      <c r="Q381" s="147">
        <v>3200</v>
      </c>
      <c r="R381" s="147"/>
      <c r="S381" s="27"/>
      <c r="T381" s="27"/>
      <c r="U381" s="27"/>
      <c r="V381" s="153">
        <v>0.01</v>
      </c>
    </row>
    <row r="382" spans="1:22" s="29" customFormat="1" ht="18.75" x14ac:dyDescent="0.2">
      <c r="A382" s="173">
        <v>373</v>
      </c>
      <c r="B382" s="26" t="s">
        <v>2088</v>
      </c>
      <c r="C382" s="26" t="s">
        <v>9</v>
      </c>
      <c r="D382" s="26">
        <v>10663</v>
      </c>
      <c r="E382" s="27">
        <v>1155</v>
      </c>
      <c r="F382" s="27">
        <v>37</v>
      </c>
      <c r="G382" s="27">
        <v>2</v>
      </c>
      <c r="H382" s="27"/>
      <c r="I382" s="27">
        <v>2</v>
      </c>
      <c r="J382" s="27">
        <v>18</v>
      </c>
      <c r="K382" s="27">
        <f t="shared" si="7"/>
        <v>218</v>
      </c>
      <c r="L382" s="27">
        <v>1</v>
      </c>
      <c r="M382" s="27" t="s">
        <v>729</v>
      </c>
      <c r="N382" s="27" t="s">
        <v>15</v>
      </c>
      <c r="O382" s="27" t="s">
        <v>42</v>
      </c>
      <c r="P382" s="27">
        <v>81</v>
      </c>
      <c r="Q382" s="147"/>
      <c r="R382" s="147">
        <v>218</v>
      </c>
      <c r="S382" s="27"/>
      <c r="T382" s="27"/>
      <c r="U382" s="27">
        <v>20</v>
      </c>
      <c r="V382" s="153">
        <v>0</v>
      </c>
    </row>
    <row r="383" spans="1:22" s="29" customFormat="1" ht="18.75" x14ac:dyDescent="0.2">
      <c r="A383" s="173">
        <v>374</v>
      </c>
      <c r="C383" s="80" t="s">
        <v>13</v>
      </c>
      <c r="D383" s="80"/>
      <c r="E383" s="81"/>
      <c r="F383" s="81"/>
      <c r="G383" s="81">
        <v>1</v>
      </c>
      <c r="H383" s="81">
        <v>19</v>
      </c>
      <c r="I383" s="81">
        <v>2</v>
      </c>
      <c r="J383" s="81">
        <v>18</v>
      </c>
      <c r="K383" s="81">
        <f t="shared" si="7"/>
        <v>7818</v>
      </c>
      <c r="L383" s="81"/>
      <c r="M383" s="81" t="s">
        <v>729</v>
      </c>
      <c r="N383" s="81"/>
      <c r="O383" s="81"/>
      <c r="P383" s="81"/>
      <c r="Q383" s="147">
        <v>7818</v>
      </c>
      <c r="R383" s="147"/>
      <c r="S383" s="81"/>
      <c r="T383" s="81"/>
      <c r="U383" s="81"/>
      <c r="V383" s="153">
        <v>0.01</v>
      </c>
    </row>
    <row r="384" spans="1:22" s="29" customFormat="1" ht="18.75" x14ac:dyDescent="0.2">
      <c r="A384" s="173">
        <v>375</v>
      </c>
      <c r="B384" s="26" t="s">
        <v>2087</v>
      </c>
      <c r="C384" s="26" t="s">
        <v>9</v>
      </c>
      <c r="D384" s="26"/>
      <c r="E384" s="27"/>
      <c r="F384" s="27"/>
      <c r="G384" s="27">
        <v>2</v>
      </c>
      <c r="H384" s="27"/>
      <c r="I384" s="27"/>
      <c r="J384" s="27"/>
      <c r="K384" s="27">
        <f t="shared" si="7"/>
        <v>0</v>
      </c>
      <c r="L384" s="27">
        <v>1</v>
      </c>
      <c r="M384" s="27" t="s">
        <v>730</v>
      </c>
      <c r="N384" s="27" t="s">
        <v>15</v>
      </c>
      <c r="O384" s="27" t="s">
        <v>42</v>
      </c>
      <c r="P384" s="27">
        <v>90</v>
      </c>
      <c r="Q384" s="147"/>
      <c r="R384" s="147">
        <v>90</v>
      </c>
      <c r="S384" s="27"/>
      <c r="T384" s="27"/>
      <c r="U384" s="27">
        <v>20</v>
      </c>
      <c r="V384" s="153">
        <v>0</v>
      </c>
    </row>
    <row r="385" spans="1:22" s="29" customFormat="1" ht="18.75" x14ac:dyDescent="0.2">
      <c r="A385" s="173">
        <v>376</v>
      </c>
      <c r="B385" s="112"/>
      <c r="C385" s="26" t="s">
        <v>32</v>
      </c>
      <c r="D385" s="26">
        <v>1009</v>
      </c>
      <c r="E385" s="27"/>
      <c r="F385" s="27"/>
      <c r="G385" s="27">
        <v>1</v>
      </c>
      <c r="H385" s="27">
        <v>17</v>
      </c>
      <c r="I385" s="27">
        <v>3</v>
      </c>
      <c r="J385" s="27">
        <v>25</v>
      </c>
      <c r="K385" s="27">
        <f t="shared" si="7"/>
        <v>7125</v>
      </c>
      <c r="L385" s="27"/>
      <c r="M385" s="27" t="s">
        <v>730</v>
      </c>
      <c r="N385" s="27"/>
      <c r="O385" s="27"/>
      <c r="P385" s="27"/>
      <c r="Q385" s="147">
        <v>7125</v>
      </c>
      <c r="R385" s="147"/>
      <c r="S385" s="27"/>
      <c r="T385" s="27"/>
      <c r="U385" s="27"/>
      <c r="V385" s="153">
        <v>0.01</v>
      </c>
    </row>
    <row r="386" spans="1:22" s="29" customFormat="1" ht="18.75" x14ac:dyDescent="0.2">
      <c r="A386" s="173">
        <v>377</v>
      </c>
      <c r="B386" s="26" t="s">
        <v>2098</v>
      </c>
      <c r="C386" s="26" t="s">
        <v>9</v>
      </c>
      <c r="D386" s="26">
        <v>10647</v>
      </c>
      <c r="E386" s="27"/>
      <c r="F386" s="27">
        <v>21</v>
      </c>
      <c r="G386" s="27">
        <v>2</v>
      </c>
      <c r="H386" s="27"/>
      <c r="I386" s="27">
        <v>1</v>
      </c>
      <c r="J386" s="27">
        <v>25</v>
      </c>
      <c r="K386" s="27">
        <f t="shared" si="7"/>
        <v>125</v>
      </c>
      <c r="L386" s="27">
        <v>1</v>
      </c>
      <c r="M386" s="27" t="s">
        <v>642</v>
      </c>
      <c r="N386" s="27" t="s">
        <v>15</v>
      </c>
      <c r="O386" s="27" t="s">
        <v>12</v>
      </c>
      <c r="P386" s="27">
        <v>156</v>
      </c>
      <c r="Q386" s="147"/>
      <c r="R386" s="147">
        <v>125</v>
      </c>
      <c r="S386" s="27"/>
      <c r="T386" s="27"/>
      <c r="U386" s="27">
        <v>20</v>
      </c>
      <c r="V386" s="153">
        <v>0</v>
      </c>
    </row>
    <row r="387" spans="1:22" s="29" customFormat="1" ht="18.75" x14ac:dyDescent="0.2">
      <c r="A387" s="173">
        <v>378</v>
      </c>
      <c r="B387" s="112"/>
      <c r="C387" s="82" t="s">
        <v>9</v>
      </c>
      <c r="D387" s="82">
        <v>47026</v>
      </c>
      <c r="E387" s="83">
        <v>4540</v>
      </c>
      <c r="F387" s="83">
        <v>187</v>
      </c>
      <c r="G387" s="83">
        <v>1</v>
      </c>
      <c r="H387" s="83"/>
      <c r="I387" s="83">
        <v>2</v>
      </c>
      <c r="J387" s="83">
        <v>3</v>
      </c>
      <c r="K387" s="83">
        <f t="shared" si="7"/>
        <v>203</v>
      </c>
      <c r="L387" s="83"/>
      <c r="M387" s="83" t="s">
        <v>642</v>
      </c>
      <c r="N387" s="83"/>
      <c r="O387" s="83"/>
      <c r="P387" s="83"/>
      <c r="Q387" s="147">
        <v>203</v>
      </c>
      <c r="R387" s="147"/>
      <c r="S387" s="83"/>
      <c r="T387" s="83"/>
      <c r="U387" s="83"/>
      <c r="V387" s="153">
        <v>0</v>
      </c>
    </row>
    <row r="388" spans="1:22" s="29" customFormat="1" ht="18.75" x14ac:dyDescent="0.2">
      <c r="A388" s="173">
        <v>379</v>
      </c>
      <c r="B388" s="112"/>
      <c r="C388" s="82" t="s">
        <v>9</v>
      </c>
      <c r="D388" s="82">
        <v>14077</v>
      </c>
      <c r="E388" s="83">
        <v>1729</v>
      </c>
      <c r="F388" s="83">
        <v>153</v>
      </c>
      <c r="G388" s="83">
        <v>1</v>
      </c>
      <c r="H388" s="83">
        <v>8</v>
      </c>
      <c r="I388" s="83">
        <v>2</v>
      </c>
      <c r="J388" s="83">
        <v>64</v>
      </c>
      <c r="K388" s="83">
        <f t="shared" si="7"/>
        <v>3464</v>
      </c>
      <c r="L388" s="83"/>
      <c r="M388" s="83" t="s">
        <v>642</v>
      </c>
      <c r="N388" s="83"/>
      <c r="O388" s="83"/>
      <c r="P388" s="83"/>
      <c r="Q388" s="147">
        <v>3464</v>
      </c>
      <c r="R388" s="147"/>
      <c r="S388" s="83"/>
      <c r="T388" s="83"/>
      <c r="U388" s="83"/>
      <c r="V388" s="153">
        <v>0</v>
      </c>
    </row>
    <row r="389" spans="1:22" s="29" customFormat="1" ht="18.75" x14ac:dyDescent="0.2">
      <c r="A389" s="173">
        <v>380</v>
      </c>
      <c r="B389" s="112"/>
      <c r="C389" s="84" t="s">
        <v>9</v>
      </c>
      <c r="D389" s="84">
        <v>14759</v>
      </c>
      <c r="E389" s="85">
        <v>1909</v>
      </c>
      <c r="F389" s="85">
        <v>19</v>
      </c>
      <c r="G389" s="85">
        <v>1</v>
      </c>
      <c r="H389" s="85">
        <v>9</v>
      </c>
      <c r="I389" s="85">
        <v>3</v>
      </c>
      <c r="J389" s="85">
        <v>83</v>
      </c>
      <c r="K389" s="85">
        <f t="shared" si="7"/>
        <v>3983</v>
      </c>
      <c r="L389" s="85"/>
      <c r="M389" s="85" t="s">
        <v>642</v>
      </c>
      <c r="N389" s="85"/>
      <c r="O389" s="85"/>
      <c r="P389" s="85"/>
      <c r="Q389" s="147">
        <v>3983</v>
      </c>
      <c r="R389" s="147"/>
      <c r="S389" s="85"/>
      <c r="T389" s="85"/>
      <c r="U389" s="85"/>
      <c r="V389" s="153">
        <v>0</v>
      </c>
    </row>
    <row r="390" spans="1:22" s="29" customFormat="1" ht="18.75" x14ac:dyDescent="0.2">
      <c r="A390" s="173">
        <v>381</v>
      </c>
      <c r="B390" s="26" t="s">
        <v>2099</v>
      </c>
      <c r="C390" s="26" t="s">
        <v>9</v>
      </c>
      <c r="D390" s="26">
        <v>10695</v>
      </c>
      <c r="E390" s="27">
        <v>1187</v>
      </c>
      <c r="F390" s="27">
        <v>71</v>
      </c>
      <c r="G390" s="27">
        <v>2</v>
      </c>
      <c r="H390" s="27"/>
      <c r="I390" s="27">
        <v>1</v>
      </c>
      <c r="J390" s="27">
        <v>15</v>
      </c>
      <c r="K390" s="27">
        <f t="shared" si="7"/>
        <v>115</v>
      </c>
      <c r="L390" s="27">
        <v>1</v>
      </c>
      <c r="M390" s="27" t="s">
        <v>731</v>
      </c>
      <c r="N390" s="27" t="s">
        <v>15</v>
      </c>
      <c r="O390" s="27" t="s">
        <v>12</v>
      </c>
      <c r="P390" s="27">
        <v>98</v>
      </c>
      <c r="Q390" s="147"/>
      <c r="R390" s="147">
        <v>115</v>
      </c>
      <c r="S390" s="27"/>
      <c r="T390" s="27"/>
      <c r="U390" s="27">
        <v>20</v>
      </c>
      <c r="V390" s="153">
        <v>0</v>
      </c>
    </row>
    <row r="391" spans="1:22" s="29" customFormat="1" ht="18.75" x14ac:dyDescent="0.2">
      <c r="A391" s="173">
        <v>382</v>
      </c>
      <c r="B391" s="112"/>
      <c r="C391" s="26" t="s">
        <v>9</v>
      </c>
      <c r="D391" s="26">
        <v>43792</v>
      </c>
      <c r="E391" s="27">
        <v>4371</v>
      </c>
      <c r="F391" s="27">
        <v>95</v>
      </c>
      <c r="G391" s="27">
        <v>1</v>
      </c>
      <c r="H391" s="27">
        <v>14</v>
      </c>
      <c r="I391" s="27">
        <v>2</v>
      </c>
      <c r="J391" s="27">
        <v>80</v>
      </c>
      <c r="K391" s="27">
        <f t="shared" si="7"/>
        <v>5880</v>
      </c>
      <c r="L391" s="27"/>
      <c r="M391" s="27" t="s">
        <v>731</v>
      </c>
      <c r="N391" s="27"/>
      <c r="O391" s="27"/>
      <c r="P391" s="27"/>
      <c r="Q391" s="147">
        <v>5880</v>
      </c>
      <c r="R391" s="147"/>
      <c r="S391" s="27"/>
      <c r="T391" s="27"/>
      <c r="U391" s="27"/>
      <c r="V391" s="153">
        <v>0</v>
      </c>
    </row>
    <row r="392" spans="1:22" s="29" customFormat="1" ht="18.75" x14ac:dyDescent="0.2">
      <c r="A392" s="173">
        <v>383</v>
      </c>
      <c r="B392" s="112"/>
      <c r="C392" s="26" t="s">
        <v>9</v>
      </c>
      <c r="D392" s="26">
        <v>13103</v>
      </c>
      <c r="E392" s="27">
        <v>1512</v>
      </c>
      <c r="F392" s="27">
        <v>17</v>
      </c>
      <c r="G392" s="27">
        <v>1</v>
      </c>
      <c r="H392" s="27">
        <v>5</v>
      </c>
      <c r="I392" s="27">
        <v>2</v>
      </c>
      <c r="J392" s="27">
        <v>46</v>
      </c>
      <c r="K392" s="27">
        <f t="shared" si="7"/>
        <v>2246</v>
      </c>
      <c r="L392" s="27"/>
      <c r="M392" s="27" t="s">
        <v>731</v>
      </c>
      <c r="N392" s="27"/>
      <c r="O392" s="27"/>
      <c r="P392" s="27"/>
      <c r="Q392" s="147">
        <v>2246</v>
      </c>
      <c r="R392" s="147"/>
      <c r="S392" s="27"/>
      <c r="T392" s="27"/>
      <c r="U392" s="27"/>
      <c r="V392" s="153">
        <v>0</v>
      </c>
    </row>
    <row r="393" spans="1:22" s="29" customFormat="1" ht="18.75" x14ac:dyDescent="0.2">
      <c r="A393" s="173">
        <v>384</v>
      </c>
      <c r="B393" s="26" t="s">
        <v>2100</v>
      </c>
      <c r="C393" s="26" t="s">
        <v>9</v>
      </c>
      <c r="D393" s="26">
        <v>10689</v>
      </c>
      <c r="E393" s="27">
        <v>1181</v>
      </c>
      <c r="F393" s="27">
        <v>65</v>
      </c>
      <c r="G393" s="27">
        <v>2</v>
      </c>
      <c r="H393" s="27"/>
      <c r="I393" s="27">
        <v>1</v>
      </c>
      <c r="J393" s="27">
        <v>51</v>
      </c>
      <c r="K393" s="27">
        <f t="shared" si="7"/>
        <v>151</v>
      </c>
      <c r="L393" s="27">
        <v>1</v>
      </c>
      <c r="M393" s="27" t="s">
        <v>732</v>
      </c>
      <c r="N393" s="27" t="s">
        <v>15</v>
      </c>
      <c r="O393" s="27" t="s">
        <v>42</v>
      </c>
      <c r="P393" s="27">
        <v>54</v>
      </c>
      <c r="Q393" s="147"/>
      <c r="R393" s="147">
        <v>151</v>
      </c>
      <c r="S393" s="27"/>
      <c r="T393" s="27"/>
      <c r="U393" s="27">
        <v>30</v>
      </c>
      <c r="V393" s="153">
        <v>0</v>
      </c>
    </row>
    <row r="394" spans="1:22" s="29" customFormat="1" ht="18.75" x14ac:dyDescent="0.2">
      <c r="A394" s="173">
        <v>385</v>
      </c>
      <c r="B394" s="26" t="s">
        <v>2101</v>
      </c>
      <c r="C394" s="26" t="s">
        <v>733</v>
      </c>
      <c r="D394" s="26"/>
      <c r="E394" s="27"/>
      <c r="F394" s="27"/>
      <c r="G394" s="27">
        <v>2</v>
      </c>
      <c r="H394" s="27"/>
      <c r="I394" s="27"/>
      <c r="J394" s="27"/>
      <c r="K394" s="27">
        <f t="shared" ref="K394:K438" si="8">H394*400+I394*100+J394</f>
        <v>0</v>
      </c>
      <c r="L394" s="27">
        <v>1</v>
      </c>
      <c r="M394" s="27" t="s">
        <v>734</v>
      </c>
      <c r="N394" s="27" t="s">
        <v>15</v>
      </c>
      <c r="O394" s="27" t="s">
        <v>42</v>
      </c>
      <c r="P394" s="27">
        <v>36</v>
      </c>
      <c r="Q394" s="147"/>
      <c r="R394" s="147">
        <v>36</v>
      </c>
      <c r="S394" s="27"/>
      <c r="T394" s="27"/>
      <c r="U394" s="27">
        <v>20</v>
      </c>
      <c r="V394" s="153">
        <v>0.02</v>
      </c>
    </row>
    <row r="395" spans="1:22" s="29" customFormat="1" ht="18.75" x14ac:dyDescent="0.2">
      <c r="A395" s="173">
        <v>386</v>
      </c>
      <c r="B395" s="112"/>
      <c r="C395" s="26" t="s">
        <v>9</v>
      </c>
      <c r="D395" s="26">
        <v>58923</v>
      </c>
      <c r="E395" s="27">
        <v>5563</v>
      </c>
      <c r="F395" s="27">
        <v>142</v>
      </c>
      <c r="G395" s="27">
        <v>1</v>
      </c>
      <c r="H395" s="27">
        <v>11</v>
      </c>
      <c r="I395" s="27">
        <v>3</v>
      </c>
      <c r="J395" s="27">
        <v>58</v>
      </c>
      <c r="K395" s="27">
        <f t="shared" si="8"/>
        <v>4758</v>
      </c>
      <c r="L395" s="27"/>
      <c r="M395" s="27" t="s">
        <v>734</v>
      </c>
      <c r="N395" s="27"/>
      <c r="O395" s="27"/>
      <c r="P395" s="27"/>
      <c r="Q395" s="147">
        <v>4758</v>
      </c>
      <c r="R395" s="147"/>
      <c r="S395" s="27"/>
      <c r="T395" s="27"/>
      <c r="U395" s="27"/>
      <c r="V395" s="153">
        <v>0</v>
      </c>
    </row>
    <row r="396" spans="1:22" s="29" customFormat="1" ht="18.75" x14ac:dyDescent="0.2">
      <c r="A396" s="173">
        <v>387</v>
      </c>
      <c r="B396" s="26" t="s">
        <v>2102</v>
      </c>
      <c r="C396" s="26" t="s">
        <v>13</v>
      </c>
      <c r="D396" s="26"/>
      <c r="E396" s="27"/>
      <c r="F396" s="27"/>
      <c r="G396" s="27">
        <v>2</v>
      </c>
      <c r="H396" s="27">
        <v>6</v>
      </c>
      <c r="I396" s="27"/>
      <c r="J396" s="27">
        <v>26</v>
      </c>
      <c r="K396" s="27">
        <f t="shared" si="8"/>
        <v>2426</v>
      </c>
      <c r="L396" s="27">
        <v>1</v>
      </c>
      <c r="M396" s="27" t="s">
        <v>735</v>
      </c>
      <c r="N396" s="27" t="s">
        <v>15</v>
      </c>
      <c r="O396" s="27" t="s">
        <v>12</v>
      </c>
      <c r="P396" s="27">
        <v>122</v>
      </c>
      <c r="Q396" s="147">
        <v>2300</v>
      </c>
      <c r="R396" s="147">
        <v>126</v>
      </c>
      <c r="S396" s="27"/>
      <c r="T396" s="27"/>
      <c r="U396" s="27">
        <v>20</v>
      </c>
      <c r="V396" s="153">
        <v>0.02</v>
      </c>
    </row>
    <row r="397" spans="1:22" s="29" customFormat="1" ht="18.75" x14ac:dyDescent="0.2">
      <c r="A397" s="173">
        <v>388</v>
      </c>
      <c r="B397" s="112"/>
      <c r="C397" s="26" t="s">
        <v>13</v>
      </c>
      <c r="D397" s="26"/>
      <c r="E397" s="27"/>
      <c r="F397" s="27"/>
      <c r="G397" s="27">
        <v>1</v>
      </c>
      <c r="H397" s="27">
        <v>3</v>
      </c>
      <c r="I397" s="27">
        <v>2</v>
      </c>
      <c r="J397" s="27">
        <v>44</v>
      </c>
      <c r="K397" s="27">
        <f t="shared" si="8"/>
        <v>1444</v>
      </c>
      <c r="L397" s="27"/>
      <c r="M397" s="27" t="s">
        <v>735</v>
      </c>
      <c r="N397" s="27"/>
      <c r="O397" s="27"/>
      <c r="P397" s="27"/>
      <c r="Q397" s="147">
        <v>1444</v>
      </c>
      <c r="R397" s="147"/>
      <c r="S397" s="27"/>
      <c r="T397" s="27"/>
      <c r="U397" s="27"/>
      <c r="V397" s="153">
        <v>0.01</v>
      </c>
    </row>
    <row r="398" spans="1:22" s="29" customFormat="1" ht="18.75" x14ac:dyDescent="0.2">
      <c r="A398" s="173">
        <v>389</v>
      </c>
      <c r="B398" s="26" t="s">
        <v>2103</v>
      </c>
      <c r="C398" s="26" t="s">
        <v>13</v>
      </c>
      <c r="D398" s="26"/>
      <c r="E398" s="27"/>
      <c r="F398" s="27"/>
      <c r="G398" s="27">
        <v>2</v>
      </c>
      <c r="H398" s="27"/>
      <c r="I398" s="27">
        <v>2</v>
      </c>
      <c r="J398" s="27">
        <v>95</v>
      </c>
      <c r="K398" s="27">
        <f t="shared" si="8"/>
        <v>295</v>
      </c>
      <c r="L398" s="27">
        <v>1</v>
      </c>
      <c r="M398" s="27" t="s">
        <v>736</v>
      </c>
      <c r="N398" s="27" t="s">
        <v>15</v>
      </c>
      <c r="O398" s="27" t="s">
        <v>42</v>
      </c>
      <c r="P398" s="27">
        <v>62</v>
      </c>
      <c r="Q398" s="147"/>
      <c r="R398" s="147">
        <v>295</v>
      </c>
      <c r="S398" s="27"/>
      <c r="T398" s="27"/>
      <c r="U398" s="27">
        <v>20</v>
      </c>
      <c r="V398" s="153">
        <v>0.02</v>
      </c>
    </row>
    <row r="399" spans="1:22" s="29" customFormat="1" ht="18.75" x14ac:dyDescent="0.2">
      <c r="A399" s="173">
        <v>390</v>
      </c>
      <c r="B399" s="112"/>
      <c r="C399" s="26" t="s">
        <v>13</v>
      </c>
      <c r="D399" s="26"/>
      <c r="E399" s="27"/>
      <c r="F399" s="27"/>
      <c r="G399" s="27">
        <v>1</v>
      </c>
      <c r="H399" s="27">
        <v>6</v>
      </c>
      <c r="I399" s="27">
        <v>2</v>
      </c>
      <c r="J399" s="27">
        <v>95</v>
      </c>
      <c r="K399" s="27">
        <f t="shared" si="8"/>
        <v>2695</v>
      </c>
      <c r="L399" s="27"/>
      <c r="M399" s="27" t="s">
        <v>736</v>
      </c>
      <c r="N399" s="27"/>
      <c r="O399" s="27"/>
      <c r="P399" s="27"/>
      <c r="Q399" s="147">
        <v>2695</v>
      </c>
      <c r="R399" s="147"/>
      <c r="S399" s="27"/>
      <c r="T399" s="27"/>
      <c r="U399" s="27"/>
      <c r="V399" s="153">
        <v>0.01</v>
      </c>
    </row>
    <row r="400" spans="1:22" s="29" customFormat="1" ht="18.75" x14ac:dyDescent="0.2">
      <c r="A400" s="173">
        <v>391</v>
      </c>
      <c r="B400" s="26" t="s">
        <v>2104</v>
      </c>
      <c r="C400" s="26" t="s">
        <v>13</v>
      </c>
      <c r="D400" s="26"/>
      <c r="E400" s="27"/>
      <c r="F400" s="27"/>
      <c r="G400" s="27">
        <v>2</v>
      </c>
      <c r="H400" s="27">
        <v>3</v>
      </c>
      <c r="I400" s="27">
        <v>2</v>
      </c>
      <c r="J400" s="27"/>
      <c r="K400" s="27">
        <f t="shared" si="8"/>
        <v>1400</v>
      </c>
      <c r="L400" s="27">
        <v>1</v>
      </c>
      <c r="M400" s="27" t="s">
        <v>737</v>
      </c>
      <c r="N400" s="27" t="s">
        <v>15</v>
      </c>
      <c r="O400" s="27" t="s">
        <v>12</v>
      </c>
      <c r="P400" s="27">
        <v>120</v>
      </c>
      <c r="Q400" s="147">
        <v>1300</v>
      </c>
      <c r="R400" s="147">
        <v>100</v>
      </c>
      <c r="S400" s="27"/>
      <c r="T400" s="27"/>
      <c r="U400" s="27">
        <v>30</v>
      </c>
      <c r="V400" s="153">
        <v>0.02</v>
      </c>
    </row>
    <row r="401" spans="1:22" s="29" customFormat="1" ht="18.75" x14ac:dyDescent="0.2">
      <c r="A401" s="173">
        <v>392</v>
      </c>
      <c r="B401" s="112"/>
      <c r="C401" s="26" t="s">
        <v>13</v>
      </c>
      <c r="D401" s="26"/>
      <c r="E401" s="27"/>
      <c r="F401" s="27"/>
      <c r="G401" s="27">
        <v>1</v>
      </c>
      <c r="H401" s="27">
        <v>12</v>
      </c>
      <c r="I401" s="27">
        <v>1</v>
      </c>
      <c r="J401" s="27">
        <v>20</v>
      </c>
      <c r="K401" s="27">
        <f t="shared" si="8"/>
        <v>4920</v>
      </c>
      <c r="L401" s="27"/>
      <c r="M401" s="27" t="s">
        <v>737</v>
      </c>
      <c r="N401" s="27"/>
      <c r="O401" s="27"/>
      <c r="P401" s="27"/>
      <c r="Q401" s="147">
        <v>4920</v>
      </c>
      <c r="R401" s="147"/>
      <c r="S401" s="27"/>
      <c r="T401" s="27"/>
      <c r="U401" s="27"/>
      <c r="V401" s="153">
        <v>0.01</v>
      </c>
    </row>
    <row r="402" spans="1:22" s="29" customFormat="1" ht="18.75" x14ac:dyDescent="0.2">
      <c r="A402" s="173">
        <v>393</v>
      </c>
      <c r="B402" s="112"/>
      <c r="C402" s="26" t="s">
        <v>355</v>
      </c>
      <c r="D402" s="26"/>
      <c r="E402" s="27"/>
      <c r="F402" s="27"/>
      <c r="G402" s="27">
        <v>1</v>
      </c>
      <c r="H402" s="27">
        <v>8</v>
      </c>
      <c r="I402" s="27"/>
      <c r="J402" s="27"/>
      <c r="K402" s="27">
        <f t="shared" si="8"/>
        <v>3200</v>
      </c>
      <c r="L402" s="27"/>
      <c r="M402" s="27" t="s">
        <v>737</v>
      </c>
      <c r="N402" s="27"/>
      <c r="O402" s="27"/>
      <c r="P402" s="27"/>
      <c r="Q402" s="147">
        <v>3200</v>
      </c>
      <c r="R402" s="147"/>
      <c r="S402" s="27"/>
      <c r="T402" s="27"/>
      <c r="U402" s="27"/>
      <c r="V402" s="153">
        <v>0.01</v>
      </c>
    </row>
    <row r="403" spans="1:22" s="29" customFormat="1" ht="18.75" x14ac:dyDescent="0.2">
      <c r="A403" s="173">
        <v>394</v>
      </c>
      <c r="B403" s="26" t="s">
        <v>2105</v>
      </c>
      <c r="C403" s="26" t="s">
        <v>13</v>
      </c>
      <c r="D403" s="26"/>
      <c r="E403" s="27"/>
      <c r="F403" s="27"/>
      <c r="G403" s="27">
        <v>2</v>
      </c>
      <c r="H403" s="27">
        <v>1</v>
      </c>
      <c r="I403" s="27"/>
      <c r="J403" s="27"/>
      <c r="K403" s="27">
        <f t="shared" si="8"/>
        <v>400</v>
      </c>
      <c r="L403" s="27">
        <v>1</v>
      </c>
      <c r="M403" s="27" t="s">
        <v>738</v>
      </c>
      <c r="N403" s="27" t="s">
        <v>15</v>
      </c>
      <c r="O403" s="27" t="s">
        <v>42</v>
      </c>
      <c r="P403" s="27">
        <v>90</v>
      </c>
      <c r="Q403" s="147">
        <v>300</v>
      </c>
      <c r="R403" s="147">
        <v>100</v>
      </c>
      <c r="S403" s="27"/>
      <c r="T403" s="27"/>
      <c r="U403" s="27">
        <v>30</v>
      </c>
      <c r="V403" s="153">
        <v>0.02</v>
      </c>
    </row>
    <row r="404" spans="1:22" s="29" customFormat="1" ht="18.75" x14ac:dyDescent="0.2">
      <c r="A404" s="173">
        <v>395</v>
      </c>
      <c r="B404" s="112"/>
      <c r="C404" s="26" t="s">
        <v>9</v>
      </c>
      <c r="D404" s="26">
        <v>13585</v>
      </c>
      <c r="E404" s="27">
        <v>1618</v>
      </c>
      <c r="F404" s="27">
        <v>344</v>
      </c>
      <c r="G404" s="27">
        <v>1</v>
      </c>
      <c r="H404" s="27">
        <v>16</v>
      </c>
      <c r="I404" s="27">
        <v>1</v>
      </c>
      <c r="J404" s="27">
        <v>70</v>
      </c>
      <c r="K404" s="27">
        <f t="shared" si="8"/>
        <v>6570</v>
      </c>
      <c r="L404" s="27"/>
      <c r="M404" s="27" t="s">
        <v>738</v>
      </c>
      <c r="N404" s="27"/>
      <c r="O404" s="27"/>
      <c r="P404" s="27"/>
      <c r="Q404" s="147">
        <v>6570</v>
      </c>
      <c r="R404" s="147"/>
      <c r="S404" s="27"/>
      <c r="T404" s="27"/>
      <c r="U404" s="27"/>
      <c r="V404" s="153">
        <v>0</v>
      </c>
    </row>
    <row r="405" spans="1:22" s="29" customFormat="1" ht="18.75" x14ac:dyDescent="0.2">
      <c r="A405" s="173">
        <v>396</v>
      </c>
      <c r="B405" s="26" t="s">
        <v>2106</v>
      </c>
      <c r="C405" s="26" t="s">
        <v>13</v>
      </c>
      <c r="D405" s="26"/>
      <c r="E405" s="27"/>
      <c r="F405" s="27"/>
      <c r="G405" s="27">
        <v>1</v>
      </c>
      <c r="H405" s="27">
        <v>4</v>
      </c>
      <c r="I405" s="27">
        <v>2</v>
      </c>
      <c r="J405" s="27">
        <v>60</v>
      </c>
      <c r="K405" s="27">
        <f t="shared" si="8"/>
        <v>1860</v>
      </c>
      <c r="L405" s="27"/>
      <c r="M405" s="27" t="s">
        <v>2107</v>
      </c>
      <c r="N405" s="27"/>
      <c r="O405" s="27"/>
      <c r="P405" s="27"/>
      <c r="Q405" s="147">
        <v>1860</v>
      </c>
      <c r="R405" s="147"/>
      <c r="S405" s="27"/>
      <c r="T405" s="27"/>
      <c r="U405" s="27"/>
      <c r="V405" s="153">
        <v>0.01</v>
      </c>
    </row>
    <row r="406" spans="1:22" s="29" customFormat="1" ht="18.75" x14ac:dyDescent="0.2">
      <c r="A406" s="173">
        <v>397</v>
      </c>
      <c r="B406" s="26" t="s">
        <v>2108</v>
      </c>
      <c r="C406" s="26" t="s">
        <v>9</v>
      </c>
      <c r="D406" s="26">
        <v>10700</v>
      </c>
      <c r="E406" s="27">
        <v>1192</v>
      </c>
      <c r="F406" s="27">
        <v>76</v>
      </c>
      <c r="G406" s="27">
        <v>2</v>
      </c>
      <c r="H406" s="27"/>
      <c r="I406" s="27">
        <v>1</v>
      </c>
      <c r="J406" s="27">
        <v>18</v>
      </c>
      <c r="K406" s="27">
        <f t="shared" si="8"/>
        <v>118</v>
      </c>
      <c r="L406" s="27">
        <v>1</v>
      </c>
      <c r="M406" s="27" t="s">
        <v>739</v>
      </c>
      <c r="N406" s="27" t="s">
        <v>15</v>
      </c>
      <c r="O406" s="27" t="s">
        <v>12</v>
      </c>
      <c r="P406" s="27">
        <v>189</v>
      </c>
      <c r="Q406" s="147"/>
      <c r="R406" s="147">
        <v>118</v>
      </c>
      <c r="S406" s="27"/>
      <c r="T406" s="27"/>
      <c r="U406" s="27">
        <v>30</v>
      </c>
      <c r="V406" s="153">
        <v>0</v>
      </c>
    </row>
    <row r="407" spans="1:22" s="29" customFormat="1" ht="18.75" x14ac:dyDescent="0.2">
      <c r="A407" s="173">
        <v>398</v>
      </c>
      <c r="B407" s="112"/>
      <c r="C407" s="26" t="s">
        <v>32</v>
      </c>
      <c r="D407" s="26"/>
      <c r="E407" s="27">
        <v>3375</v>
      </c>
      <c r="F407" s="27">
        <v>140</v>
      </c>
      <c r="G407" s="27">
        <v>1</v>
      </c>
      <c r="H407" s="27">
        <v>3</v>
      </c>
      <c r="I407" s="27">
        <v>3</v>
      </c>
      <c r="J407" s="27">
        <v>82</v>
      </c>
      <c r="K407" s="27">
        <f t="shared" si="8"/>
        <v>1582</v>
      </c>
      <c r="L407" s="27"/>
      <c r="M407" s="27" t="s">
        <v>739</v>
      </c>
      <c r="N407" s="27"/>
      <c r="O407" s="27"/>
      <c r="P407" s="27"/>
      <c r="Q407" s="147">
        <v>1582</v>
      </c>
      <c r="R407" s="147"/>
      <c r="S407" s="27"/>
      <c r="T407" s="27"/>
      <c r="U407" s="27"/>
      <c r="V407" s="153">
        <v>0.01</v>
      </c>
    </row>
    <row r="408" spans="1:22" s="29" customFormat="1" ht="18.75" x14ac:dyDescent="0.2">
      <c r="A408" s="173">
        <v>399</v>
      </c>
      <c r="B408" s="112"/>
      <c r="C408" s="26" t="s">
        <v>13</v>
      </c>
      <c r="D408" s="26"/>
      <c r="E408" s="27"/>
      <c r="F408" s="27"/>
      <c r="G408" s="27">
        <v>1</v>
      </c>
      <c r="H408" s="27">
        <v>6</v>
      </c>
      <c r="I408" s="27"/>
      <c r="J408" s="27"/>
      <c r="K408" s="27">
        <f t="shared" si="8"/>
        <v>2400</v>
      </c>
      <c r="L408" s="27"/>
      <c r="M408" s="27" t="s">
        <v>739</v>
      </c>
      <c r="N408" s="27"/>
      <c r="O408" s="27"/>
      <c r="P408" s="27"/>
      <c r="Q408" s="147">
        <v>2400</v>
      </c>
      <c r="R408" s="147"/>
      <c r="S408" s="27"/>
      <c r="T408" s="27"/>
      <c r="U408" s="27"/>
      <c r="V408" s="153">
        <v>0.01</v>
      </c>
    </row>
    <row r="409" spans="1:22" s="29" customFormat="1" ht="18.75" x14ac:dyDescent="0.2">
      <c r="A409" s="173">
        <v>400</v>
      </c>
      <c r="B409" s="112"/>
      <c r="C409" s="26" t="s">
        <v>9</v>
      </c>
      <c r="D409" s="26">
        <v>10729</v>
      </c>
      <c r="E409" s="27"/>
      <c r="F409" s="27">
        <v>105</v>
      </c>
      <c r="G409" s="27">
        <v>1</v>
      </c>
      <c r="H409" s="27">
        <v>1</v>
      </c>
      <c r="I409" s="27">
        <v>1</v>
      </c>
      <c r="J409" s="27">
        <v>63</v>
      </c>
      <c r="K409" s="27">
        <f t="shared" si="8"/>
        <v>563</v>
      </c>
      <c r="L409" s="27"/>
      <c r="M409" s="27" t="s">
        <v>739</v>
      </c>
      <c r="N409" s="27"/>
      <c r="O409" s="27"/>
      <c r="P409" s="27"/>
      <c r="Q409" s="147">
        <v>563</v>
      </c>
      <c r="R409" s="147"/>
      <c r="S409" s="27"/>
      <c r="T409" s="27"/>
      <c r="U409" s="27"/>
      <c r="V409" s="153">
        <v>0</v>
      </c>
    </row>
    <row r="410" spans="1:22" s="29" customFormat="1" ht="18.75" x14ac:dyDescent="0.2">
      <c r="A410" s="173">
        <v>401</v>
      </c>
      <c r="B410" s="112"/>
      <c r="C410" s="26" t="s">
        <v>32</v>
      </c>
      <c r="D410" s="26"/>
      <c r="E410" s="27">
        <v>3377</v>
      </c>
      <c r="F410" s="27">
        <v>146</v>
      </c>
      <c r="G410" s="27">
        <v>1</v>
      </c>
      <c r="H410" s="27">
        <v>11</v>
      </c>
      <c r="I410" s="27"/>
      <c r="J410" s="27"/>
      <c r="K410" s="27">
        <f t="shared" si="8"/>
        <v>4400</v>
      </c>
      <c r="L410" s="27"/>
      <c r="M410" s="27" t="s">
        <v>739</v>
      </c>
      <c r="N410" s="27"/>
      <c r="O410" s="27"/>
      <c r="P410" s="27"/>
      <c r="Q410" s="147">
        <v>4400</v>
      </c>
      <c r="R410" s="147"/>
      <c r="S410" s="27"/>
      <c r="T410" s="27"/>
      <c r="U410" s="27"/>
      <c r="V410" s="153">
        <v>0.01</v>
      </c>
    </row>
    <row r="411" spans="1:22" s="29" customFormat="1" ht="18.75" x14ac:dyDescent="0.2">
      <c r="A411" s="173">
        <v>402</v>
      </c>
      <c r="B411" s="112"/>
      <c r="C411" s="26" t="s">
        <v>9</v>
      </c>
      <c r="D411" s="26">
        <v>10717</v>
      </c>
      <c r="E411" s="27"/>
      <c r="F411" s="27">
        <v>93</v>
      </c>
      <c r="G411" s="27">
        <v>1</v>
      </c>
      <c r="H411" s="27"/>
      <c r="I411" s="27">
        <v>2</v>
      </c>
      <c r="J411" s="27">
        <v>65</v>
      </c>
      <c r="K411" s="27">
        <f t="shared" si="8"/>
        <v>265</v>
      </c>
      <c r="L411" s="27"/>
      <c r="M411" s="27" t="s">
        <v>739</v>
      </c>
      <c r="N411" s="27"/>
      <c r="O411" s="27"/>
      <c r="P411" s="27"/>
      <c r="Q411" s="147">
        <v>265</v>
      </c>
      <c r="R411" s="147"/>
      <c r="S411" s="27"/>
      <c r="T411" s="27"/>
      <c r="U411" s="27"/>
      <c r="V411" s="153">
        <v>0</v>
      </c>
    </row>
    <row r="412" spans="1:22" s="29" customFormat="1" ht="18.75" x14ac:dyDescent="0.2">
      <c r="A412" s="173">
        <v>403</v>
      </c>
      <c r="B412" s="112"/>
      <c r="C412" s="26" t="s">
        <v>32</v>
      </c>
      <c r="D412" s="26"/>
      <c r="E412" s="27">
        <v>3378</v>
      </c>
      <c r="F412" s="27">
        <v>147</v>
      </c>
      <c r="G412" s="27">
        <v>1</v>
      </c>
      <c r="H412" s="27">
        <v>6</v>
      </c>
      <c r="I412" s="27">
        <v>3</v>
      </c>
      <c r="J412" s="27">
        <v>34</v>
      </c>
      <c r="K412" s="27">
        <f t="shared" si="8"/>
        <v>2734</v>
      </c>
      <c r="L412" s="27"/>
      <c r="M412" s="27" t="s">
        <v>739</v>
      </c>
      <c r="N412" s="27"/>
      <c r="O412" s="27"/>
      <c r="P412" s="27"/>
      <c r="Q412" s="147">
        <v>2734</v>
      </c>
      <c r="R412" s="147"/>
      <c r="S412" s="27"/>
      <c r="T412" s="27"/>
      <c r="U412" s="27"/>
      <c r="V412" s="153">
        <v>0.01</v>
      </c>
    </row>
    <row r="413" spans="1:22" s="29" customFormat="1" ht="18.75" x14ac:dyDescent="0.2">
      <c r="A413" s="173">
        <v>404</v>
      </c>
      <c r="B413" s="112"/>
      <c r="C413" s="26" t="s">
        <v>32</v>
      </c>
      <c r="D413" s="26"/>
      <c r="E413" s="27">
        <v>1011</v>
      </c>
      <c r="F413" s="27">
        <v>91</v>
      </c>
      <c r="G413" s="27">
        <v>1</v>
      </c>
      <c r="H413" s="27">
        <v>35</v>
      </c>
      <c r="I413" s="27">
        <v>2</v>
      </c>
      <c r="J413" s="27">
        <v>67</v>
      </c>
      <c r="K413" s="27">
        <f t="shared" si="8"/>
        <v>14267</v>
      </c>
      <c r="L413" s="27"/>
      <c r="M413" s="27" t="s">
        <v>739</v>
      </c>
      <c r="N413" s="27"/>
      <c r="O413" s="27"/>
      <c r="P413" s="27"/>
      <c r="Q413" s="147">
        <v>14267</v>
      </c>
      <c r="R413" s="147"/>
      <c r="S413" s="27"/>
      <c r="T413" s="27"/>
      <c r="U413" s="27"/>
      <c r="V413" s="153">
        <v>0.01</v>
      </c>
    </row>
    <row r="414" spans="1:22" s="29" customFormat="1" ht="18.75" x14ac:dyDescent="0.2">
      <c r="A414" s="173">
        <v>405</v>
      </c>
      <c r="B414" s="112"/>
      <c r="C414" s="26" t="s">
        <v>13</v>
      </c>
      <c r="D414" s="26"/>
      <c r="E414" s="27"/>
      <c r="F414" s="27"/>
      <c r="G414" s="27">
        <v>1</v>
      </c>
      <c r="H414" s="27">
        <v>4</v>
      </c>
      <c r="I414" s="27"/>
      <c r="J414" s="27">
        <v>72</v>
      </c>
      <c r="K414" s="27">
        <f t="shared" si="8"/>
        <v>1672</v>
      </c>
      <c r="L414" s="27"/>
      <c r="M414" s="27" t="s">
        <v>739</v>
      </c>
      <c r="N414" s="27"/>
      <c r="O414" s="27"/>
      <c r="P414" s="27"/>
      <c r="Q414" s="147">
        <v>1672</v>
      </c>
      <c r="R414" s="147"/>
      <c r="S414" s="27"/>
      <c r="T414" s="27"/>
      <c r="U414" s="27"/>
      <c r="V414" s="153">
        <v>0.01</v>
      </c>
    </row>
    <row r="415" spans="1:22" s="29" customFormat="1" ht="18.75" x14ac:dyDescent="0.2">
      <c r="A415" s="173">
        <v>406</v>
      </c>
      <c r="B415" s="26" t="s">
        <v>2109</v>
      </c>
      <c r="C415" s="26" t="s">
        <v>13</v>
      </c>
      <c r="D415" s="26"/>
      <c r="E415" s="27"/>
      <c r="F415" s="27"/>
      <c r="G415" s="27">
        <v>1</v>
      </c>
      <c r="H415" s="27">
        <v>4</v>
      </c>
      <c r="I415" s="27"/>
      <c r="J415" s="27">
        <v>16</v>
      </c>
      <c r="K415" s="27">
        <f t="shared" si="8"/>
        <v>1616</v>
      </c>
      <c r="L415" s="27"/>
      <c r="M415" s="27" t="s">
        <v>2110</v>
      </c>
      <c r="N415" s="27"/>
      <c r="O415" s="27"/>
      <c r="P415" s="27"/>
      <c r="Q415" s="147">
        <v>1616</v>
      </c>
      <c r="R415" s="147"/>
      <c r="S415" s="27"/>
      <c r="T415" s="27"/>
      <c r="U415" s="27"/>
      <c r="V415" s="153">
        <v>0.01</v>
      </c>
    </row>
    <row r="416" spans="1:22" s="29" customFormat="1" ht="18.75" x14ac:dyDescent="0.2">
      <c r="A416" s="173">
        <v>407</v>
      </c>
      <c r="B416" s="26" t="s">
        <v>2111</v>
      </c>
      <c r="C416" s="26" t="s">
        <v>9</v>
      </c>
      <c r="D416" s="26"/>
      <c r="E416" s="27"/>
      <c r="F416" s="27"/>
      <c r="G416" s="27">
        <v>2</v>
      </c>
      <c r="H416" s="27"/>
      <c r="I416" s="27"/>
      <c r="J416" s="27"/>
      <c r="K416" s="27">
        <f t="shared" si="8"/>
        <v>0</v>
      </c>
      <c r="L416" s="27">
        <v>1</v>
      </c>
      <c r="M416" s="27" t="s">
        <v>740</v>
      </c>
      <c r="N416" s="27" t="s">
        <v>15</v>
      </c>
      <c r="O416" s="27" t="s">
        <v>42</v>
      </c>
      <c r="P416" s="27">
        <v>81</v>
      </c>
      <c r="Q416" s="147"/>
      <c r="R416" s="147">
        <v>81</v>
      </c>
      <c r="S416" s="27"/>
      <c r="T416" s="27"/>
      <c r="U416" s="27">
        <v>15</v>
      </c>
      <c r="V416" s="153">
        <v>0</v>
      </c>
    </row>
    <row r="417" spans="1:22" s="29" customFormat="1" ht="18.75" x14ac:dyDescent="0.2">
      <c r="A417" s="173">
        <v>408</v>
      </c>
      <c r="B417" s="112"/>
      <c r="C417" s="26" t="s">
        <v>9</v>
      </c>
      <c r="D417" s="26">
        <v>61792</v>
      </c>
      <c r="E417" s="27">
        <v>6021</v>
      </c>
      <c r="F417" s="27">
        <v>171</v>
      </c>
      <c r="G417" s="27">
        <v>1</v>
      </c>
      <c r="H417" s="27">
        <v>4</v>
      </c>
      <c r="I417" s="27">
        <v>3</v>
      </c>
      <c r="J417" s="27">
        <v>1</v>
      </c>
      <c r="K417" s="27">
        <f t="shared" si="8"/>
        <v>1901</v>
      </c>
      <c r="L417" s="27"/>
      <c r="M417" s="27" t="s">
        <v>740</v>
      </c>
      <c r="N417" s="27"/>
      <c r="O417" s="27"/>
      <c r="P417" s="27"/>
      <c r="Q417" s="147">
        <v>1901</v>
      </c>
      <c r="R417" s="147"/>
      <c r="S417" s="27"/>
      <c r="T417" s="27"/>
      <c r="U417" s="27"/>
      <c r="V417" s="153">
        <v>0</v>
      </c>
    </row>
    <row r="418" spans="1:22" s="29" customFormat="1" ht="18.75" x14ac:dyDescent="0.2">
      <c r="A418" s="173">
        <v>409</v>
      </c>
      <c r="B418" s="112"/>
      <c r="C418" s="26" t="s">
        <v>13</v>
      </c>
      <c r="D418" s="26"/>
      <c r="E418" s="27"/>
      <c r="F418" s="27"/>
      <c r="G418" s="27">
        <v>1</v>
      </c>
      <c r="H418" s="27">
        <v>11</v>
      </c>
      <c r="I418" s="27">
        <v>2</v>
      </c>
      <c r="J418" s="27">
        <v>54</v>
      </c>
      <c r="K418" s="27">
        <f t="shared" si="8"/>
        <v>4654</v>
      </c>
      <c r="L418" s="27"/>
      <c r="M418" s="27" t="s">
        <v>740</v>
      </c>
      <c r="N418" s="27"/>
      <c r="O418" s="27"/>
      <c r="P418" s="27"/>
      <c r="Q418" s="147">
        <v>4654</v>
      </c>
      <c r="R418" s="147"/>
      <c r="S418" s="27"/>
      <c r="T418" s="27"/>
      <c r="U418" s="27"/>
      <c r="V418" s="153">
        <v>0.01</v>
      </c>
    </row>
    <row r="419" spans="1:22" s="29" customFormat="1" ht="18.75" x14ac:dyDescent="0.2">
      <c r="A419" s="173">
        <v>410</v>
      </c>
      <c r="B419" s="26" t="s">
        <v>2112</v>
      </c>
      <c r="C419" s="26" t="s">
        <v>9</v>
      </c>
      <c r="D419" s="26"/>
      <c r="E419" s="27"/>
      <c r="F419" s="27"/>
      <c r="G419" s="27">
        <v>2</v>
      </c>
      <c r="H419" s="27"/>
      <c r="I419" s="27"/>
      <c r="J419" s="27"/>
      <c r="K419" s="27">
        <f t="shared" si="8"/>
        <v>0</v>
      </c>
      <c r="L419" s="27">
        <v>1</v>
      </c>
      <c r="M419" s="27" t="s">
        <v>741</v>
      </c>
      <c r="N419" s="27" t="s">
        <v>15</v>
      </c>
      <c r="O419" s="27" t="s">
        <v>42</v>
      </c>
      <c r="P419" s="27">
        <v>60</v>
      </c>
      <c r="Q419" s="147"/>
      <c r="R419" s="147">
        <v>60</v>
      </c>
      <c r="S419" s="27"/>
      <c r="T419" s="27"/>
      <c r="U419" s="27">
        <v>15</v>
      </c>
      <c r="V419" s="153">
        <v>0</v>
      </c>
    </row>
    <row r="420" spans="1:22" s="29" customFormat="1" ht="18.75" x14ac:dyDescent="0.2">
      <c r="A420" s="173">
        <v>411</v>
      </c>
      <c r="B420" s="112"/>
      <c r="C420" s="26" t="s">
        <v>355</v>
      </c>
      <c r="D420" s="26"/>
      <c r="E420" s="27"/>
      <c r="F420" s="27"/>
      <c r="G420" s="27">
        <v>1</v>
      </c>
      <c r="H420" s="27">
        <v>12</v>
      </c>
      <c r="I420" s="27"/>
      <c r="J420" s="27"/>
      <c r="K420" s="27">
        <f t="shared" si="8"/>
        <v>4800</v>
      </c>
      <c r="L420" s="27"/>
      <c r="M420" s="27" t="s">
        <v>741</v>
      </c>
      <c r="N420" s="27"/>
      <c r="O420" s="27"/>
      <c r="P420" s="27"/>
      <c r="Q420" s="147">
        <v>4800</v>
      </c>
      <c r="R420" s="147"/>
      <c r="S420" s="27"/>
      <c r="T420" s="27"/>
      <c r="U420" s="27"/>
      <c r="V420" s="153">
        <v>0.01</v>
      </c>
    </row>
    <row r="421" spans="1:22" s="29" customFormat="1" ht="18.75" x14ac:dyDescent="0.2">
      <c r="A421" s="173">
        <v>412</v>
      </c>
      <c r="B421" s="112"/>
      <c r="C421" s="26" t="s">
        <v>13</v>
      </c>
      <c r="D421" s="26"/>
      <c r="E421" s="27"/>
      <c r="F421" s="27"/>
      <c r="G421" s="27">
        <v>1</v>
      </c>
      <c r="H421" s="27">
        <v>8</v>
      </c>
      <c r="I421" s="27">
        <v>3</v>
      </c>
      <c r="J421" s="27">
        <v>93</v>
      </c>
      <c r="K421" s="27">
        <f t="shared" si="8"/>
        <v>3593</v>
      </c>
      <c r="L421" s="27"/>
      <c r="M421" s="27" t="s">
        <v>741</v>
      </c>
      <c r="N421" s="27"/>
      <c r="O421" s="27"/>
      <c r="P421" s="27"/>
      <c r="Q421" s="147">
        <v>3593</v>
      </c>
      <c r="R421" s="147"/>
      <c r="S421" s="27"/>
      <c r="T421" s="27"/>
      <c r="U421" s="27"/>
      <c r="V421" s="153">
        <v>0.01</v>
      </c>
    </row>
    <row r="422" spans="1:22" s="29" customFormat="1" ht="18.75" x14ac:dyDescent="0.2">
      <c r="A422" s="173">
        <v>413</v>
      </c>
      <c r="B422" s="26" t="s">
        <v>2113</v>
      </c>
      <c r="C422" s="26" t="s">
        <v>13</v>
      </c>
      <c r="D422" s="26"/>
      <c r="E422" s="27"/>
      <c r="F422" s="27"/>
      <c r="G422" s="27">
        <v>2</v>
      </c>
      <c r="H422" s="27">
        <v>5</v>
      </c>
      <c r="I422" s="27">
        <v>3</v>
      </c>
      <c r="J422" s="27">
        <v>49</v>
      </c>
      <c r="K422" s="27">
        <f t="shared" si="8"/>
        <v>2349</v>
      </c>
      <c r="L422" s="27">
        <v>1</v>
      </c>
      <c r="M422" s="27" t="s">
        <v>742</v>
      </c>
      <c r="N422" s="27" t="s">
        <v>15</v>
      </c>
      <c r="O422" s="27" t="s">
        <v>42</v>
      </c>
      <c r="P422" s="27">
        <v>62</v>
      </c>
      <c r="Q422" s="147">
        <v>2200</v>
      </c>
      <c r="R422" s="147">
        <v>149</v>
      </c>
      <c r="S422" s="27"/>
      <c r="T422" s="27"/>
      <c r="U422" s="27">
        <v>20</v>
      </c>
      <c r="V422" s="153">
        <v>0.02</v>
      </c>
    </row>
    <row r="423" spans="1:22" s="29" customFormat="1" ht="18.75" x14ac:dyDescent="0.2">
      <c r="A423" s="173">
        <v>414</v>
      </c>
      <c r="B423" s="112"/>
      <c r="C423" s="26" t="s">
        <v>32</v>
      </c>
      <c r="D423" s="26">
        <v>553</v>
      </c>
      <c r="E423" s="27"/>
      <c r="F423" s="27"/>
      <c r="G423" s="27">
        <v>1</v>
      </c>
      <c r="H423" s="27">
        <v>4</v>
      </c>
      <c r="I423" s="27"/>
      <c r="J423" s="27"/>
      <c r="K423" s="27">
        <f t="shared" si="8"/>
        <v>1600</v>
      </c>
      <c r="L423" s="27"/>
      <c r="M423" s="27" t="s">
        <v>742</v>
      </c>
      <c r="N423" s="27"/>
      <c r="O423" s="27"/>
      <c r="P423" s="27"/>
      <c r="Q423" s="147">
        <v>1600</v>
      </c>
      <c r="R423" s="147"/>
      <c r="S423" s="27"/>
      <c r="T423" s="27"/>
      <c r="U423" s="27"/>
      <c r="V423" s="153">
        <v>0.01</v>
      </c>
    </row>
    <row r="424" spans="1:22" s="29" customFormat="1" ht="18.75" x14ac:dyDescent="0.2">
      <c r="A424" s="173">
        <v>415</v>
      </c>
      <c r="B424" s="26" t="s">
        <v>2080</v>
      </c>
      <c r="C424" s="26" t="s">
        <v>9</v>
      </c>
      <c r="D424" s="26">
        <v>39076</v>
      </c>
      <c r="E424" s="27">
        <v>4163</v>
      </c>
      <c r="F424" s="27">
        <v>121</v>
      </c>
      <c r="G424" s="27">
        <v>2</v>
      </c>
      <c r="H424" s="27">
        <v>1</v>
      </c>
      <c r="I424" s="27"/>
      <c r="J424" s="27">
        <v>96</v>
      </c>
      <c r="K424" s="27">
        <f t="shared" si="8"/>
        <v>496</v>
      </c>
      <c r="L424" s="27">
        <v>1</v>
      </c>
      <c r="M424" s="27" t="s">
        <v>743</v>
      </c>
      <c r="N424" s="27" t="s">
        <v>15</v>
      </c>
      <c r="O424" s="27" t="s">
        <v>12</v>
      </c>
      <c r="P424" s="27">
        <v>154</v>
      </c>
      <c r="Q424" s="147">
        <v>400</v>
      </c>
      <c r="R424" s="147">
        <v>96</v>
      </c>
      <c r="S424" s="27"/>
      <c r="T424" s="27"/>
      <c r="U424" s="27">
        <v>30</v>
      </c>
      <c r="V424" s="153">
        <v>0</v>
      </c>
    </row>
    <row r="425" spans="1:22" s="29" customFormat="1" ht="18.75" x14ac:dyDescent="0.2">
      <c r="A425" s="173">
        <v>416</v>
      </c>
      <c r="B425" s="112"/>
      <c r="C425" s="26" t="s">
        <v>32</v>
      </c>
      <c r="D425" s="26">
        <v>545</v>
      </c>
      <c r="E425" s="27">
        <v>545</v>
      </c>
      <c r="F425" s="27">
        <v>7</v>
      </c>
      <c r="G425" s="27">
        <v>1</v>
      </c>
      <c r="H425" s="27">
        <v>4</v>
      </c>
      <c r="I425" s="27">
        <v>1</v>
      </c>
      <c r="J425" s="27">
        <v>23</v>
      </c>
      <c r="K425" s="27">
        <f t="shared" si="8"/>
        <v>1723</v>
      </c>
      <c r="L425" s="27"/>
      <c r="M425" s="27" t="s">
        <v>743</v>
      </c>
      <c r="N425" s="27"/>
      <c r="O425" s="27"/>
      <c r="P425" s="27"/>
      <c r="Q425" s="147">
        <v>1723</v>
      </c>
      <c r="R425" s="147"/>
      <c r="S425" s="27"/>
      <c r="T425" s="27"/>
      <c r="U425" s="27"/>
      <c r="V425" s="153">
        <v>0.01</v>
      </c>
    </row>
    <row r="426" spans="1:22" s="29" customFormat="1" ht="18.75" x14ac:dyDescent="0.2">
      <c r="A426" s="173">
        <v>417</v>
      </c>
      <c r="B426" s="112"/>
      <c r="C426" s="26" t="s">
        <v>32</v>
      </c>
      <c r="D426" s="26">
        <v>546</v>
      </c>
      <c r="E426" s="27">
        <v>546</v>
      </c>
      <c r="F426" s="27">
        <v>8</v>
      </c>
      <c r="G426" s="27">
        <v>1</v>
      </c>
      <c r="H426" s="27">
        <v>4</v>
      </c>
      <c r="I426" s="27">
        <v>1</v>
      </c>
      <c r="J426" s="27">
        <v>63</v>
      </c>
      <c r="K426" s="27">
        <f t="shared" si="8"/>
        <v>1763</v>
      </c>
      <c r="L426" s="27"/>
      <c r="M426" s="27" t="s">
        <v>743</v>
      </c>
      <c r="N426" s="27"/>
      <c r="O426" s="27"/>
      <c r="P426" s="27"/>
      <c r="Q426" s="147">
        <v>1763</v>
      </c>
      <c r="R426" s="147"/>
      <c r="S426" s="27"/>
      <c r="T426" s="27"/>
      <c r="U426" s="27"/>
      <c r="V426" s="153">
        <v>0.01</v>
      </c>
    </row>
    <row r="427" spans="1:22" s="29" customFormat="1" ht="18.75" x14ac:dyDescent="0.2">
      <c r="A427" s="173">
        <v>418</v>
      </c>
      <c r="B427" s="26" t="s">
        <v>2079</v>
      </c>
      <c r="C427" s="26" t="s">
        <v>9</v>
      </c>
      <c r="D427" s="26"/>
      <c r="E427" s="27"/>
      <c r="F427" s="27"/>
      <c r="G427" s="27">
        <v>2</v>
      </c>
      <c r="H427" s="27"/>
      <c r="I427" s="27"/>
      <c r="J427" s="27"/>
      <c r="K427" s="27">
        <f t="shared" si="8"/>
        <v>0</v>
      </c>
      <c r="L427" s="27">
        <v>1</v>
      </c>
      <c r="M427" s="27" t="s">
        <v>744</v>
      </c>
      <c r="N427" s="27" t="s">
        <v>15</v>
      </c>
      <c r="O427" s="27" t="s">
        <v>42</v>
      </c>
      <c r="P427" s="27">
        <v>99</v>
      </c>
      <c r="Q427" s="147"/>
      <c r="R427" s="147">
        <v>99</v>
      </c>
      <c r="S427" s="27"/>
      <c r="T427" s="27"/>
      <c r="U427" s="27">
        <v>20</v>
      </c>
      <c r="V427" s="153">
        <v>0</v>
      </c>
    </row>
    <row r="428" spans="1:22" s="29" customFormat="1" ht="18.75" x14ac:dyDescent="0.2">
      <c r="A428" s="173">
        <v>419</v>
      </c>
      <c r="B428" s="26" t="s">
        <v>2078</v>
      </c>
      <c r="C428" s="26" t="s">
        <v>9</v>
      </c>
      <c r="D428" s="26"/>
      <c r="E428" s="27"/>
      <c r="F428" s="27"/>
      <c r="G428" s="27">
        <v>2</v>
      </c>
      <c r="H428" s="27"/>
      <c r="I428" s="27"/>
      <c r="J428" s="27"/>
      <c r="K428" s="27">
        <f t="shared" si="8"/>
        <v>0</v>
      </c>
      <c r="L428" s="27">
        <v>1</v>
      </c>
      <c r="M428" s="27" t="s">
        <v>745</v>
      </c>
      <c r="N428" s="27" t="s">
        <v>15</v>
      </c>
      <c r="O428" s="27" t="s">
        <v>42</v>
      </c>
      <c r="P428" s="27">
        <v>81</v>
      </c>
      <c r="Q428" s="147"/>
      <c r="R428" s="147">
        <v>81</v>
      </c>
      <c r="S428" s="27"/>
      <c r="T428" s="27"/>
      <c r="U428" s="27">
        <v>20</v>
      </c>
      <c r="V428" s="153">
        <v>0</v>
      </c>
    </row>
    <row r="429" spans="1:22" s="29" customFormat="1" ht="18.75" x14ac:dyDescent="0.2">
      <c r="A429" s="173">
        <v>420</v>
      </c>
      <c r="B429" s="26" t="s">
        <v>2077</v>
      </c>
      <c r="C429" s="26" t="s">
        <v>9</v>
      </c>
      <c r="D429" s="26"/>
      <c r="E429" s="27"/>
      <c r="F429" s="27"/>
      <c r="G429" s="27">
        <v>2</v>
      </c>
      <c r="H429" s="27"/>
      <c r="I429" s="27"/>
      <c r="J429" s="27"/>
      <c r="K429" s="27">
        <f t="shared" si="8"/>
        <v>0</v>
      </c>
      <c r="L429" s="27">
        <v>1</v>
      </c>
      <c r="M429" s="27" t="s">
        <v>746</v>
      </c>
      <c r="N429" s="27" t="s">
        <v>15</v>
      </c>
      <c r="O429" s="27" t="s">
        <v>42</v>
      </c>
      <c r="P429" s="27">
        <v>114</v>
      </c>
      <c r="Q429" s="147"/>
      <c r="R429" s="147">
        <v>114</v>
      </c>
      <c r="S429" s="27"/>
      <c r="T429" s="27"/>
      <c r="U429" s="27">
        <v>20</v>
      </c>
      <c r="V429" s="153">
        <v>0</v>
      </c>
    </row>
    <row r="430" spans="1:22" s="29" customFormat="1" ht="18.75" x14ac:dyDescent="0.2">
      <c r="A430" s="173">
        <v>421</v>
      </c>
      <c r="B430" s="112"/>
      <c r="C430" s="26" t="s">
        <v>13</v>
      </c>
      <c r="D430" s="26"/>
      <c r="E430" s="27"/>
      <c r="F430" s="27"/>
      <c r="G430" s="27">
        <v>1</v>
      </c>
      <c r="H430" s="27">
        <v>59</v>
      </c>
      <c r="I430" s="27"/>
      <c r="J430" s="27">
        <v>77</v>
      </c>
      <c r="K430" s="27">
        <f t="shared" si="8"/>
        <v>23677</v>
      </c>
      <c r="L430" s="27"/>
      <c r="M430" s="27" t="s">
        <v>746</v>
      </c>
      <c r="N430" s="27"/>
      <c r="O430" s="27"/>
      <c r="P430" s="27"/>
      <c r="Q430" s="147">
        <v>23677</v>
      </c>
      <c r="R430" s="147"/>
      <c r="S430" s="27"/>
      <c r="T430" s="27"/>
      <c r="U430" s="27"/>
      <c r="V430" s="153">
        <v>0.01</v>
      </c>
    </row>
    <row r="431" spans="1:22" s="29" customFormat="1" ht="18.75" x14ac:dyDescent="0.2">
      <c r="A431" s="173">
        <v>422</v>
      </c>
      <c r="B431" s="112"/>
      <c r="C431" s="26" t="s">
        <v>32</v>
      </c>
      <c r="D431" s="26"/>
      <c r="E431" s="27">
        <v>1452</v>
      </c>
      <c r="F431" s="27">
        <v>88</v>
      </c>
      <c r="G431" s="27">
        <v>1</v>
      </c>
      <c r="H431" s="27">
        <v>16</v>
      </c>
      <c r="I431" s="27">
        <v>3</v>
      </c>
      <c r="J431" s="27">
        <v>40</v>
      </c>
      <c r="K431" s="27">
        <f t="shared" si="8"/>
        <v>6740</v>
      </c>
      <c r="L431" s="27"/>
      <c r="M431" s="27" t="s">
        <v>746</v>
      </c>
      <c r="N431" s="27"/>
      <c r="O431" s="27"/>
      <c r="P431" s="27"/>
      <c r="Q431" s="147">
        <v>6740</v>
      </c>
      <c r="R431" s="147"/>
      <c r="S431" s="27"/>
      <c r="T431" s="27"/>
      <c r="U431" s="27"/>
      <c r="V431" s="153">
        <v>0.01</v>
      </c>
    </row>
    <row r="432" spans="1:22" s="29" customFormat="1" ht="18.75" x14ac:dyDescent="0.2">
      <c r="A432" s="173">
        <v>423</v>
      </c>
      <c r="B432" s="112"/>
      <c r="C432" s="26" t="s">
        <v>9</v>
      </c>
      <c r="D432" s="26">
        <v>49752</v>
      </c>
      <c r="E432" s="27">
        <v>4733</v>
      </c>
      <c r="F432" s="27">
        <v>108</v>
      </c>
      <c r="G432" s="27">
        <v>1</v>
      </c>
      <c r="H432" s="27">
        <v>13</v>
      </c>
      <c r="I432" s="27">
        <v>1</v>
      </c>
      <c r="J432" s="27">
        <v>15</v>
      </c>
      <c r="K432" s="27">
        <f t="shared" si="8"/>
        <v>5315</v>
      </c>
      <c r="L432" s="27"/>
      <c r="M432" s="27" t="s">
        <v>746</v>
      </c>
      <c r="N432" s="27"/>
      <c r="O432" s="27"/>
      <c r="P432" s="27"/>
      <c r="Q432" s="147">
        <v>5315</v>
      </c>
      <c r="R432" s="147"/>
      <c r="S432" s="27"/>
      <c r="T432" s="27"/>
      <c r="U432" s="27"/>
      <c r="V432" s="153">
        <v>0</v>
      </c>
    </row>
    <row r="433" spans="1:22" s="29" customFormat="1" ht="18.75" x14ac:dyDescent="0.2">
      <c r="A433" s="173">
        <v>424</v>
      </c>
      <c r="B433" s="26" t="s">
        <v>2084</v>
      </c>
      <c r="C433" s="26" t="s">
        <v>13</v>
      </c>
      <c r="D433" s="26"/>
      <c r="E433" s="27"/>
      <c r="F433" s="27"/>
      <c r="G433" s="27">
        <v>2</v>
      </c>
      <c r="H433" s="27">
        <v>1</v>
      </c>
      <c r="I433" s="27"/>
      <c r="J433" s="27"/>
      <c r="K433" s="27">
        <f t="shared" si="8"/>
        <v>400</v>
      </c>
      <c r="L433" s="27">
        <v>1</v>
      </c>
      <c r="M433" s="27" t="s">
        <v>747</v>
      </c>
      <c r="N433" s="27" t="s">
        <v>15</v>
      </c>
      <c r="O433" s="27" t="s">
        <v>42</v>
      </c>
      <c r="P433" s="27">
        <v>93</v>
      </c>
      <c r="Q433" s="147">
        <v>300</v>
      </c>
      <c r="R433" s="147">
        <v>100</v>
      </c>
      <c r="S433" s="27"/>
      <c r="T433" s="27"/>
      <c r="U433" s="27">
        <v>20</v>
      </c>
      <c r="V433" s="153">
        <v>0.02</v>
      </c>
    </row>
    <row r="434" spans="1:22" s="29" customFormat="1" ht="18.75" x14ac:dyDescent="0.2">
      <c r="A434" s="173">
        <v>425</v>
      </c>
      <c r="B434" s="112"/>
      <c r="C434" s="26" t="s">
        <v>32</v>
      </c>
      <c r="D434" s="26">
        <v>553</v>
      </c>
      <c r="E434" s="27"/>
      <c r="F434" s="27"/>
      <c r="G434" s="27">
        <v>1</v>
      </c>
      <c r="H434" s="27">
        <v>5</v>
      </c>
      <c r="I434" s="27"/>
      <c r="J434" s="27"/>
      <c r="K434" s="27">
        <f t="shared" si="8"/>
        <v>2000</v>
      </c>
      <c r="L434" s="27"/>
      <c r="M434" s="27" t="s">
        <v>747</v>
      </c>
      <c r="N434" s="27"/>
      <c r="O434" s="27"/>
      <c r="P434" s="27"/>
      <c r="Q434" s="147">
        <v>2000</v>
      </c>
      <c r="R434" s="147"/>
      <c r="S434" s="27"/>
      <c r="T434" s="27"/>
      <c r="U434" s="27"/>
      <c r="V434" s="153">
        <v>0.01</v>
      </c>
    </row>
    <row r="435" spans="1:22" s="29" customFormat="1" ht="18.75" x14ac:dyDescent="0.2">
      <c r="A435" s="173">
        <v>426</v>
      </c>
      <c r="B435" s="26" t="s">
        <v>2083</v>
      </c>
      <c r="C435" s="26" t="s">
        <v>13</v>
      </c>
      <c r="D435" s="26"/>
      <c r="E435" s="27"/>
      <c r="F435" s="27"/>
      <c r="G435" s="27">
        <v>2</v>
      </c>
      <c r="H435" s="27"/>
      <c r="I435" s="27">
        <v>3</v>
      </c>
      <c r="J435" s="27">
        <v>99</v>
      </c>
      <c r="K435" s="27">
        <f t="shared" si="8"/>
        <v>399</v>
      </c>
      <c r="L435" s="27">
        <v>1</v>
      </c>
      <c r="M435" s="27" t="s">
        <v>748</v>
      </c>
      <c r="N435" s="27" t="s">
        <v>15</v>
      </c>
      <c r="O435" s="27" t="s">
        <v>42</v>
      </c>
      <c r="P435" s="27">
        <v>54</v>
      </c>
      <c r="Q435" s="147">
        <v>300</v>
      </c>
      <c r="R435" s="147">
        <v>99</v>
      </c>
      <c r="S435" s="27"/>
      <c r="T435" s="27"/>
      <c r="U435" s="27">
        <v>20</v>
      </c>
      <c r="V435" s="153">
        <v>0.02</v>
      </c>
    </row>
    <row r="436" spans="1:22" s="29" customFormat="1" ht="18.75" x14ac:dyDescent="0.2">
      <c r="A436" s="173">
        <v>427</v>
      </c>
      <c r="B436" s="112"/>
      <c r="C436" s="26" t="s">
        <v>32</v>
      </c>
      <c r="D436" s="26">
        <v>553</v>
      </c>
      <c r="E436" s="27"/>
      <c r="F436" s="27"/>
      <c r="G436" s="27">
        <v>1</v>
      </c>
      <c r="H436" s="27">
        <v>5</v>
      </c>
      <c r="I436" s="27"/>
      <c r="J436" s="27"/>
      <c r="K436" s="27">
        <f t="shared" si="8"/>
        <v>2000</v>
      </c>
      <c r="L436" s="27"/>
      <c r="M436" s="27" t="s">
        <v>748</v>
      </c>
      <c r="N436" s="27"/>
      <c r="O436" s="27"/>
      <c r="P436" s="27"/>
      <c r="Q436" s="147">
        <v>2000</v>
      </c>
      <c r="R436" s="147"/>
      <c r="S436" s="27"/>
      <c r="T436" s="27"/>
      <c r="U436" s="27"/>
      <c r="V436" s="153">
        <v>0.01</v>
      </c>
    </row>
    <row r="437" spans="1:22" s="29" customFormat="1" ht="18.75" x14ac:dyDescent="0.2">
      <c r="A437" s="173">
        <v>428</v>
      </c>
      <c r="B437" s="26" t="s">
        <v>2082</v>
      </c>
      <c r="C437" s="26" t="s">
        <v>9</v>
      </c>
      <c r="D437" s="26"/>
      <c r="E437" s="27"/>
      <c r="F437" s="27"/>
      <c r="G437" s="27">
        <v>2</v>
      </c>
      <c r="H437" s="27"/>
      <c r="I437" s="27"/>
      <c r="J437" s="27"/>
      <c r="K437" s="27">
        <f t="shared" si="8"/>
        <v>0</v>
      </c>
      <c r="L437" s="27">
        <v>1</v>
      </c>
      <c r="M437" s="27" t="s">
        <v>676</v>
      </c>
      <c r="N437" s="27" t="s">
        <v>15</v>
      </c>
      <c r="O437" s="27" t="s">
        <v>42</v>
      </c>
      <c r="P437" s="27">
        <v>96</v>
      </c>
      <c r="Q437" s="147"/>
      <c r="R437" s="147">
        <v>96</v>
      </c>
      <c r="S437" s="27"/>
      <c r="T437" s="27"/>
      <c r="U437" s="27">
        <v>20</v>
      </c>
      <c r="V437" s="153">
        <v>0</v>
      </c>
    </row>
    <row r="438" spans="1:22" s="29" customFormat="1" ht="18.75" x14ac:dyDescent="0.2">
      <c r="A438" s="173">
        <v>429</v>
      </c>
      <c r="B438" s="112"/>
      <c r="C438" s="26" t="s">
        <v>32</v>
      </c>
      <c r="D438" s="26">
        <v>3344</v>
      </c>
      <c r="E438" s="27"/>
      <c r="F438" s="27"/>
      <c r="G438" s="27">
        <v>1</v>
      </c>
      <c r="H438" s="27">
        <v>7</v>
      </c>
      <c r="I438" s="27"/>
      <c r="J438" s="27">
        <v>24</v>
      </c>
      <c r="K438" s="27">
        <f t="shared" si="8"/>
        <v>2824</v>
      </c>
      <c r="L438" s="27"/>
      <c r="M438" s="27" t="s">
        <v>676</v>
      </c>
      <c r="N438" s="27"/>
      <c r="O438" s="27"/>
      <c r="P438" s="27"/>
      <c r="Q438" s="147">
        <v>2824</v>
      </c>
      <c r="R438" s="147"/>
      <c r="S438" s="27"/>
      <c r="T438" s="27"/>
      <c r="U438" s="27"/>
      <c r="V438" s="153">
        <v>0.01</v>
      </c>
    </row>
    <row r="439" spans="1:22" s="29" customFormat="1" ht="18.75" x14ac:dyDescent="0.2">
      <c r="A439" s="173">
        <v>430</v>
      </c>
      <c r="B439" s="26" t="s">
        <v>2081</v>
      </c>
      <c r="C439" s="26" t="s">
        <v>9</v>
      </c>
      <c r="D439" s="26">
        <v>10727</v>
      </c>
      <c r="E439" s="27"/>
      <c r="F439" s="27">
        <v>103</v>
      </c>
      <c r="G439" s="27">
        <v>2</v>
      </c>
      <c r="H439" s="27">
        <v>2</v>
      </c>
      <c r="I439" s="27">
        <v>3</v>
      </c>
      <c r="J439" s="27">
        <v>52</v>
      </c>
      <c r="K439" s="27">
        <f t="shared" ref="K439:K466" si="9">H439*400+I439*100+J439</f>
        <v>1152</v>
      </c>
      <c r="L439" s="27">
        <v>1</v>
      </c>
      <c r="M439" s="27" t="s">
        <v>749</v>
      </c>
      <c r="N439" s="27" t="s">
        <v>15</v>
      </c>
      <c r="O439" s="27" t="s">
        <v>253</v>
      </c>
      <c r="P439" s="27">
        <v>112</v>
      </c>
      <c r="Q439" s="147">
        <v>1000</v>
      </c>
      <c r="R439" s="147">
        <v>152</v>
      </c>
      <c r="S439" s="27"/>
      <c r="T439" s="27"/>
      <c r="U439" s="27">
        <v>30</v>
      </c>
      <c r="V439" s="153">
        <v>0</v>
      </c>
    </row>
    <row r="440" spans="1:22" s="29" customFormat="1" ht="18.75" x14ac:dyDescent="0.2">
      <c r="A440" s="173">
        <v>431</v>
      </c>
      <c r="B440" s="112"/>
      <c r="C440" s="26" t="s">
        <v>9</v>
      </c>
      <c r="D440" s="26">
        <v>10728</v>
      </c>
      <c r="E440" s="27"/>
      <c r="F440" s="27">
        <v>104</v>
      </c>
      <c r="G440" s="27">
        <v>1</v>
      </c>
      <c r="H440" s="27"/>
      <c r="I440" s="27">
        <v>1</v>
      </c>
      <c r="J440" s="27">
        <v>95</v>
      </c>
      <c r="K440" s="27">
        <f t="shared" si="9"/>
        <v>195</v>
      </c>
      <c r="L440" s="27"/>
      <c r="M440" s="27" t="s">
        <v>749</v>
      </c>
      <c r="N440" s="27"/>
      <c r="O440" s="27"/>
      <c r="P440" s="27"/>
      <c r="Q440" s="147">
        <v>195</v>
      </c>
      <c r="R440" s="147"/>
      <c r="S440" s="27"/>
      <c r="T440" s="27"/>
      <c r="U440" s="27"/>
      <c r="V440" s="153">
        <v>0</v>
      </c>
    </row>
    <row r="441" spans="1:22" s="29" customFormat="1" ht="18.75" x14ac:dyDescent="0.2">
      <c r="A441" s="173">
        <v>432</v>
      </c>
      <c r="B441" s="112"/>
      <c r="C441" s="26" t="s">
        <v>9</v>
      </c>
      <c r="D441" s="26">
        <v>10736</v>
      </c>
      <c r="E441" s="27"/>
      <c r="F441" s="27">
        <v>112</v>
      </c>
      <c r="G441" s="27">
        <v>1</v>
      </c>
      <c r="H441" s="27">
        <v>3</v>
      </c>
      <c r="I441" s="27">
        <v>2</v>
      </c>
      <c r="J441" s="27">
        <v>61</v>
      </c>
      <c r="K441" s="27">
        <f t="shared" si="9"/>
        <v>1461</v>
      </c>
      <c r="L441" s="27"/>
      <c r="M441" s="27" t="s">
        <v>749</v>
      </c>
      <c r="N441" s="27"/>
      <c r="O441" s="27"/>
      <c r="P441" s="27"/>
      <c r="Q441" s="147">
        <v>1461</v>
      </c>
      <c r="R441" s="147"/>
      <c r="S441" s="27"/>
      <c r="T441" s="27"/>
      <c r="U441" s="27"/>
      <c r="V441" s="153">
        <v>0</v>
      </c>
    </row>
    <row r="442" spans="1:22" s="29" customFormat="1" ht="18.75" x14ac:dyDescent="0.2">
      <c r="A442" s="173">
        <v>433</v>
      </c>
      <c r="B442" s="26" t="s">
        <v>2086</v>
      </c>
      <c r="C442" s="26" t="s">
        <v>9</v>
      </c>
      <c r="D442" s="26">
        <v>41612</v>
      </c>
      <c r="E442" s="27">
        <v>4259</v>
      </c>
      <c r="F442" s="27">
        <v>178</v>
      </c>
      <c r="G442" s="27">
        <v>2</v>
      </c>
      <c r="H442" s="27"/>
      <c r="I442" s="27">
        <v>2</v>
      </c>
      <c r="J442" s="27">
        <v>39</v>
      </c>
      <c r="K442" s="27">
        <f t="shared" si="9"/>
        <v>239</v>
      </c>
      <c r="L442" s="27">
        <v>1</v>
      </c>
      <c r="M442" s="27" t="s">
        <v>750</v>
      </c>
      <c r="N442" s="27" t="s">
        <v>15</v>
      </c>
      <c r="O442" s="27" t="s">
        <v>42</v>
      </c>
      <c r="P442" s="27">
        <v>54</v>
      </c>
      <c r="Q442" s="147"/>
      <c r="R442" s="147">
        <v>239</v>
      </c>
      <c r="S442" s="27"/>
      <c r="T442" s="27"/>
      <c r="U442" s="27">
        <v>10</v>
      </c>
      <c r="V442" s="153">
        <v>0</v>
      </c>
    </row>
    <row r="443" spans="1:22" s="29" customFormat="1" ht="18.75" x14ac:dyDescent="0.2">
      <c r="A443" s="173">
        <v>434</v>
      </c>
      <c r="B443" s="112"/>
      <c r="C443" s="26" t="s">
        <v>9</v>
      </c>
      <c r="D443" s="26">
        <v>10672</v>
      </c>
      <c r="E443" s="27">
        <v>1164</v>
      </c>
      <c r="F443" s="27">
        <v>47</v>
      </c>
      <c r="G443" s="27">
        <v>1</v>
      </c>
      <c r="H443" s="27"/>
      <c r="I443" s="27">
        <v>1</v>
      </c>
      <c r="J443" s="27">
        <v>50</v>
      </c>
      <c r="K443" s="27">
        <f t="shared" si="9"/>
        <v>150</v>
      </c>
      <c r="L443" s="27"/>
      <c r="M443" s="27" t="s">
        <v>750</v>
      </c>
      <c r="N443" s="27"/>
      <c r="O443" s="27"/>
      <c r="P443" s="27"/>
      <c r="Q443" s="147">
        <v>150</v>
      </c>
      <c r="R443" s="147"/>
      <c r="S443" s="27"/>
      <c r="T443" s="27"/>
      <c r="U443" s="27"/>
      <c r="V443" s="153">
        <v>0</v>
      </c>
    </row>
    <row r="444" spans="1:22" s="29" customFormat="1" ht="18.75" x14ac:dyDescent="0.2">
      <c r="A444" s="173">
        <v>435</v>
      </c>
      <c r="B444" s="112"/>
      <c r="C444" s="26" t="s">
        <v>32</v>
      </c>
      <c r="D444" s="26">
        <v>3361</v>
      </c>
      <c r="E444" s="27">
        <v>3361</v>
      </c>
      <c r="F444" s="27">
        <v>102</v>
      </c>
      <c r="G444" s="27">
        <v>1</v>
      </c>
      <c r="H444" s="27">
        <v>5</v>
      </c>
      <c r="I444" s="27">
        <v>1</v>
      </c>
      <c r="J444" s="27">
        <v>52</v>
      </c>
      <c r="K444" s="27">
        <f t="shared" si="9"/>
        <v>2152</v>
      </c>
      <c r="L444" s="27"/>
      <c r="M444" s="27" t="s">
        <v>750</v>
      </c>
      <c r="N444" s="27"/>
      <c r="O444" s="27"/>
      <c r="P444" s="27"/>
      <c r="Q444" s="147">
        <v>2152</v>
      </c>
      <c r="R444" s="147"/>
      <c r="S444" s="27"/>
      <c r="T444" s="27"/>
      <c r="U444" s="27"/>
      <c r="V444" s="153">
        <v>0.01</v>
      </c>
    </row>
    <row r="445" spans="1:22" s="29" customFormat="1" ht="18.75" x14ac:dyDescent="0.2">
      <c r="A445" s="173">
        <v>436</v>
      </c>
      <c r="B445" s="112"/>
      <c r="C445" s="102" t="s">
        <v>13</v>
      </c>
      <c r="D445" s="102"/>
      <c r="E445" s="103"/>
      <c r="F445" s="103"/>
      <c r="G445" s="103">
        <v>1</v>
      </c>
      <c r="H445" s="103">
        <v>5</v>
      </c>
      <c r="I445" s="103">
        <v>1</v>
      </c>
      <c r="J445" s="103">
        <v>27</v>
      </c>
      <c r="K445" s="103">
        <f t="shared" si="9"/>
        <v>2127</v>
      </c>
      <c r="L445" s="103"/>
      <c r="M445" s="103" t="s">
        <v>750</v>
      </c>
      <c r="N445" s="103"/>
      <c r="O445" s="103"/>
      <c r="P445" s="103"/>
      <c r="Q445" s="147">
        <v>2127</v>
      </c>
      <c r="R445" s="147"/>
      <c r="S445" s="103"/>
      <c r="T445" s="103"/>
      <c r="U445" s="103"/>
      <c r="V445" s="153">
        <v>0.01</v>
      </c>
    </row>
    <row r="446" spans="1:22" s="29" customFormat="1" ht="18.75" x14ac:dyDescent="0.2">
      <c r="A446" s="173">
        <v>437</v>
      </c>
      <c r="B446" s="146" t="s">
        <v>2995</v>
      </c>
      <c r="C446" s="146" t="s">
        <v>9</v>
      </c>
      <c r="D446" s="146">
        <v>46850</v>
      </c>
      <c r="E446" s="147"/>
      <c r="F446" s="147"/>
      <c r="G446" s="147">
        <v>1</v>
      </c>
      <c r="H446" s="147">
        <v>5</v>
      </c>
      <c r="I446" s="147">
        <v>2</v>
      </c>
      <c r="J446" s="147">
        <v>48</v>
      </c>
      <c r="K446" s="147">
        <f t="shared" si="9"/>
        <v>2248</v>
      </c>
      <c r="L446" s="147"/>
      <c r="M446" s="147" t="s">
        <v>750</v>
      </c>
      <c r="N446" s="147"/>
      <c r="O446" s="147"/>
      <c r="P446" s="147"/>
      <c r="Q446" s="147"/>
      <c r="R446" s="147"/>
      <c r="S446" s="147"/>
      <c r="T446" s="147"/>
      <c r="U446" s="147"/>
      <c r="V446" s="153">
        <v>0</v>
      </c>
    </row>
    <row r="447" spans="1:22" s="29" customFormat="1" ht="18.75" x14ac:dyDescent="0.2">
      <c r="A447" s="173">
        <v>438</v>
      </c>
      <c r="B447" s="146"/>
      <c r="C447" s="146" t="s">
        <v>13</v>
      </c>
      <c r="D447" s="146"/>
      <c r="E447" s="147"/>
      <c r="F447" s="147"/>
      <c r="G447" s="147">
        <v>1</v>
      </c>
      <c r="H447" s="147">
        <v>4</v>
      </c>
      <c r="I447" s="147">
        <v>2</v>
      </c>
      <c r="J447" s="147">
        <v>78</v>
      </c>
      <c r="K447" s="147">
        <f t="shared" si="9"/>
        <v>1878</v>
      </c>
      <c r="L447" s="147"/>
      <c r="M447" s="147" t="s">
        <v>750</v>
      </c>
      <c r="N447" s="147"/>
      <c r="O447" s="147"/>
      <c r="P447" s="147"/>
      <c r="Q447" s="147"/>
      <c r="R447" s="147"/>
      <c r="S447" s="147"/>
      <c r="T447" s="147"/>
      <c r="U447" s="147"/>
      <c r="V447" s="153">
        <v>0.01</v>
      </c>
    </row>
    <row r="448" spans="1:22" s="29" customFormat="1" ht="18.75" x14ac:dyDescent="0.2">
      <c r="A448" s="173">
        <v>439</v>
      </c>
      <c r="B448" s="26" t="s">
        <v>2085</v>
      </c>
      <c r="C448" s="26" t="s">
        <v>9</v>
      </c>
      <c r="D448" s="26">
        <v>41614</v>
      </c>
      <c r="E448" s="27">
        <v>4261</v>
      </c>
      <c r="F448" s="27">
        <v>180</v>
      </c>
      <c r="G448" s="27">
        <v>2</v>
      </c>
      <c r="H448" s="27"/>
      <c r="I448" s="27">
        <v>1</v>
      </c>
      <c r="J448" s="27">
        <v>48</v>
      </c>
      <c r="K448" s="27">
        <f t="shared" si="9"/>
        <v>148</v>
      </c>
      <c r="L448" s="27">
        <v>1</v>
      </c>
      <c r="M448" s="27" t="s">
        <v>751</v>
      </c>
      <c r="N448" s="27" t="s">
        <v>15</v>
      </c>
      <c r="O448" s="27" t="s">
        <v>42</v>
      </c>
      <c r="P448" s="27">
        <v>72</v>
      </c>
      <c r="Q448" s="147"/>
      <c r="R448" s="147">
        <v>148</v>
      </c>
      <c r="S448" s="27"/>
      <c r="T448" s="27"/>
      <c r="U448" s="27">
        <v>15</v>
      </c>
      <c r="V448" s="153">
        <v>0</v>
      </c>
    </row>
    <row r="449" spans="1:23" s="29" customFormat="1" ht="18.75" x14ac:dyDescent="0.2">
      <c r="A449" s="173">
        <v>440</v>
      </c>
      <c r="B449" s="112"/>
      <c r="C449" s="26" t="s">
        <v>9</v>
      </c>
      <c r="D449" s="26">
        <v>16821</v>
      </c>
      <c r="E449" s="27">
        <v>2763</v>
      </c>
      <c r="F449" s="27">
        <v>25</v>
      </c>
      <c r="G449" s="27">
        <v>1</v>
      </c>
      <c r="H449" s="27">
        <v>6</v>
      </c>
      <c r="I449" s="27">
        <v>1</v>
      </c>
      <c r="J449" s="27">
        <v>7</v>
      </c>
      <c r="K449" s="27">
        <f t="shared" si="9"/>
        <v>2507</v>
      </c>
      <c r="L449" s="27"/>
      <c r="M449" s="27" t="s">
        <v>751</v>
      </c>
      <c r="N449" s="27"/>
      <c r="O449" s="27"/>
      <c r="P449" s="27"/>
      <c r="Q449" s="147">
        <v>2507</v>
      </c>
      <c r="R449" s="147"/>
      <c r="S449" s="27"/>
      <c r="T449" s="27"/>
      <c r="U449" s="27"/>
      <c r="V449" s="153">
        <v>0</v>
      </c>
    </row>
    <row r="450" spans="1:23" s="25" customFormat="1" ht="18.75" x14ac:dyDescent="0.2">
      <c r="A450" s="173">
        <v>441</v>
      </c>
      <c r="B450" s="78" t="s">
        <v>2076</v>
      </c>
      <c r="C450" s="78" t="s">
        <v>9</v>
      </c>
      <c r="D450" s="78">
        <v>10688</v>
      </c>
      <c r="E450" s="79">
        <v>1180</v>
      </c>
      <c r="F450" s="79">
        <v>64</v>
      </c>
      <c r="G450" s="79">
        <v>2</v>
      </c>
      <c r="H450" s="79"/>
      <c r="I450" s="79"/>
      <c r="J450" s="79">
        <v>81</v>
      </c>
      <c r="K450" s="79">
        <f t="shared" si="9"/>
        <v>81</v>
      </c>
      <c r="L450" s="79">
        <v>2</v>
      </c>
      <c r="M450" s="79" t="s">
        <v>606</v>
      </c>
      <c r="N450" s="79" t="s">
        <v>15</v>
      </c>
      <c r="O450" s="79" t="s">
        <v>12</v>
      </c>
      <c r="P450" s="79">
        <v>162</v>
      </c>
      <c r="Q450" s="147"/>
      <c r="R450" s="147">
        <v>81</v>
      </c>
      <c r="S450" s="79"/>
      <c r="T450" s="79"/>
      <c r="U450" s="79">
        <v>10</v>
      </c>
      <c r="V450" s="153">
        <v>0</v>
      </c>
      <c r="W450" s="29"/>
    </row>
    <row r="451" spans="1:23" s="25" customFormat="1" ht="18.75" x14ac:dyDescent="0.2">
      <c r="A451" s="173">
        <v>442</v>
      </c>
      <c r="B451" s="112"/>
      <c r="C451" s="78" t="s">
        <v>9</v>
      </c>
      <c r="D451" s="78">
        <v>44422</v>
      </c>
      <c r="E451" s="79">
        <v>4432</v>
      </c>
      <c r="F451" s="79">
        <v>99</v>
      </c>
      <c r="G451" s="79">
        <v>1</v>
      </c>
      <c r="H451" s="79">
        <v>13</v>
      </c>
      <c r="I451" s="79"/>
      <c r="J451" s="79">
        <v>40</v>
      </c>
      <c r="K451" s="79">
        <f t="shared" si="9"/>
        <v>5240</v>
      </c>
      <c r="L451" s="79">
        <v>1</v>
      </c>
      <c r="M451" s="79" t="s">
        <v>606</v>
      </c>
      <c r="N451" s="79"/>
      <c r="O451" s="79"/>
      <c r="P451" s="79"/>
      <c r="Q451" s="147">
        <v>5240</v>
      </c>
      <c r="R451" s="147"/>
      <c r="S451" s="79"/>
      <c r="T451" s="79"/>
      <c r="U451" s="79"/>
      <c r="V451" s="153">
        <v>0</v>
      </c>
      <c r="W451" s="29"/>
    </row>
    <row r="452" spans="1:23" s="25" customFormat="1" ht="18.75" x14ac:dyDescent="0.2">
      <c r="A452" s="173">
        <v>443</v>
      </c>
      <c r="B452" s="112"/>
      <c r="C452" s="78" t="s">
        <v>9</v>
      </c>
      <c r="D452" s="78">
        <v>44421</v>
      </c>
      <c r="E452" s="79">
        <v>4431</v>
      </c>
      <c r="F452" s="79">
        <v>98</v>
      </c>
      <c r="G452" s="79">
        <v>1</v>
      </c>
      <c r="H452" s="79">
        <v>3</v>
      </c>
      <c r="I452" s="79">
        <v>2</v>
      </c>
      <c r="J452" s="79">
        <v>87</v>
      </c>
      <c r="K452" s="79">
        <f t="shared" si="9"/>
        <v>1487</v>
      </c>
      <c r="L452" s="79">
        <v>1</v>
      </c>
      <c r="M452" s="79" t="s">
        <v>606</v>
      </c>
      <c r="N452" s="79"/>
      <c r="O452" s="79"/>
      <c r="P452" s="79"/>
      <c r="Q452" s="147">
        <v>1487</v>
      </c>
      <c r="R452" s="147"/>
      <c r="S452" s="79"/>
      <c r="T452" s="79"/>
      <c r="U452" s="79"/>
      <c r="V452" s="153">
        <v>0</v>
      </c>
      <c r="W452" s="29"/>
    </row>
    <row r="453" spans="1:23" s="25" customFormat="1" ht="18.75" x14ac:dyDescent="0.2">
      <c r="A453" s="173">
        <v>444</v>
      </c>
      <c r="B453" s="112"/>
      <c r="C453" s="78" t="s">
        <v>9</v>
      </c>
      <c r="D453" s="78">
        <v>32643</v>
      </c>
      <c r="E453" s="79">
        <v>3788</v>
      </c>
      <c r="F453" s="79">
        <v>114</v>
      </c>
      <c r="G453" s="79">
        <v>1</v>
      </c>
      <c r="H453" s="79"/>
      <c r="I453" s="79"/>
      <c r="J453" s="79">
        <v>16</v>
      </c>
      <c r="K453" s="79">
        <f t="shared" si="9"/>
        <v>16</v>
      </c>
      <c r="L453" s="79">
        <v>1</v>
      </c>
      <c r="M453" s="79" t="s">
        <v>606</v>
      </c>
      <c r="N453" s="79"/>
      <c r="O453" s="79"/>
      <c r="P453" s="79"/>
      <c r="Q453" s="147">
        <v>16</v>
      </c>
      <c r="R453" s="147"/>
      <c r="S453" s="79"/>
      <c r="T453" s="79"/>
      <c r="U453" s="79"/>
      <c r="V453" s="153">
        <v>0</v>
      </c>
      <c r="W453" s="29"/>
    </row>
    <row r="454" spans="1:23" s="25" customFormat="1" ht="18.75" x14ac:dyDescent="0.2">
      <c r="A454" s="173">
        <v>445</v>
      </c>
      <c r="B454" s="84" t="s">
        <v>2253</v>
      </c>
      <c r="C454" s="84"/>
      <c r="D454" s="84"/>
      <c r="E454" s="85"/>
      <c r="F454" s="85"/>
      <c r="G454" s="85">
        <v>2</v>
      </c>
      <c r="H454" s="85"/>
      <c r="I454" s="85"/>
      <c r="J454" s="85"/>
      <c r="K454" s="85">
        <f t="shared" si="9"/>
        <v>0</v>
      </c>
      <c r="L454" s="85">
        <v>2</v>
      </c>
      <c r="M454" s="85" t="s">
        <v>2254</v>
      </c>
      <c r="N454" s="85" t="s">
        <v>15</v>
      </c>
      <c r="O454" s="85" t="s">
        <v>42</v>
      </c>
      <c r="P454" s="85">
        <v>120</v>
      </c>
      <c r="Q454" s="147"/>
      <c r="R454" s="147">
        <v>120</v>
      </c>
      <c r="S454" s="85"/>
      <c r="T454" s="85"/>
      <c r="U454" s="85">
        <v>3</v>
      </c>
      <c r="V454" s="153">
        <v>0.02</v>
      </c>
      <c r="W454" s="29"/>
    </row>
    <row r="455" spans="1:23" s="25" customFormat="1" ht="18.75" x14ac:dyDescent="0.2">
      <c r="A455" s="173">
        <v>446</v>
      </c>
      <c r="B455" s="112"/>
      <c r="C455" s="84"/>
      <c r="D455" s="84"/>
      <c r="E455" s="85"/>
      <c r="F455" s="85"/>
      <c r="G455" s="85">
        <v>2</v>
      </c>
      <c r="H455" s="85"/>
      <c r="I455" s="85"/>
      <c r="J455" s="85"/>
      <c r="K455" s="85">
        <f t="shared" si="9"/>
        <v>0</v>
      </c>
      <c r="L455" s="85">
        <v>2</v>
      </c>
      <c r="M455" s="85" t="s">
        <v>2254</v>
      </c>
      <c r="N455" s="85" t="s">
        <v>15</v>
      </c>
      <c r="O455" s="85" t="s">
        <v>22</v>
      </c>
      <c r="P455" s="85">
        <v>36</v>
      </c>
      <c r="Q455" s="147"/>
      <c r="R455" s="147">
        <v>36</v>
      </c>
      <c r="S455" s="85"/>
      <c r="T455" s="85"/>
      <c r="U455" s="85">
        <v>40</v>
      </c>
      <c r="V455" s="153">
        <v>0.02</v>
      </c>
      <c r="W455" s="29"/>
    </row>
    <row r="456" spans="1:23" s="25" customFormat="1" ht="18.75" x14ac:dyDescent="0.2">
      <c r="A456" s="173">
        <v>447</v>
      </c>
      <c r="B456" s="112"/>
      <c r="C456" s="84" t="s">
        <v>9</v>
      </c>
      <c r="D456" s="78">
        <v>40074</v>
      </c>
      <c r="E456" s="79">
        <v>4213</v>
      </c>
      <c r="F456" s="79">
        <v>53</v>
      </c>
      <c r="G456" s="79">
        <v>1</v>
      </c>
      <c r="H456" s="79">
        <v>7</v>
      </c>
      <c r="I456" s="79">
        <v>2</v>
      </c>
      <c r="J456" s="79">
        <v>50</v>
      </c>
      <c r="K456" s="85">
        <f t="shared" si="9"/>
        <v>3050</v>
      </c>
      <c r="L456" s="79">
        <v>1</v>
      </c>
      <c r="M456" s="79" t="s">
        <v>2254</v>
      </c>
      <c r="N456" s="79"/>
      <c r="O456" s="79"/>
      <c r="P456" s="79"/>
      <c r="Q456" s="147">
        <v>3050</v>
      </c>
      <c r="R456" s="147"/>
      <c r="S456" s="79"/>
      <c r="T456" s="79"/>
      <c r="U456" s="79"/>
      <c r="V456" s="153">
        <v>0</v>
      </c>
      <c r="W456" s="29"/>
    </row>
    <row r="457" spans="1:23" s="25" customFormat="1" ht="18.75" x14ac:dyDescent="0.2">
      <c r="A457" s="173">
        <v>448</v>
      </c>
      <c r="B457" s="84" t="s">
        <v>2255</v>
      </c>
      <c r="C457" s="84" t="s">
        <v>733</v>
      </c>
      <c r="D457" s="84"/>
      <c r="E457" s="85"/>
      <c r="F457" s="85"/>
      <c r="G457" s="85"/>
      <c r="H457" s="85"/>
      <c r="I457" s="85"/>
      <c r="J457" s="85"/>
      <c r="K457" s="85">
        <f t="shared" si="9"/>
        <v>0</v>
      </c>
      <c r="L457" s="85">
        <v>2</v>
      </c>
      <c r="M457" s="85" t="s">
        <v>2256</v>
      </c>
      <c r="N457" s="85" t="s">
        <v>15</v>
      </c>
      <c r="O457" s="85" t="s">
        <v>42</v>
      </c>
      <c r="P457" s="85">
        <v>96</v>
      </c>
      <c r="Q457" s="147"/>
      <c r="R457" s="147">
        <v>96</v>
      </c>
      <c r="S457" s="85"/>
      <c r="T457" s="85"/>
      <c r="U457" s="85">
        <v>10</v>
      </c>
      <c r="V457" s="153">
        <v>0.02</v>
      </c>
      <c r="W457" s="29"/>
    </row>
    <row r="458" spans="1:23" s="25" customFormat="1" ht="18.75" x14ac:dyDescent="0.2">
      <c r="A458" s="173">
        <v>449</v>
      </c>
      <c r="B458" s="112"/>
      <c r="C458" s="84" t="s">
        <v>32</v>
      </c>
      <c r="D458" s="84">
        <v>3153</v>
      </c>
      <c r="E458" s="85">
        <v>3153</v>
      </c>
      <c r="F458" s="85">
        <v>246</v>
      </c>
      <c r="G458" s="85">
        <v>1</v>
      </c>
      <c r="H458" s="85">
        <v>5</v>
      </c>
      <c r="I458" s="85">
        <v>1</v>
      </c>
      <c r="J458" s="85">
        <v>99</v>
      </c>
      <c r="K458" s="85">
        <f t="shared" si="9"/>
        <v>2199</v>
      </c>
      <c r="L458" s="85">
        <v>1</v>
      </c>
      <c r="M458" s="85" t="s">
        <v>2256</v>
      </c>
      <c r="N458" s="85"/>
      <c r="O458" s="85"/>
      <c r="P458" s="85"/>
      <c r="Q458" s="147">
        <v>2199</v>
      </c>
      <c r="R458" s="147"/>
      <c r="S458" s="85"/>
      <c r="T458" s="85"/>
      <c r="U458" s="85"/>
      <c r="V458" s="153">
        <v>0.01</v>
      </c>
      <c r="W458" s="29"/>
    </row>
    <row r="459" spans="1:23" s="25" customFormat="1" ht="18.75" x14ac:dyDescent="0.2">
      <c r="A459" s="173">
        <v>450</v>
      </c>
      <c r="B459" s="114" t="s">
        <v>2705</v>
      </c>
      <c r="C459" s="109" t="s">
        <v>9</v>
      </c>
      <c r="D459" s="108"/>
      <c r="E459" s="109"/>
      <c r="F459" s="109"/>
      <c r="G459" s="109"/>
      <c r="H459" s="109"/>
      <c r="I459" s="109"/>
      <c r="J459" s="109">
        <v>99</v>
      </c>
      <c r="K459" s="109">
        <f t="shared" si="9"/>
        <v>99</v>
      </c>
      <c r="L459" s="109"/>
      <c r="M459" s="109" t="s">
        <v>639</v>
      </c>
      <c r="N459" s="73" t="s">
        <v>15</v>
      </c>
      <c r="O459" s="73" t="s">
        <v>12</v>
      </c>
      <c r="P459" s="73">
        <v>108</v>
      </c>
      <c r="Q459" s="147"/>
      <c r="R459" s="147">
        <v>99</v>
      </c>
      <c r="S459" s="109"/>
      <c r="T459" s="109"/>
      <c r="U459" s="73">
        <v>3</v>
      </c>
      <c r="V459" s="153">
        <v>0</v>
      </c>
      <c r="W459" s="29"/>
    </row>
    <row r="460" spans="1:23" s="25" customFormat="1" ht="18.75" x14ac:dyDescent="0.2">
      <c r="A460" s="173">
        <v>451</v>
      </c>
      <c r="B460" s="114"/>
      <c r="C460" s="109" t="s">
        <v>9</v>
      </c>
      <c r="D460" s="108"/>
      <c r="E460" s="109"/>
      <c r="F460" s="109"/>
      <c r="G460" s="109"/>
      <c r="H460" s="109"/>
      <c r="I460" s="109">
        <v>1</v>
      </c>
      <c r="J460" s="109">
        <v>42</v>
      </c>
      <c r="K460" s="109">
        <f t="shared" si="9"/>
        <v>142</v>
      </c>
      <c r="L460" s="109"/>
      <c r="M460" s="109" t="s">
        <v>639</v>
      </c>
      <c r="N460" s="73"/>
      <c r="O460" s="73"/>
      <c r="P460" s="73"/>
      <c r="Q460" s="147">
        <v>142</v>
      </c>
      <c r="R460" s="147"/>
      <c r="S460" s="109"/>
      <c r="T460" s="109"/>
      <c r="U460" s="73"/>
      <c r="V460" s="153">
        <v>0</v>
      </c>
      <c r="W460" s="29"/>
    </row>
    <row r="461" spans="1:23" s="25" customFormat="1" ht="18.75" x14ac:dyDescent="0.2">
      <c r="A461" s="173">
        <v>452</v>
      </c>
      <c r="B461" s="112"/>
      <c r="C461" s="108" t="s">
        <v>1737</v>
      </c>
      <c r="D461" s="108"/>
      <c r="E461" s="109"/>
      <c r="F461" s="109"/>
      <c r="G461" s="109"/>
      <c r="H461" s="109">
        <v>17</v>
      </c>
      <c r="I461" s="109">
        <v>1</v>
      </c>
      <c r="J461" s="109">
        <v>40</v>
      </c>
      <c r="K461" s="109">
        <f t="shared" si="9"/>
        <v>6940</v>
      </c>
      <c r="L461" s="109"/>
      <c r="M461" s="109" t="s">
        <v>639</v>
      </c>
      <c r="N461" s="73"/>
      <c r="O461" s="73"/>
      <c r="P461" s="73"/>
      <c r="Q461" s="147">
        <v>6940</v>
      </c>
      <c r="R461" s="147"/>
      <c r="S461" s="109"/>
      <c r="T461" s="109"/>
      <c r="U461" s="73"/>
      <c r="V461" s="153">
        <v>0.01</v>
      </c>
      <c r="W461" s="29"/>
    </row>
    <row r="462" spans="1:23" s="25" customFormat="1" ht="18.75" x14ac:dyDescent="0.2">
      <c r="A462" s="173">
        <v>453</v>
      </c>
      <c r="B462" s="114" t="s">
        <v>2706</v>
      </c>
      <c r="C462" s="109" t="s">
        <v>2690</v>
      </c>
      <c r="D462" s="108"/>
      <c r="E462" s="109"/>
      <c r="F462" s="109"/>
      <c r="G462" s="109"/>
      <c r="H462" s="109">
        <v>25</v>
      </c>
      <c r="I462" s="109">
        <v>3</v>
      </c>
      <c r="J462" s="109">
        <v>38</v>
      </c>
      <c r="K462" s="109">
        <f t="shared" si="9"/>
        <v>10338</v>
      </c>
      <c r="L462" s="109"/>
      <c r="M462" s="109" t="s">
        <v>2691</v>
      </c>
      <c r="N462" s="73"/>
      <c r="O462" s="73"/>
      <c r="P462" s="73"/>
      <c r="Q462" s="147">
        <v>10338</v>
      </c>
      <c r="R462" s="147"/>
      <c r="S462" s="109"/>
      <c r="T462" s="109"/>
      <c r="U462" s="73"/>
      <c r="V462" s="153">
        <v>0.01</v>
      </c>
      <c r="W462" s="29"/>
    </row>
    <row r="463" spans="1:23" s="25" customFormat="1" ht="18.75" x14ac:dyDescent="0.2">
      <c r="A463" s="173">
        <v>454</v>
      </c>
      <c r="B463" s="114" t="s">
        <v>2707</v>
      </c>
      <c r="C463" s="109" t="s">
        <v>9</v>
      </c>
      <c r="D463" s="108"/>
      <c r="E463" s="109"/>
      <c r="F463" s="109"/>
      <c r="G463" s="109"/>
      <c r="H463" s="109"/>
      <c r="I463" s="109">
        <v>2</v>
      </c>
      <c r="J463" s="109">
        <v>8</v>
      </c>
      <c r="K463" s="109">
        <f t="shared" si="9"/>
        <v>208</v>
      </c>
      <c r="L463" s="109"/>
      <c r="M463" s="109" t="s">
        <v>2692</v>
      </c>
      <c r="N463" s="73" t="s">
        <v>15</v>
      </c>
      <c r="O463" s="73" t="s">
        <v>42</v>
      </c>
      <c r="P463" s="73">
        <v>54</v>
      </c>
      <c r="Q463" s="147"/>
      <c r="R463" s="147">
        <v>208</v>
      </c>
      <c r="S463" s="109"/>
      <c r="T463" s="109"/>
      <c r="U463" s="73">
        <v>6</v>
      </c>
      <c r="V463" s="153">
        <v>0</v>
      </c>
      <c r="W463" s="29"/>
    </row>
    <row r="464" spans="1:23" s="25" customFormat="1" ht="18.75" x14ac:dyDescent="0.2">
      <c r="A464" s="173">
        <v>455</v>
      </c>
      <c r="B464" s="114" t="s">
        <v>2708</v>
      </c>
      <c r="C464" s="109" t="s">
        <v>9</v>
      </c>
      <c r="D464" s="108"/>
      <c r="E464" s="109"/>
      <c r="F464" s="109"/>
      <c r="G464" s="109"/>
      <c r="H464" s="109"/>
      <c r="I464" s="109">
        <v>2</v>
      </c>
      <c r="J464" s="109">
        <v>8</v>
      </c>
      <c r="K464" s="109">
        <f t="shared" si="9"/>
        <v>208</v>
      </c>
      <c r="L464" s="109"/>
      <c r="M464" s="109" t="s">
        <v>2693</v>
      </c>
      <c r="N464" s="73" t="s">
        <v>15</v>
      </c>
      <c r="O464" s="73" t="s">
        <v>12</v>
      </c>
      <c r="P464" s="73">
        <v>108</v>
      </c>
      <c r="Q464" s="147"/>
      <c r="R464" s="147">
        <v>208</v>
      </c>
      <c r="S464" s="109"/>
      <c r="T464" s="109"/>
      <c r="U464" s="73">
        <v>11</v>
      </c>
      <c r="V464" s="153">
        <v>0</v>
      </c>
      <c r="W464" s="29"/>
    </row>
    <row r="465" spans="1:23" s="25" customFormat="1" ht="18.75" x14ac:dyDescent="0.2">
      <c r="A465" s="173">
        <v>456</v>
      </c>
      <c r="B465" s="114" t="s">
        <v>2709</v>
      </c>
      <c r="C465" s="109" t="s">
        <v>9</v>
      </c>
      <c r="D465" s="108"/>
      <c r="E465" s="109"/>
      <c r="F465" s="109"/>
      <c r="G465" s="109"/>
      <c r="H465" s="109">
        <v>7</v>
      </c>
      <c r="I465" s="109"/>
      <c r="J465" s="109">
        <v>63</v>
      </c>
      <c r="K465" s="109">
        <f t="shared" si="9"/>
        <v>2863</v>
      </c>
      <c r="L465" s="109"/>
      <c r="M465" s="109" t="s">
        <v>2694</v>
      </c>
      <c r="N465" s="73" t="s">
        <v>15</v>
      </c>
      <c r="O465" s="73" t="s">
        <v>42</v>
      </c>
      <c r="P465" s="73">
        <v>108</v>
      </c>
      <c r="Q465" s="147">
        <v>2700</v>
      </c>
      <c r="R465" s="147">
        <v>163</v>
      </c>
      <c r="S465" s="109"/>
      <c r="T465" s="109"/>
      <c r="U465" s="73">
        <v>3</v>
      </c>
      <c r="V465" s="153">
        <v>0</v>
      </c>
      <c r="W465" s="29"/>
    </row>
    <row r="466" spans="1:23" s="25" customFormat="1" ht="18.75" x14ac:dyDescent="0.2">
      <c r="A466" s="173">
        <v>457</v>
      </c>
      <c r="B466" s="114" t="s">
        <v>2710</v>
      </c>
      <c r="C466" s="109" t="s">
        <v>9</v>
      </c>
      <c r="D466" s="108"/>
      <c r="E466" s="109"/>
      <c r="F466" s="109"/>
      <c r="G466" s="109"/>
      <c r="H466" s="109"/>
      <c r="I466" s="109"/>
      <c r="J466" s="109">
        <v>98</v>
      </c>
      <c r="K466" s="109">
        <f t="shared" si="9"/>
        <v>98</v>
      </c>
      <c r="L466" s="109"/>
      <c r="M466" s="109" t="s">
        <v>2695</v>
      </c>
      <c r="N466" s="73" t="s">
        <v>15</v>
      </c>
      <c r="O466" s="73" t="s">
        <v>42</v>
      </c>
      <c r="P466" s="73">
        <v>36</v>
      </c>
      <c r="Q466" s="147"/>
      <c r="R466" s="147">
        <v>98</v>
      </c>
      <c r="S466" s="109"/>
      <c r="T466" s="109"/>
      <c r="U466" s="73">
        <v>2</v>
      </c>
      <c r="V466" s="153">
        <v>0</v>
      </c>
      <c r="W466" s="29"/>
    </row>
    <row r="467" spans="1:23" s="25" customFormat="1" ht="18.75" x14ac:dyDescent="0.2">
      <c r="A467" s="173">
        <v>458</v>
      </c>
      <c r="B467" s="114"/>
      <c r="C467" s="109"/>
      <c r="D467" s="108"/>
      <c r="E467" s="109"/>
      <c r="F467" s="109"/>
      <c r="G467" s="109"/>
      <c r="H467" s="109"/>
      <c r="I467" s="109"/>
      <c r="J467" s="109"/>
      <c r="K467" s="109"/>
      <c r="L467" s="109"/>
      <c r="M467" s="109" t="s">
        <v>2695</v>
      </c>
      <c r="N467" s="73"/>
      <c r="O467" s="73" t="s">
        <v>2702</v>
      </c>
      <c r="P467" s="73">
        <v>54</v>
      </c>
      <c r="Q467" s="147"/>
      <c r="R467" s="147">
        <v>54</v>
      </c>
      <c r="S467" s="109"/>
      <c r="T467" s="109"/>
      <c r="U467" s="73">
        <v>2</v>
      </c>
      <c r="V467" s="153">
        <v>0</v>
      </c>
      <c r="W467" s="29"/>
    </row>
    <row r="468" spans="1:23" s="25" customFormat="1" ht="18.75" x14ac:dyDescent="0.2">
      <c r="A468" s="173">
        <v>459</v>
      </c>
      <c r="B468" s="114" t="s">
        <v>2711</v>
      </c>
      <c r="C468" s="109" t="s">
        <v>9</v>
      </c>
      <c r="D468" s="108"/>
      <c r="E468" s="109"/>
      <c r="F468" s="109"/>
      <c r="G468" s="109"/>
      <c r="H468" s="109">
        <v>1</v>
      </c>
      <c r="I468" s="109"/>
      <c r="J468" s="109"/>
      <c r="K468" s="109">
        <f t="shared" ref="K468:K500" si="10">H468*400+I468*100+J468</f>
        <v>400</v>
      </c>
      <c r="L468" s="109"/>
      <c r="M468" s="109" t="s">
        <v>2696</v>
      </c>
      <c r="N468" s="73" t="s">
        <v>15</v>
      </c>
      <c r="O468" s="73" t="s">
        <v>12</v>
      </c>
      <c r="P468" s="73">
        <v>162</v>
      </c>
      <c r="Q468" s="147">
        <v>300</v>
      </c>
      <c r="R468" s="147">
        <v>100</v>
      </c>
      <c r="S468" s="109"/>
      <c r="T468" s="109"/>
      <c r="U468" s="73">
        <v>3</v>
      </c>
      <c r="V468" s="153">
        <v>0</v>
      </c>
      <c r="W468" s="29"/>
    </row>
    <row r="469" spans="1:23" s="25" customFormat="1" ht="18.75" x14ac:dyDescent="0.2">
      <c r="A469" s="173">
        <v>460</v>
      </c>
      <c r="B469" s="112"/>
      <c r="C469" s="108" t="s">
        <v>1737</v>
      </c>
      <c r="D469" s="108"/>
      <c r="E469" s="109"/>
      <c r="F469" s="109"/>
      <c r="G469" s="109"/>
      <c r="H469" s="109">
        <v>19</v>
      </c>
      <c r="I469" s="109"/>
      <c r="J469" s="109">
        <v>23</v>
      </c>
      <c r="K469" s="109">
        <f t="shared" si="10"/>
        <v>7623</v>
      </c>
      <c r="L469" s="109"/>
      <c r="M469" s="109" t="s">
        <v>2696</v>
      </c>
      <c r="N469" s="73"/>
      <c r="O469" s="73"/>
      <c r="P469" s="73"/>
      <c r="Q469" s="147">
        <v>7623</v>
      </c>
      <c r="R469" s="147"/>
      <c r="S469" s="109"/>
      <c r="T469" s="109"/>
      <c r="U469" s="73"/>
      <c r="V469" s="153">
        <v>0.01</v>
      </c>
      <c r="W469" s="29"/>
    </row>
    <row r="470" spans="1:23" s="25" customFormat="1" ht="18.75" x14ac:dyDescent="0.2">
      <c r="A470" s="173">
        <v>461</v>
      </c>
      <c r="B470" s="114"/>
      <c r="C470" s="109" t="s">
        <v>9</v>
      </c>
      <c r="D470" s="108"/>
      <c r="E470" s="109"/>
      <c r="F470" s="109"/>
      <c r="G470" s="109"/>
      <c r="H470" s="109"/>
      <c r="I470" s="109">
        <v>3</v>
      </c>
      <c r="J470" s="109">
        <v>73</v>
      </c>
      <c r="K470" s="109">
        <f t="shared" si="10"/>
        <v>373</v>
      </c>
      <c r="L470" s="109"/>
      <c r="M470" s="109" t="s">
        <v>2696</v>
      </c>
      <c r="N470" s="73"/>
      <c r="O470" s="73"/>
      <c r="P470" s="73"/>
      <c r="Q470" s="147">
        <v>373</v>
      </c>
      <c r="R470" s="147"/>
      <c r="S470" s="109"/>
      <c r="T470" s="109"/>
      <c r="U470" s="73"/>
      <c r="V470" s="153">
        <v>0</v>
      </c>
      <c r="W470" s="29"/>
    </row>
    <row r="471" spans="1:23" s="25" customFormat="1" ht="18.75" x14ac:dyDescent="0.2">
      <c r="A471" s="173">
        <v>462</v>
      </c>
      <c r="B471" s="114"/>
      <c r="C471" s="109" t="s">
        <v>9</v>
      </c>
      <c r="D471" s="108"/>
      <c r="E471" s="109"/>
      <c r="F471" s="109"/>
      <c r="G471" s="109"/>
      <c r="H471" s="109">
        <v>1</v>
      </c>
      <c r="I471" s="109">
        <v>2</v>
      </c>
      <c r="J471" s="109">
        <v>22</v>
      </c>
      <c r="K471" s="109">
        <f t="shared" si="10"/>
        <v>622</v>
      </c>
      <c r="L471" s="109"/>
      <c r="M471" s="109" t="s">
        <v>2696</v>
      </c>
      <c r="N471" s="73"/>
      <c r="O471" s="73"/>
      <c r="P471" s="73"/>
      <c r="Q471" s="147">
        <v>622</v>
      </c>
      <c r="R471" s="147"/>
      <c r="S471" s="109"/>
      <c r="T471" s="109"/>
      <c r="U471" s="73"/>
      <c r="V471" s="153">
        <v>0</v>
      </c>
      <c r="W471" s="29"/>
    </row>
    <row r="472" spans="1:23" s="25" customFormat="1" ht="18.75" x14ac:dyDescent="0.2">
      <c r="A472" s="173">
        <v>463</v>
      </c>
      <c r="B472" s="114" t="s">
        <v>2712</v>
      </c>
      <c r="C472" s="109" t="s">
        <v>13</v>
      </c>
      <c r="D472" s="108"/>
      <c r="E472" s="109"/>
      <c r="F472" s="109"/>
      <c r="G472" s="109"/>
      <c r="H472" s="109"/>
      <c r="I472" s="109">
        <v>2</v>
      </c>
      <c r="J472" s="109"/>
      <c r="K472" s="109">
        <f t="shared" si="10"/>
        <v>200</v>
      </c>
      <c r="L472" s="109"/>
      <c r="M472" s="109" t="s">
        <v>635</v>
      </c>
      <c r="N472" s="73" t="s">
        <v>15</v>
      </c>
      <c r="O472" s="73" t="s">
        <v>42</v>
      </c>
      <c r="P472" s="73">
        <v>54</v>
      </c>
      <c r="Q472" s="147"/>
      <c r="R472" s="147">
        <v>200</v>
      </c>
      <c r="S472" s="109"/>
      <c r="T472" s="109"/>
      <c r="U472" s="73">
        <v>3</v>
      </c>
      <c r="V472" s="153">
        <v>0.02</v>
      </c>
      <c r="W472" s="29"/>
    </row>
    <row r="473" spans="1:23" s="25" customFormat="1" ht="18.75" x14ac:dyDescent="0.2">
      <c r="A473" s="173">
        <v>464</v>
      </c>
      <c r="B473" s="112"/>
      <c r="C473" s="108" t="s">
        <v>9</v>
      </c>
      <c r="D473" s="108"/>
      <c r="E473" s="109"/>
      <c r="F473" s="109"/>
      <c r="G473" s="109"/>
      <c r="H473" s="109">
        <v>10</v>
      </c>
      <c r="I473" s="109">
        <v>1</v>
      </c>
      <c r="J473" s="109">
        <v>92</v>
      </c>
      <c r="K473" s="109">
        <f t="shared" si="10"/>
        <v>4192</v>
      </c>
      <c r="L473" s="109"/>
      <c r="M473" s="109" t="s">
        <v>635</v>
      </c>
      <c r="N473" s="73"/>
      <c r="O473" s="73"/>
      <c r="P473" s="73"/>
      <c r="Q473" s="147">
        <v>4192</v>
      </c>
      <c r="R473" s="147"/>
      <c r="S473" s="109"/>
      <c r="T473" s="109"/>
      <c r="U473" s="73"/>
      <c r="V473" s="153">
        <v>0</v>
      </c>
      <c r="W473" s="29"/>
    </row>
    <row r="474" spans="1:23" s="25" customFormat="1" ht="18.75" x14ac:dyDescent="0.2">
      <c r="A474" s="173">
        <v>465</v>
      </c>
      <c r="B474" s="112"/>
      <c r="C474" s="108" t="s">
        <v>13</v>
      </c>
      <c r="D474" s="108"/>
      <c r="E474" s="109"/>
      <c r="F474" s="109"/>
      <c r="G474" s="109"/>
      <c r="H474" s="109">
        <v>4</v>
      </c>
      <c r="I474" s="109"/>
      <c r="J474" s="109"/>
      <c r="K474" s="109">
        <f t="shared" si="10"/>
        <v>1600</v>
      </c>
      <c r="L474" s="109"/>
      <c r="M474" s="109" t="s">
        <v>635</v>
      </c>
      <c r="N474" s="73"/>
      <c r="O474" s="73"/>
      <c r="P474" s="73"/>
      <c r="Q474" s="147">
        <v>1600</v>
      </c>
      <c r="R474" s="147"/>
      <c r="S474" s="109"/>
      <c r="T474" s="109"/>
      <c r="U474" s="73"/>
      <c r="V474" s="153">
        <v>0.01</v>
      </c>
      <c r="W474" s="29"/>
    </row>
    <row r="475" spans="1:23" s="25" customFormat="1" ht="18.75" x14ac:dyDescent="0.2">
      <c r="A475" s="173">
        <v>466</v>
      </c>
      <c r="B475" s="112"/>
      <c r="C475" s="108" t="s">
        <v>9</v>
      </c>
      <c r="D475" s="108"/>
      <c r="E475" s="109"/>
      <c r="F475" s="109"/>
      <c r="G475" s="109"/>
      <c r="H475" s="109">
        <v>6</v>
      </c>
      <c r="I475" s="109"/>
      <c r="J475" s="109"/>
      <c r="K475" s="109">
        <f t="shared" si="10"/>
        <v>2400</v>
      </c>
      <c r="L475" s="109"/>
      <c r="M475" s="109" t="s">
        <v>635</v>
      </c>
      <c r="N475" s="73"/>
      <c r="O475" s="73"/>
      <c r="P475" s="73"/>
      <c r="Q475" s="147">
        <v>2400</v>
      </c>
      <c r="R475" s="147"/>
      <c r="S475" s="109"/>
      <c r="T475" s="109"/>
      <c r="U475" s="73"/>
      <c r="V475" s="153">
        <v>0</v>
      </c>
      <c r="W475" s="29"/>
    </row>
    <row r="476" spans="1:23" s="25" customFormat="1" ht="18.75" x14ac:dyDescent="0.2">
      <c r="A476" s="173">
        <v>467</v>
      </c>
      <c r="B476" s="112" t="s">
        <v>2713</v>
      </c>
      <c r="C476" s="108" t="s">
        <v>9</v>
      </c>
      <c r="D476" s="108"/>
      <c r="E476" s="109"/>
      <c r="F476" s="109"/>
      <c r="G476" s="109"/>
      <c r="H476" s="109"/>
      <c r="I476" s="109">
        <v>1</v>
      </c>
      <c r="J476" s="109">
        <v>40</v>
      </c>
      <c r="K476" s="109">
        <f t="shared" si="10"/>
        <v>140</v>
      </c>
      <c r="L476" s="109"/>
      <c r="M476" s="109" t="s">
        <v>707</v>
      </c>
      <c r="N476" s="73" t="s">
        <v>15</v>
      </c>
      <c r="O476" s="73" t="s">
        <v>2703</v>
      </c>
      <c r="P476" s="73">
        <v>54</v>
      </c>
      <c r="Q476" s="147"/>
      <c r="R476" s="147">
        <v>140</v>
      </c>
      <c r="S476" s="109"/>
      <c r="T476" s="109"/>
      <c r="U476" s="73">
        <v>11</v>
      </c>
      <c r="V476" s="153">
        <v>0</v>
      </c>
      <c r="W476" s="29"/>
    </row>
    <row r="477" spans="1:23" s="25" customFormat="1" ht="18.75" x14ac:dyDescent="0.2">
      <c r="A477" s="173">
        <v>468</v>
      </c>
      <c r="B477" s="114" t="s">
        <v>2714</v>
      </c>
      <c r="C477" s="109" t="s">
        <v>39</v>
      </c>
      <c r="D477" s="108"/>
      <c r="E477" s="109"/>
      <c r="F477" s="109"/>
      <c r="G477" s="109"/>
      <c r="H477" s="109">
        <v>10</v>
      </c>
      <c r="I477" s="109"/>
      <c r="J477" s="109"/>
      <c r="K477" s="109">
        <f t="shared" si="10"/>
        <v>4000</v>
      </c>
      <c r="L477" s="109"/>
      <c r="M477" s="109" t="s">
        <v>2697</v>
      </c>
      <c r="N477" s="73"/>
      <c r="O477" s="73"/>
      <c r="P477" s="73"/>
      <c r="Q477" s="147">
        <v>4000</v>
      </c>
      <c r="R477" s="147"/>
      <c r="S477" s="109"/>
      <c r="T477" s="109"/>
      <c r="U477" s="73"/>
      <c r="V477" s="153">
        <v>0.01</v>
      </c>
      <c r="W477" s="29"/>
    </row>
    <row r="478" spans="1:23" s="25" customFormat="1" ht="18.75" x14ac:dyDescent="0.2">
      <c r="A478" s="173">
        <v>469</v>
      </c>
      <c r="B478" s="114"/>
      <c r="C478" s="109" t="s">
        <v>13</v>
      </c>
      <c r="D478" s="108"/>
      <c r="E478" s="109"/>
      <c r="F478" s="109"/>
      <c r="G478" s="109"/>
      <c r="H478" s="109">
        <v>6</v>
      </c>
      <c r="I478" s="109">
        <v>2</v>
      </c>
      <c r="J478" s="109">
        <v>3</v>
      </c>
      <c r="K478" s="109">
        <f t="shared" si="10"/>
        <v>2603</v>
      </c>
      <c r="L478" s="109"/>
      <c r="M478" s="109" t="s">
        <v>2697</v>
      </c>
      <c r="N478" s="73"/>
      <c r="O478" s="73"/>
      <c r="P478" s="73"/>
      <c r="Q478" s="147">
        <v>2603</v>
      </c>
      <c r="R478" s="147"/>
      <c r="S478" s="109"/>
      <c r="T478" s="109"/>
      <c r="U478" s="73"/>
      <c r="V478" s="153">
        <v>0.01</v>
      </c>
      <c r="W478" s="29"/>
    </row>
    <row r="479" spans="1:23" s="25" customFormat="1" ht="18.75" x14ac:dyDescent="0.2">
      <c r="A479" s="173">
        <v>470</v>
      </c>
      <c r="B479" s="114"/>
      <c r="C479" s="109" t="s">
        <v>13</v>
      </c>
      <c r="D479" s="108"/>
      <c r="E479" s="109"/>
      <c r="F479" s="109"/>
      <c r="G479" s="109"/>
      <c r="H479" s="109">
        <v>10</v>
      </c>
      <c r="I479" s="109">
        <v>2</v>
      </c>
      <c r="J479" s="109">
        <v>3</v>
      </c>
      <c r="K479" s="109">
        <f t="shared" si="10"/>
        <v>4203</v>
      </c>
      <c r="L479" s="109"/>
      <c r="M479" s="109" t="s">
        <v>2697</v>
      </c>
      <c r="N479" s="73"/>
      <c r="O479" s="73"/>
      <c r="P479" s="73"/>
      <c r="Q479" s="147">
        <v>4203</v>
      </c>
      <c r="R479" s="147"/>
      <c r="S479" s="109"/>
      <c r="T479" s="109"/>
      <c r="U479" s="73"/>
      <c r="V479" s="153">
        <v>0.01</v>
      </c>
      <c r="W479" s="29"/>
    </row>
    <row r="480" spans="1:23" s="25" customFormat="1" ht="18.75" x14ac:dyDescent="0.2">
      <c r="A480" s="173">
        <v>471</v>
      </c>
      <c r="B480" s="114" t="s">
        <v>2715</v>
      </c>
      <c r="C480" s="109" t="s">
        <v>13</v>
      </c>
      <c r="D480" s="108"/>
      <c r="E480" s="109"/>
      <c r="F480" s="109"/>
      <c r="G480" s="109"/>
      <c r="H480" s="109">
        <v>1</v>
      </c>
      <c r="I480" s="109"/>
      <c r="J480" s="109"/>
      <c r="K480" s="109">
        <f t="shared" si="10"/>
        <v>400</v>
      </c>
      <c r="L480" s="109"/>
      <c r="M480" s="109" t="s">
        <v>750</v>
      </c>
      <c r="N480" s="116" t="s">
        <v>15</v>
      </c>
      <c r="O480" s="116" t="s">
        <v>42</v>
      </c>
      <c r="P480" s="73">
        <v>54</v>
      </c>
      <c r="Q480" s="147"/>
      <c r="R480" s="147">
        <v>400</v>
      </c>
      <c r="S480" s="109"/>
      <c r="T480" s="109"/>
      <c r="U480" s="73">
        <v>21</v>
      </c>
      <c r="V480" s="153">
        <v>0.02</v>
      </c>
      <c r="W480" s="29"/>
    </row>
    <row r="481" spans="1:23" s="25" customFormat="1" ht="18.75" x14ac:dyDescent="0.2">
      <c r="A481" s="173">
        <v>472</v>
      </c>
      <c r="B481" s="114"/>
      <c r="C481" s="109" t="s">
        <v>13</v>
      </c>
      <c r="D481" s="108"/>
      <c r="E481" s="109"/>
      <c r="F481" s="109"/>
      <c r="G481" s="109"/>
      <c r="H481" s="109">
        <v>7</v>
      </c>
      <c r="I481" s="109">
        <v>3</v>
      </c>
      <c r="J481" s="109">
        <v>93</v>
      </c>
      <c r="K481" s="109">
        <f t="shared" si="10"/>
        <v>3193</v>
      </c>
      <c r="L481" s="109"/>
      <c r="M481" s="109" t="s">
        <v>750</v>
      </c>
      <c r="N481" s="73"/>
      <c r="O481" s="73"/>
      <c r="P481" s="73"/>
      <c r="Q481" s="147">
        <v>3193</v>
      </c>
      <c r="R481" s="147"/>
      <c r="S481" s="109"/>
      <c r="T481" s="109"/>
      <c r="U481" s="73"/>
      <c r="V481" s="153">
        <v>0.01</v>
      </c>
      <c r="W481" s="29"/>
    </row>
    <row r="482" spans="1:23" s="25" customFormat="1" ht="18.75" x14ac:dyDescent="0.2">
      <c r="A482" s="173">
        <v>473</v>
      </c>
      <c r="B482" s="114" t="s">
        <v>2716</v>
      </c>
      <c r="C482" s="109" t="s">
        <v>9</v>
      </c>
      <c r="D482" s="108"/>
      <c r="E482" s="109"/>
      <c r="F482" s="109"/>
      <c r="G482" s="109"/>
      <c r="H482" s="109"/>
      <c r="I482" s="109">
        <v>1</v>
      </c>
      <c r="J482" s="109">
        <v>17</v>
      </c>
      <c r="K482" s="109">
        <f t="shared" si="10"/>
        <v>117</v>
      </c>
      <c r="L482" s="109"/>
      <c r="M482" s="109" t="s">
        <v>686</v>
      </c>
      <c r="N482" s="116" t="s">
        <v>15</v>
      </c>
      <c r="O482" s="116" t="s">
        <v>22</v>
      </c>
      <c r="P482" s="73">
        <v>54</v>
      </c>
      <c r="Q482" s="147"/>
      <c r="R482" s="147">
        <v>117</v>
      </c>
      <c r="S482" s="109"/>
      <c r="T482" s="109"/>
      <c r="U482" s="73">
        <v>11</v>
      </c>
      <c r="V482" s="153">
        <v>0</v>
      </c>
      <c r="W482" s="29"/>
    </row>
    <row r="483" spans="1:23" s="25" customFormat="1" ht="18.75" x14ac:dyDescent="0.2">
      <c r="A483" s="173">
        <v>474</v>
      </c>
      <c r="B483" s="114"/>
      <c r="C483" s="109" t="s">
        <v>9</v>
      </c>
      <c r="D483" s="108"/>
      <c r="E483" s="109"/>
      <c r="F483" s="109"/>
      <c r="G483" s="109"/>
      <c r="H483" s="109">
        <v>6</v>
      </c>
      <c r="I483" s="109">
        <v>1</v>
      </c>
      <c r="J483" s="109">
        <v>5</v>
      </c>
      <c r="K483" s="109">
        <f t="shared" si="10"/>
        <v>2505</v>
      </c>
      <c r="L483" s="109"/>
      <c r="M483" s="109" t="s">
        <v>686</v>
      </c>
      <c r="N483" s="73"/>
      <c r="O483" s="73"/>
      <c r="P483" s="73"/>
      <c r="Q483" s="147">
        <v>2505</v>
      </c>
      <c r="R483" s="147"/>
      <c r="S483" s="109"/>
      <c r="T483" s="109"/>
      <c r="U483" s="73"/>
      <c r="V483" s="153">
        <v>0</v>
      </c>
      <c r="W483" s="29"/>
    </row>
    <row r="484" spans="1:23" s="25" customFormat="1" ht="18.75" x14ac:dyDescent="0.2">
      <c r="A484" s="173">
        <v>475</v>
      </c>
      <c r="B484" s="114" t="s">
        <v>2717</v>
      </c>
      <c r="C484" s="109" t="s">
        <v>9</v>
      </c>
      <c r="D484" s="108"/>
      <c r="E484" s="109"/>
      <c r="F484" s="109"/>
      <c r="G484" s="109"/>
      <c r="H484" s="109"/>
      <c r="I484" s="109">
        <v>1</v>
      </c>
      <c r="J484" s="109">
        <v>18</v>
      </c>
      <c r="K484" s="109">
        <f t="shared" si="10"/>
        <v>118</v>
      </c>
      <c r="L484" s="109"/>
      <c r="M484" s="109" t="s">
        <v>2698</v>
      </c>
      <c r="N484" s="116" t="s">
        <v>15</v>
      </c>
      <c r="O484" s="116" t="s">
        <v>42</v>
      </c>
      <c r="P484" s="73">
        <v>54</v>
      </c>
      <c r="Q484" s="147"/>
      <c r="R484" s="147">
        <v>118</v>
      </c>
      <c r="S484" s="109"/>
      <c r="T484" s="109"/>
      <c r="U484" s="73">
        <v>11</v>
      </c>
      <c r="V484" s="153">
        <v>0</v>
      </c>
      <c r="W484" s="29"/>
    </row>
    <row r="485" spans="1:23" s="25" customFormat="1" ht="18.75" x14ac:dyDescent="0.2">
      <c r="A485" s="173">
        <v>476</v>
      </c>
      <c r="B485" s="114"/>
      <c r="C485" s="109" t="s">
        <v>9</v>
      </c>
      <c r="D485" s="108"/>
      <c r="E485" s="109"/>
      <c r="F485" s="109"/>
      <c r="G485" s="109"/>
      <c r="H485" s="109">
        <v>8</v>
      </c>
      <c r="I485" s="109">
        <v>0</v>
      </c>
      <c r="J485" s="109">
        <v>50</v>
      </c>
      <c r="K485" s="109">
        <f t="shared" si="10"/>
        <v>3250</v>
      </c>
      <c r="L485" s="109"/>
      <c r="M485" s="109" t="s">
        <v>2698</v>
      </c>
      <c r="N485" s="73"/>
      <c r="O485" s="73"/>
      <c r="P485" s="73"/>
      <c r="Q485" s="147">
        <v>3250</v>
      </c>
      <c r="R485" s="147"/>
      <c r="S485" s="109"/>
      <c r="T485" s="109"/>
      <c r="U485" s="73"/>
      <c r="V485" s="153">
        <v>0</v>
      </c>
      <c r="W485" s="29"/>
    </row>
    <row r="486" spans="1:23" s="25" customFormat="1" ht="18.75" x14ac:dyDescent="0.2">
      <c r="A486" s="173">
        <v>477</v>
      </c>
      <c r="B486" s="114" t="s">
        <v>2718</v>
      </c>
      <c r="C486" s="109" t="s">
        <v>13</v>
      </c>
      <c r="D486" s="108"/>
      <c r="E486" s="109"/>
      <c r="F486" s="109"/>
      <c r="G486" s="109"/>
      <c r="H486" s="109"/>
      <c r="I486" s="109">
        <v>3</v>
      </c>
      <c r="J486" s="109">
        <v>50</v>
      </c>
      <c r="K486" s="109">
        <f t="shared" si="10"/>
        <v>350</v>
      </c>
      <c r="L486" s="109"/>
      <c r="M486" s="109" t="s">
        <v>132</v>
      </c>
      <c r="N486" s="116" t="s">
        <v>15</v>
      </c>
      <c r="O486" s="116" t="s">
        <v>882</v>
      </c>
      <c r="P486" s="73">
        <v>54</v>
      </c>
      <c r="Q486" s="147"/>
      <c r="R486" s="147">
        <v>350</v>
      </c>
      <c r="S486" s="109"/>
      <c r="T486" s="109"/>
      <c r="U486" s="73">
        <v>11</v>
      </c>
      <c r="V486" s="153">
        <v>0.02</v>
      </c>
      <c r="W486" s="29"/>
    </row>
    <row r="487" spans="1:23" s="25" customFormat="1" ht="18.75" x14ac:dyDescent="0.2">
      <c r="A487" s="173">
        <v>478</v>
      </c>
      <c r="B487" s="114" t="s">
        <v>2719</v>
      </c>
      <c r="C487" s="109" t="s">
        <v>9</v>
      </c>
      <c r="D487" s="108"/>
      <c r="E487" s="109"/>
      <c r="F487" s="109"/>
      <c r="G487" s="109"/>
      <c r="H487" s="109"/>
      <c r="I487" s="109">
        <v>1</v>
      </c>
      <c r="J487" s="109"/>
      <c r="K487" s="109">
        <f t="shared" si="10"/>
        <v>100</v>
      </c>
      <c r="L487" s="109"/>
      <c r="M487" s="109" t="s">
        <v>2664</v>
      </c>
      <c r="N487" s="116" t="s">
        <v>15</v>
      </c>
      <c r="O487" s="116" t="s">
        <v>42</v>
      </c>
      <c r="P487" s="73">
        <v>54</v>
      </c>
      <c r="Q487" s="147"/>
      <c r="R487" s="147">
        <v>100</v>
      </c>
      <c r="S487" s="109"/>
      <c r="T487" s="109"/>
      <c r="U487" s="73">
        <v>31</v>
      </c>
      <c r="V487" s="153">
        <v>0</v>
      </c>
      <c r="W487" s="29"/>
    </row>
    <row r="488" spans="1:23" s="25" customFormat="1" ht="18.75" x14ac:dyDescent="0.2">
      <c r="A488" s="173">
        <v>479</v>
      </c>
      <c r="B488" s="114"/>
      <c r="C488" s="109" t="s">
        <v>13</v>
      </c>
      <c r="D488" s="108"/>
      <c r="E488" s="109"/>
      <c r="F488" s="109"/>
      <c r="G488" s="109"/>
      <c r="H488" s="109">
        <v>5</v>
      </c>
      <c r="I488" s="109"/>
      <c r="J488" s="109"/>
      <c r="K488" s="109">
        <f t="shared" si="10"/>
        <v>2000</v>
      </c>
      <c r="L488" s="109"/>
      <c r="M488" s="109" t="s">
        <v>2664</v>
      </c>
      <c r="N488" s="73"/>
      <c r="O488" s="73"/>
      <c r="P488" s="73"/>
      <c r="Q488" s="147">
        <v>2000</v>
      </c>
      <c r="R488" s="147"/>
      <c r="S488" s="109"/>
      <c r="T488" s="109"/>
      <c r="U488" s="73"/>
      <c r="V488" s="153">
        <v>0.01</v>
      </c>
      <c r="W488" s="29"/>
    </row>
    <row r="489" spans="1:23" s="25" customFormat="1" ht="18.75" x14ac:dyDescent="0.2">
      <c r="A489" s="173">
        <v>480</v>
      </c>
      <c r="B489" s="114" t="s">
        <v>2720</v>
      </c>
      <c r="C489" s="109" t="s">
        <v>13</v>
      </c>
      <c r="D489" s="108"/>
      <c r="E489" s="109"/>
      <c r="F489" s="109"/>
      <c r="G489" s="109"/>
      <c r="H489" s="109">
        <v>7</v>
      </c>
      <c r="I489" s="109">
        <v>3</v>
      </c>
      <c r="J489" s="109"/>
      <c r="K489" s="109">
        <f t="shared" si="10"/>
        <v>3100</v>
      </c>
      <c r="L489" s="109"/>
      <c r="M489" s="109" t="s">
        <v>727</v>
      </c>
      <c r="N489" s="73"/>
      <c r="O489" s="73"/>
      <c r="P489" s="73"/>
      <c r="Q489" s="147">
        <v>3100</v>
      </c>
      <c r="R489" s="147"/>
      <c r="S489" s="109"/>
      <c r="T489" s="109"/>
      <c r="U489" s="73"/>
      <c r="V489" s="153">
        <v>0.01</v>
      </c>
      <c r="W489" s="29"/>
    </row>
    <row r="490" spans="1:23" s="25" customFormat="1" ht="18.75" x14ac:dyDescent="0.2">
      <c r="A490" s="173">
        <v>481</v>
      </c>
      <c r="B490" s="114" t="s">
        <v>2721</v>
      </c>
      <c r="C490" s="109" t="s">
        <v>9</v>
      </c>
      <c r="D490" s="108"/>
      <c r="E490" s="109"/>
      <c r="F490" s="109"/>
      <c r="G490" s="109"/>
      <c r="H490" s="109"/>
      <c r="I490" s="109">
        <v>1</v>
      </c>
      <c r="J490" s="109">
        <v>30</v>
      </c>
      <c r="K490" s="109">
        <f t="shared" si="10"/>
        <v>130</v>
      </c>
      <c r="L490" s="109"/>
      <c r="M490" s="109" t="s">
        <v>2699</v>
      </c>
      <c r="N490" s="73" t="s">
        <v>15</v>
      </c>
      <c r="O490" s="73" t="s">
        <v>42</v>
      </c>
      <c r="P490" s="73">
        <v>108</v>
      </c>
      <c r="Q490" s="147"/>
      <c r="R490" s="147">
        <v>130</v>
      </c>
      <c r="S490" s="109"/>
      <c r="T490" s="109"/>
      <c r="U490" s="73">
        <v>6</v>
      </c>
      <c r="V490" s="153">
        <v>0</v>
      </c>
      <c r="W490" s="29"/>
    </row>
    <row r="491" spans="1:23" s="25" customFormat="1" ht="18.75" x14ac:dyDescent="0.2">
      <c r="A491" s="173">
        <v>482</v>
      </c>
      <c r="B491" s="114"/>
      <c r="C491" s="109" t="s">
        <v>9</v>
      </c>
      <c r="D491" s="108"/>
      <c r="E491" s="109"/>
      <c r="F491" s="109"/>
      <c r="G491" s="109"/>
      <c r="H491" s="109">
        <v>6</v>
      </c>
      <c r="I491" s="109">
        <v>2</v>
      </c>
      <c r="J491" s="109">
        <v>75</v>
      </c>
      <c r="K491" s="109">
        <f t="shared" si="10"/>
        <v>2675</v>
      </c>
      <c r="L491" s="109"/>
      <c r="M491" s="109" t="s">
        <v>2699</v>
      </c>
      <c r="N491" s="73"/>
      <c r="O491" s="73"/>
      <c r="P491" s="73"/>
      <c r="Q491" s="147">
        <v>2675</v>
      </c>
      <c r="R491" s="147"/>
      <c r="S491" s="109"/>
      <c r="T491" s="109"/>
      <c r="U491" s="73"/>
      <c r="V491" s="153">
        <v>0</v>
      </c>
      <c r="W491" s="29"/>
    </row>
    <row r="492" spans="1:23" s="25" customFormat="1" ht="18.75" x14ac:dyDescent="0.2">
      <c r="A492" s="173">
        <v>483</v>
      </c>
      <c r="B492" s="114" t="s">
        <v>2722</v>
      </c>
      <c r="C492" s="109" t="s">
        <v>32</v>
      </c>
      <c r="D492" s="108"/>
      <c r="E492" s="109"/>
      <c r="F492" s="109"/>
      <c r="G492" s="109"/>
      <c r="H492" s="109">
        <v>42</v>
      </c>
      <c r="I492" s="109">
        <v>2</v>
      </c>
      <c r="J492" s="109">
        <v>20</v>
      </c>
      <c r="K492" s="109">
        <f t="shared" si="10"/>
        <v>17020</v>
      </c>
      <c r="L492" s="109"/>
      <c r="M492" s="109" t="s">
        <v>2700</v>
      </c>
      <c r="N492" s="73"/>
      <c r="O492" s="73"/>
      <c r="P492" s="73"/>
      <c r="Q492" s="147">
        <v>17020</v>
      </c>
      <c r="R492" s="147"/>
      <c r="S492" s="109"/>
      <c r="T492" s="109"/>
      <c r="U492" s="73"/>
      <c r="V492" s="153">
        <v>0.01</v>
      </c>
      <c r="W492" s="29"/>
    </row>
    <row r="493" spans="1:23" s="25" customFormat="1" ht="18.75" x14ac:dyDescent="0.2">
      <c r="A493" s="173">
        <v>484</v>
      </c>
      <c r="B493" s="114" t="s">
        <v>2723</v>
      </c>
      <c r="C493" s="109" t="s">
        <v>13</v>
      </c>
      <c r="D493" s="108"/>
      <c r="E493" s="109"/>
      <c r="F493" s="109"/>
      <c r="G493" s="109"/>
      <c r="H493" s="109">
        <v>9</v>
      </c>
      <c r="I493" s="109">
        <v>2</v>
      </c>
      <c r="J493" s="109"/>
      <c r="K493" s="109">
        <f t="shared" si="10"/>
        <v>3800</v>
      </c>
      <c r="L493" s="109"/>
      <c r="M493" s="109" t="s">
        <v>2701</v>
      </c>
      <c r="N493" s="73" t="s">
        <v>15</v>
      </c>
      <c r="O493" s="73" t="s">
        <v>253</v>
      </c>
      <c r="P493" s="73">
        <v>36</v>
      </c>
      <c r="Q493" s="147">
        <v>3800</v>
      </c>
      <c r="R493" s="147"/>
      <c r="S493" s="109"/>
      <c r="T493" s="109"/>
      <c r="U493" s="73">
        <v>21</v>
      </c>
      <c r="V493" s="153">
        <v>0.02</v>
      </c>
      <c r="W493" s="29"/>
    </row>
    <row r="494" spans="1:23" s="25" customFormat="1" ht="18.75" x14ac:dyDescent="0.2">
      <c r="A494" s="173">
        <v>485</v>
      </c>
      <c r="B494" s="112" t="s">
        <v>2996</v>
      </c>
      <c r="C494" s="108" t="s">
        <v>9</v>
      </c>
      <c r="D494" s="108">
        <v>14755</v>
      </c>
      <c r="E494" s="109">
        <v>1906</v>
      </c>
      <c r="F494" s="109">
        <v>15</v>
      </c>
      <c r="G494" s="109">
        <v>1</v>
      </c>
      <c r="H494" s="109">
        <v>15</v>
      </c>
      <c r="I494" s="109"/>
      <c r="J494" s="109">
        <v>23.5</v>
      </c>
      <c r="K494" s="150">
        <f t="shared" si="10"/>
        <v>6023.5</v>
      </c>
      <c r="L494" s="109"/>
      <c r="M494" s="109" t="s">
        <v>2997</v>
      </c>
      <c r="N494" s="109"/>
      <c r="O494" s="109"/>
      <c r="P494" s="109"/>
      <c r="Q494" s="109">
        <v>6023.5</v>
      </c>
      <c r="R494" s="109"/>
      <c r="S494" s="109"/>
      <c r="T494" s="109"/>
      <c r="U494" s="109"/>
      <c r="V494" s="153">
        <v>0</v>
      </c>
      <c r="W494" s="29"/>
    </row>
    <row r="495" spans="1:23" s="25" customFormat="1" ht="18.75" x14ac:dyDescent="0.2">
      <c r="A495" s="173">
        <v>486</v>
      </c>
      <c r="B495" s="112"/>
      <c r="C495" s="149" t="s">
        <v>9</v>
      </c>
      <c r="D495" s="108">
        <v>14754</v>
      </c>
      <c r="E495" s="109">
        <v>1905</v>
      </c>
      <c r="F495" s="109">
        <v>14</v>
      </c>
      <c r="G495" s="109">
        <v>1</v>
      </c>
      <c r="H495" s="109">
        <v>17</v>
      </c>
      <c r="I495" s="109">
        <v>1</v>
      </c>
      <c r="J495" s="109">
        <v>7</v>
      </c>
      <c r="K495" s="150">
        <f t="shared" si="10"/>
        <v>6907</v>
      </c>
      <c r="L495" s="109"/>
      <c r="M495" s="150" t="s">
        <v>2997</v>
      </c>
      <c r="N495" s="109"/>
      <c r="O495" s="109"/>
      <c r="P495" s="109"/>
      <c r="Q495" s="109">
        <v>6907</v>
      </c>
      <c r="R495" s="109"/>
      <c r="S495" s="109"/>
      <c r="T495" s="109"/>
      <c r="U495" s="109"/>
      <c r="V495" s="153">
        <v>0</v>
      </c>
      <c r="W495" s="29"/>
    </row>
    <row r="496" spans="1:23" s="25" customFormat="1" ht="18.75" x14ac:dyDescent="0.2">
      <c r="A496" s="173">
        <v>487</v>
      </c>
      <c r="B496" s="174" t="s">
        <v>3422</v>
      </c>
      <c r="C496" s="174" t="s">
        <v>13</v>
      </c>
      <c r="D496" s="173"/>
      <c r="E496" s="174"/>
      <c r="F496" s="174"/>
      <c r="G496" s="174"/>
      <c r="H496" s="174">
        <v>1</v>
      </c>
      <c r="I496" s="174"/>
      <c r="J496" s="174">
        <v>23</v>
      </c>
      <c r="K496" s="174">
        <f t="shared" si="10"/>
        <v>423</v>
      </c>
      <c r="L496" s="174"/>
      <c r="M496" s="174" t="s">
        <v>638</v>
      </c>
      <c r="N496" s="109"/>
      <c r="O496" s="109"/>
      <c r="P496" s="109"/>
      <c r="Q496" s="109">
        <v>423</v>
      </c>
      <c r="R496" s="109"/>
      <c r="S496" s="109"/>
      <c r="T496" s="109"/>
      <c r="U496" s="109"/>
      <c r="V496" s="109">
        <v>0.01</v>
      </c>
      <c r="W496" s="29"/>
    </row>
    <row r="497" spans="1:23" s="25" customFormat="1" ht="18.75" x14ac:dyDescent="0.2">
      <c r="A497" s="173">
        <v>488</v>
      </c>
      <c r="B497" s="174" t="s">
        <v>3423</v>
      </c>
      <c r="C497" s="174" t="s">
        <v>13</v>
      </c>
      <c r="D497" s="173"/>
      <c r="E497" s="174"/>
      <c r="F497" s="174"/>
      <c r="G497" s="174"/>
      <c r="H497" s="174">
        <v>1</v>
      </c>
      <c r="I497" s="174">
        <v>3</v>
      </c>
      <c r="J497" s="174">
        <v>34</v>
      </c>
      <c r="K497" s="174">
        <f t="shared" si="10"/>
        <v>734</v>
      </c>
      <c r="L497" s="174"/>
      <c r="M497" s="174" t="s">
        <v>638</v>
      </c>
      <c r="N497" s="109"/>
      <c r="O497" s="109"/>
      <c r="P497" s="109"/>
      <c r="Q497" s="109">
        <v>734</v>
      </c>
      <c r="R497" s="109"/>
      <c r="S497" s="109"/>
      <c r="T497" s="109"/>
      <c r="U497" s="109"/>
      <c r="V497" s="109">
        <v>0.01</v>
      </c>
      <c r="W497" s="29"/>
    </row>
    <row r="498" spans="1:23" s="25" customFormat="1" ht="18.75" x14ac:dyDescent="0.2">
      <c r="A498" s="173">
        <v>489</v>
      </c>
      <c r="B498" s="174" t="s">
        <v>3424</v>
      </c>
      <c r="C498" s="174" t="s">
        <v>13</v>
      </c>
      <c r="D498" s="173"/>
      <c r="E498" s="174"/>
      <c r="F498" s="174"/>
      <c r="G498" s="174"/>
      <c r="H498" s="174">
        <v>2</v>
      </c>
      <c r="I498" s="174">
        <v>1</v>
      </c>
      <c r="J498" s="174">
        <v>51</v>
      </c>
      <c r="K498" s="174">
        <f t="shared" si="10"/>
        <v>951</v>
      </c>
      <c r="L498" s="174"/>
      <c r="M498" s="174" t="s">
        <v>3421</v>
      </c>
      <c r="N498" s="109"/>
      <c r="O498" s="109"/>
      <c r="P498" s="109"/>
      <c r="Q498" s="109">
        <v>951</v>
      </c>
      <c r="R498" s="109"/>
      <c r="S498" s="109"/>
      <c r="T498" s="109"/>
      <c r="U498" s="109"/>
      <c r="V498" s="109">
        <v>0.01</v>
      </c>
      <c r="W498" s="29"/>
    </row>
    <row r="499" spans="1:23" s="25" customFormat="1" ht="18.75" x14ac:dyDescent="0.2">
      <c r="A499" s="173">
        <v>490</v>
      </c>
      <c r="B499" s="174" t="s">
        <v>3425</v>
      </c>
      <c r="C499" s="174" t="s">
        <v>13</v>
      </c>
      <c r="D499" s="173"/>
      <c r="E499" s="174"/>
      <c r="F499" s="174"/>
      <c r="G499" s="174"/>
      <c r="H499" s="174"/>
      <c r="I499" s="174">
        <v>2</v>
      </c>
      <c r="J499" s="174">
        <v>70</v>
      </c>
      <c r="K499" s="174">
        <f t="shared" si="10"/>
        <v>270</v>
      </c>
      <c r="L499" s="174"/>
      <c r="M499" s="174" t="s">
        <v>3421</v>
      </c>
      <c r="N499" s="109"/>
      <c r="O499" s="109"/>
      <c r="P499" s="109"/>
      <c r="Q499" s="109">
        <v>270</v>
      </c>
      <c r="R499" s="109"/>
      <c r="S499" s="109"/>
      <c r="T499" s="109"/>
      <c r="U499" s="109"/>
      <c r="V499" s="109">
        <v>0.01</v>
      </c>
      <c r="W499" s="29"/>
    </row>
    <row r="500" spans="1:23" s="25" customFormat="1" ht="18.75" x14ac:dyDescent="0.2">
      <c r="A500" s="173">
        <v>491</v>
      </c>
      <c r="B500" s="174"/>
      <c r="C500" s="174" t="s">
        <v>13</v>
      </c>
      <c r="D500" s="173"/>
      <c r="E500" s="174"/>
      <c r="F500" s="174"/>
      <c r="G500" s="174"/>
      <c r="H500" s="174">
        <v>2</v>
      </c>
      <c r="I500" s="174">
        <v>2</v>
      </c>
      <c r="J500" s="174">
        <v>43</v>
      </c>
      <c r="K500" s="174">
        <f t="shared" si="10"/>
        <v>1043</v>
      </c>
      <c r="L500" s="174"/>
      <c r="M500" s="174" t="s">
        <v>3421</v>
      </c>
      <c r="N500" s="109"/>
      <c r="O500" s="109"/>
      <c r="P500" s="109"/>
      <c r="Q500" s="109">
        <v>1043</v>
      </c>
      <c r="R500" s="109"/>
      <c r="S500" s="109"/>
      <c r="T500" s="109"/>
      <c r="U500" s="109"/>
      <c r="V500" s="109">
        <v>0.01</v>
      </c>
      <c r="W500" s="29"/>
    </row>
    <row r="501" spans="1:23" s="25" customFormat="1" ht="18.75" x14ac:dyDescent="0.2">
      <c r="A501" s="109"/>
      <c r="B501" s="112"/>
      <c r="C501" s="108"/>
      <c r="D501" s="108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29"/>
    </row>
    <row r="502" spans="1:23" s="25" customFormat="1" ht="18.75" x14ac:dyDescent="0.2">
      <c r="A502" s="109"/>
      <c r="B502" s="112"/>
      <c r="C502" s="108"/>
      <c r="D502" s="108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29"/>
    </row>
    <row r="503" spans="1:23" s="25" customFormat="1" ht="18.75" x14ac:dyDescent="0.2">
      <c r="A503" s="109"/>
      <c r="B503" s="112"/>
      <c r="C503" s="108"/>
      <c r="D503" s="108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29"/>
    </row>
    <row r="504" spans="1:23" s="25" customFormat="1" ht="18.75" x14ac:dyDescent="0.2">
      <c r="A504" s="109"/>
      <c r="B504" s="112"/>
      <c r="C504" s="108"/>
      <c r="D504" s="108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29"/>
    </row>
    <row r="505" spans="1:23" s="25" customFormat="1" ht="18.75" x14ac:dyDescent="0.2">
      <c r="A505" s="109"/>
      <c r="B505" s="112"/>
      <c r="C505" s="108"/>
      <c r="D505" s="108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29"/>
    </row>
    <row r="506" spans="1:23" s="25" customFormat="1" ht="18.75" x14ac:dyDescent="0.2">
      <c r="A506" s="109"/>
      <c r="B506" s="112"/>
      <c r="C506" s="108"/>
      <c r="D506" s="108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29"/>
    </row>
    <row r="507" spans="1:23" s="25" customFormat="1" ht="18.75" x14ac:dyDescent="0.2">
      <c r="A507" s="79"/>
      <c r="B507" s="112"/>
      <c r="C507" s="78"/>
      <c r="D507" s="78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29"/>
    </row>
    <row r="510" spans="1:23" ht="15.75" x14ac:dyDescent="0.25">
      <c r="C510" s="28" t="s">
        <v>219</v>
      </c>
      <c r="D510" s="28"/>
      <c r="E510" s="28"/>
      <c r="F510" s="28"/>
      <c r="G510" s="28" t="s">
        <v>206</v>
      </c>
      <c r="H510" s="28"/>
      <c r="I510" s="28" t="s">
        <v>597</v>
      </c>
      <c r="J510" s="28"/>
    </row>
    <row r="511" spans="1:23" ht="15.75" x14ac:dyDescent="0.25">
      <c r="C511" s="28"/>
      <c r="D511" s="28"/>
      <c r="E511" s="28"/>
      <c r="F511" s="28"/>
      <c r="G511" s="28"/>
      <c r="H511" s="28"/>
      <c r="I511" s="28" t="s">
        <v>598</v>
      </c>
      <c r="J511" s="28"/>
    </row>
    <row r="512" spans="1:23" ht="15.75" x14ac:dyDescent="0.25">
      <c r="C512" s="28"/>
      <c r="D512" s="28"/>
      <c r="E512" s="28"/>
      <c r="F512" s="28"/>
      <c r="G512" s="28"/>
      <c r="H512" s="28"/>
      <c r="I512" s="28" t="s">
        <v>599</v>
      </c>
      <c r="J512" s="28"/>
    </row>
    <row r="513" spans="3:10" ht="15.75" x14ac:dyDescent="0.25">
      <c r="C513" s="28"/>
      <c r="D513" s="28"/>
      <c r="E513" s="28"/>
      <c r="F513" s="28"/>
      <c r="G513" s="28"/>
      <c r="H513" s="28"/>
      <c r="I513" s="28" t="s">
        <v>600</v>
      </c>
      <c r="J513" s="28"/>
    </row>
    <row r="514" spans="3:10" ht="15.75" x14ac:dyDescent="0.25">
      <c r="C514" s="28"/>
      <c r="D514" s="28"/>
      <c r="E514" s="28"/>
      <c r="F514" s="28"/>
      <c r="G514" s="28"/>
      <c r="H514" s="28"/>
      <c r="I514" s="28" t="s">
        <v>601</v>
      </c>
      <c r="J514" s="28"/>
    </row>
  </sheetData>
  <mergeCells count="27">
    <mergeCell ref="A3:A9"/>
    <mergeCell ref="B3:B9"/>
    <mergeCell ref="C3:K3"/>
    <mergeCell ref="U4:U9"/>
    <mergeCell ref="L3:V3"/>
    <mergeCell ref="V4:V9"/>
    <mergeCell ref="M4:M9"/>
    <mergeCell ref="E4:E9"/>
    <mergeCell ref="F4:F9"/>
    <mergeCell ref="G4:G9"/>
    <mergeCell ref="H4:H9"/>
    <mergeCell ref="A1:V1"/>
    <mergeCell ref="A2:V2"/>
    <mergeCell ref="O4:O9"/>
    <mergeCell ref="P4:P9"/>
    <mergeCell ref="Q4:T4"/>
    <mergeCell ref="Q5:Q9"/>
    <mergeCell ref="R5:R9"/>
    <mergeCell ref="S5:S9"/>
    <mergeCell ref="T5:T9"/>
    <mergeCell ref="I4:I9"/>
    <mergeCell ref="J4:J9"/>
    <mergeCell ref="K4:K9"/>
    <mergeCell ref="D4:D9"/>
    <mergeCell ref="L4:L9"/>
    <mergeCell ref="N4:N9"/>
    <mergeCell ref="C4:C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3"/>
  <sheetViews>
    <sheetView workbookViewId="0">
      <pane xSplit="13" ySplit="9" topLeftCell="N343" activePane="bottomRight" state="frozenSplit"/>
      <selection pane="topRight" activeCell="M1" sqref="M1"/>
      <selection pane="bottomLeft" activeCell="A18" sqref="A18"/>
      <selection pane="bottomRight" activeCell="A17" sqref="A17:XFD17"/>
    </sheetView>
  </sheetViews>
  <sheetFormatPr defaultRowHeight="14.25" x14ac:dyDescent="0.2"/>
  <cols>
    <col min="1" max="1" width="5.75" customWidth="1"/>
    <col min="2" max="2" width="17.5" style="25" customWidth="1"/>
    <col min="3" max="3" width="13.75" customWidth="1"/>
    <col min="4" max="4" width="11.875" style="25" customWidth="1"/>
    <col min="13" max="13" width="13.125" style="25" customWidth="1"/>
    <col min="14" max="14" width="9" customWidth="1"/>
    <col min="18" max="18" width="9" style="25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25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25"/>
    </row>
    <row r="3" spans="1:22" s="3" customFormat="1" ht="15.75" customHeight="1" x14ac:dyDescent="0.45">
      <c r="A3" s="190" t="s">
        <v>207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</row>
    <row r="4" spans="1:22" s="3" customFormat="1" ht="15.75" customHeight="1" x14ac:dyDescent="0.45">
      <c r="A4" s="181" t="s">
        <v>2</v>
      </c>
      <c r="B4" s="181" t="s">
        <v>2704</v>
      </c>
      <c r="C4" s="181" t="s">
        <v>205</v>
      </c>
      <c r="D4" s="181" t="s">
        <v>336</v>
      </c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483</v>
      </c>
      <c r="Q4" s="199" t="s">
        <v>338</v>
      </c>
      <c r="R4" s="200"/>
      <c r="S4" s="200"/>
      <c r="T4" s="201"/>
      <c r="U4" s="202" t="s">
        <v>218</v>
      </c>
      <c r="V4" s="178" t="s">
        <v>752</v>
      </c>
    </row>
    <row r="5" spans="1:22" s="3" customFormat="1" ht="15.75" customHeight="1" x14ac:dyDescent="0.45">
      <c r="A5" s="182"/>
      <c r="B5" s="182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203"/>
      <c r="V5" s="179"/>
    </row>
    <row r="6" spans="1:22" s="3" customFormat="1" ht="18.75" x14ac:dyDescent="0.45">
      <c r="A6" s="182"/>
      <c r="B6" s="182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203"/>
      <c r="V6" s="179"/>
    </row>
    <row r="7" spans="1:22" s="3" customFormat="1" ht="18.75" x14ac:dyDescent="0.45">
      <c r="A7" s="182"/>
      <c r="B7" s="182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203"/>
      <c r="V7" s="179"/>
    </row>
    <row r="8" spans="1:22" s="3" customFormat="1" ht="18.75" x14ac:dyDescent="0.45">
      <c r="A8" s="182"/>
      <c r="B8" s="182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203"/>
      <c r="V8" s="179"/>
    </row>
    <row r="9" spans="1:22" s="3" customFormat="1" ht="18.75" x14ac:dyDescent="0.45">
      <c r="A9" s="183"/>
      <c r="B9" s="183"/>
      <c r="C9" s="183"/>
      <c r="D9" s="183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204"/>
      <c r="V9" s="179"/>
    </row>
    <row r="10" spans="1:22" s="3" customFormat="1" ht="18.75" x14ac:dyDescent="0.45">
      <c r="A10" s="27">
        <v>1</v>
      </c>
      <c r="B10" s="26" t="s">
        <v>2274</v>
      </c>
      <c r="C10" s="26" t="s">
        <v>9</v>
      </c>
      <c r="D10" s="26">
        <v>59261</v>
      </c>
      <c r="E10" s="27">
        <v>5605</v>
      </c>
      <c r="F10" s="27">
        <v>549</v>
      </c>
      <c r="G10" s="27">
        <v>2</v>
      </c>
      <c r="H10" s="27"/>
      <c r="I10" s="27"/>
      <c r="J10" s="27">
        <v>92</v>
      </c>
      <c r="K10" s="27">
        <f t="shared" ref="K10:K58" si="0">H10*400+I10*100+J10</f>
        <v>92</v>
      </c>
      <c r="L10" s="27">
        <v>2</v>
      </c>
      <c r="M10" s="27" t="s">
        <v>753</v>
      </c>
      <c r="N10" s="27" t="s">
        <v>15</v>
      </c>
      <c r="O10" s="27" t="s">
        <v>12</v>
      </c>
      <c r="P10" s="27">
        <v>166.5</v>
      </c>
      <c r="Q10" s="27"/>
      <c r="R10" s="27">
        <v>92</v>
      </c>
      <c r="S10" s="27"/>
      <c r="T10" s="27"/>
      <c r="U10" s="27">
        <v>20</v>
      </c>
      <c r="V10" s="27">
        <v>0</v>
      </c>
    </row>
    <row r="11" spans="1:22" s="3" customFormat="1" ht="18.75" x14ac:dyDescent="0.45">
      <c r="A11" s="27">
        <v>2</v>
      </c>
      <c r="B11" s="26" t="s">
        <v>2273</v>
      </c>
      <c r="C11" s="26" t="s">
        <v>9</v>
      </c>
      <c r="D11" s="26">
        <v>48439</v>
      </c>
      <c r="E11" s="27">
        <v>4653</v>
      </c>
      <c r="F11" s="27">
        <v>49</v>
      </c>
      <c r="G11" s="27">
        <v>2</v>
      </c>
      <c r="H11" s="27"/>
      <c r="I11" s="27">
        <v>1</v>
      </c>
      <c r="J11" s="27">
        <v>4</v>
      </c>
      <c r="K11" s="27">
        <f t="shared" si="0"/>
        <v>104</v>
      </c>
      <c r="L11" s="26">
        <v>2</v>
      </c>
      <c r="M11" s="27" t="s">
        <v>754</v>
      </c>
      <c r="N11" s="26" t="s">
        <v>15</v>
      </c>
      <c r="O11" s="26" t="s">
        <v>12</v>
      </c>
      <c r="P11" s="26">
        <v>138</v>
      </c>
      <c r="Q11" s="26"/>
      <c r="R11" s="26">
        <v>104</v>
      </c>
      <c r="S11" s="26"/>
      <c r="T11" s="27"/>
      <c r="U11" s="26">
        <v>20</v>
      </c>
      <c r="V11" s="151">
        <v>0</v>
      </c>
    </row>
    <row r="12" spans="1:22" s="3" customFormat="1" ht="18.75" x14ac:dyDescent="0.45">
      <c r="A12" s="130">
        <v>3</v>
      </c>
      <c r="B12" s="117"/>
      <c r="C12" s="26" t="s">
        <v>9</v>
      </c>
      <c r="D12" s="26">
        <v>57550</v>
      </c>
      <c r="E12" s="27">
        <v>5440</v>
      </c>
      <c r="F12" s="27">
        <v>242</v>
      </c>
      <c r="G12" s="27">
        <v>1</v>
      </c>
      <c r="H12" s="27">
        <v>2</v>
      </c>
      <c r="I12" s="27"/>
      <c r="J12" s="27"/>
      <c r="K12" s="27">
        <f t="shared" si="0"/>
        <v>800</v>
      </c>
      <c r="L12" s="27"/>
      <c r="M12" s="27" t="s">
        <v>754</v>
      </c>
      <c r="N12" s="27"/>
      <c r="O12" s="27"/>
      <c r="P12" s="27"/>
      <c r="Q12" s="27">
        <v>800</v>
      </c>
      <c r="R12" s="27"/>
      <c r="S12" s="27"/>
      <c r="T12" s="27"/>
      <c r="U12" s="27"/>
      <c r="V12" s="151">
        <v>0</v>
      </c>
    </row>
    <row r="13" spans="1:22" s="3" customFormat="1" ht="18.75" x14ac:dyDescent="0.45">
      <c r="A13" s="130">
        <v>4</v>
      </c>
      <c r="B13" s="117"/>
      <c r="C13" s="26" t="s">
        <v>9</v>
      </c>
      <c r="D13" s="26">
        <v>33131</v>
      </c>
      <c r="E13" s="27">
        <v>3809</v>
      </c>
      <c r="F13" s="27">
        <v>173</v>
      </c>
      <c r="G13" s="27">
        <v>1</v>
      </c>
      <c r="H13" s="27">
        <v>4</v>
      </c>
      <c r="I13" s="27"/>
      <c r="J13" s="27"/>
      <c r="K13" s="27">
        <f t="shared" si="0"/>
        <v>1600</v>
      </c>
      <c r="L13" s="27"/>
      <c r="M13" s="27" t="s">
        <v>754</v>
      </c>
      <c r="N13" s="27"/>
      <c r="O13" s="27"/>
      <c r="P13" s="27"/>
      <c r="Q13" s="27">
        <v>1600</v>
      </c>
      <c r="R13" s="27"/>
      <c r="S13" s="27"/>
      <c r="T13" s="27"/>
      <c r="U13" s="27"/>
      <c r="V13" s="151">
        <v>0</v>
      </c>
    </row>
    <row r="14" spans="1:22" s="3" customFormat="1" ht="18.75" x14ac:dyDescent="0.45">
      <c r="A14" s="130">
        <v>5</v>
      </c>
      <c r="B14" s="117"/>
      <c r="C14" s="26" t="s">
        <v>9</v>
      </c>
      <c r="D14" s="26">
        <v>37132</v>
      </c>
      <c r="E14" s="27">
        <v>3810</v>
      </c>
      <c r="F14" s="27">
        <v>174</v>
      </c>
      <c r="G14" s="27">
        <v>1</v>
      </c>
      <c r="H14" s="27">
        <v>4</v>
      </c>
      <c r="I14" s="27"/>
      <c r="J14" s="27"/>
      <c r="K14" s="27">
        <f t="shared" si="0"/>
        <v>1600</v>
      </c>
      <c r="L14" s="27"/>
      <c r="M14" s="27" t="s">
        <v>754</v>
      </c>
      <c r="N14" s="27"/>
      <c r="O14" s="27"/>
      <c r="P14" s="27"/>
      <c r="Q14" s="27">
        <v>1600</v>
      </c>
      <c r="R14" s="27"/>
      <c r="S14" s="27"/>
      <c r="T14" s="27"/>
      <c r="U14" s="27"/>
      <c r="V14" s="151">
        <v>0</v>
      </c>
    </row>
    <row r="15" spans="1:22" s="3" customFormat="1" ht="18.75" x14ac:dyDescent="0.45">
      <c r="A15" s="130">
        <v>6</v>
      </c>
      <c r="B15" s="26" t="s">
        <v>2271</v>
      </c>
      <c r="C15" s="26" t="s">
        <v>9</v>
      </c>
      <c r="D15" s="26">
        <v>7162</v>
      </c>
      <c r="E15" s="27">
        <v>678</v>
      </c>
      <c r="F15" s="27">
        <v>8</v>
      </c>
      <c r="G15" s="27">
        <v>2</v>
      </c>
      <c r="H15" s="27">
        <v>2</v>
      </c>
      <c r="I15" s="27">
        <v>3</v>
      </c>
      <c r="J15" s="27">
        <v>51</v>
      </c>
      <c r="K15" s="27">
        <f t="shared" si="0"/>
        <v>1151</v>
      </c>
      <c r="L15" s="27">
        <v>2</v>
      </c>
      <c r="M15" s="27" t="s">
        <v>755</v>
      </c>
      <c r="N15" s="27" t="s">
        <v>15</v>
      </c>
      <c r="O15" s="27" t="s">
        <v>12</v>
      </c>
      <c r="P15" s="27">
        <v>157.5</v>
      </c>
      <c r="Q15" s="27">
        <v>1000</v>
      </c>
      <c r="R15" s="27">
        <v>151</v>
      </c>
      <c r="S15" s="27"/>
      <c r="T15" s="27"/>
      <c r="U15" s="27">
        <v>30</v>
      </c>
      <c r="V15" s="151">
        <v>0</v>
      </c>
    </row>
    <row r="16" spans="1:22" s="3" customFormat="1" ht="18.75" x14ac:dyDescent="0.45">
      <c r="A16" s="130">
        <v>7</v>
      </c>
      <c r="B16" s="117"/>
      <c r="C16" s="26" t="s">
        <v>9</v>
      </c>
      <c r="D16" s="26">
        <v>32984</v>
      </c>
      <c r="E16" s="27">
        <v>3773</v>
      </c>
      <c r="F16" s="27">
        <v>110</v>
      </c>
      <c r="G16" s="27">
        <v>1</v>
      </c>
      <c r="H16" s="27">
        <v>3</v>
      </c>
      <c r="I16" s="27"/>
      <c r="J16" s="27">
        <v>19</v>
      </c>
      <c r="K16" s="27">
        <f t="shared" si="0"/>
        <v>1219</v>
      </c>
      <c r="L16" s="27"/>
      <c r="M16" s="27" t="s">
        <v>755</v>
      </c>
      <c r="N16" s="27"/>
      <c r="O16" s="27"/>
      <c r="P16" s="27"/>
      <c r="Q16" s="27">
        <v>1219</v>
      </c>
      <c r="R16" s="27"/>
      <c r="S16" s="27"/>
      <c r="T16" s="27"/>
      <c r="U16" s="27"/>
      <c r="V16" s="151">
        <v>0</v>
      </c>
    </row>
    <row r="17" spans="1:22" s="3" customFormat="1" ht="18.75" x14ac:dyDescent="0.45">
      <c r="A17" s="130">
        <v>8</v>
      </c>
      <c r="B17" s="117"/>
      <c r="C17" s="26" t="s">
        <v>13</v>
      </c>
      <c r="D17" s="26"/>
      <c r="E17" s="26"/>
      <c r="F17" s="26"/>
      <c r="G17" s="26">
        <v>1</v>
      </c>
      <c r="H17" s="26">
        <v>7</v>
      </c>
      <c r="I17" s="26"/>
      <c r="J17" s="26"/>
      <c r="K17" s="27">
        <f t="shared" si="0"/>
        <v>2800</v>
      </c>
      <c r="L17" s="26"/>
      <c r="M17" s="26" t="s">
        <v>755</v>
      </c>
      <c r="N17" s="26"/>
      <c r="O17" s="26"/>
      <c r="P17" s="26"/>
      <c r="Q17" s="26">
        <v>2800</v>
      </c>
      <c r="R17" s="26"/>
      <c r="S17" s="26"/>
      <c r="T17" s="27"/>
      <c r="U17" s="26"/>
      <c r="V17" s="151">
        <v>0.01</v>
      </c>
    </row>
    <row r="18" spans="1:22" s="3" customFormat="1" ht="18.75" x14ac:dyDescent="0.45">
      <c r="A18" s="130">
        <v>9</v>
      </c>
      <c r="B18" s="117"/>
      <c r="C18" s="26" t="s">
        <v>9</v>
      </c>
      <c r="D18" s="26">
        <v>32995</v>
      </c>
      <c r="E18" s="26">
        <v>3774</v>
      </c>
      <c r="F18" s="26">
        <v>111</v>
      </c>
      <c r="G18" s="26">
        <v>1</v>
      </c>
      <c r="H18" s="26">
        <v>5</v>
      </c>
      <c r="I18" s="26">
        <v>1</v>
      </c>
      <c r="J18" s="26">
        <v>89</v>
      </c>
      <c r="K18" s="27">
        <f t="shared" si="0"/>
        <v>2189</v>
      </c>
      <c r="L18" s="26"/>
      <c r="M18" s="26" t="s">
        <v>755</v>
      </c>
      <c r="N18" s="26"/>
      <c r="O18" s="26"/>
      <c r="P18" s="26"/>
      <c r="Q18" s="26">
        <v>2189</v>
      </c>
      <c r="R18" s="26"/>
      <c r="S18" s="26"/>
      <c r="T18" s="27"/>
      <c r="U18" s="26"/>
      <c r="V18" s="151">
        <v>0</v>
      </c>
    </row>
    <row r="19" spans="1:22" s="3" customFormat="1" ht="18.75" x14ac:dyDescent="0.45">
      <c r="A19" s="130">
        <v>10</v>
      </c>
      <c r="B19" s="117"/>
      <c r="C19" s="26" t="s">
        <v>13</v>
      </c>
      <c r="D19" s="26"/>
      <c r="E19" s="26"/>
      <c r="F19" s="26"/>
      <c r="G19" s="26">
        <v>1</v>
      </c>
      <c r="H19" s="26">
        <v>19</v>
      </c>
      <c r="I19" s="26"/>
      <c r="J19" s="26"/>
      <c r="K19" s="27">
        <f t="shared" si="0"/>
        <v>7600</v>
      </c>
      <c r="L19" s="26"/>
      <c r="M19" s="26" t="s">
        <v>755</v>
      </c>
      <c r="N19" s="26"/>
      <c r="O19" s="26"/>
      <c r="P19" s="26"/>
      <c r="Q19" s="26">
        <v>7600</v>
      </c>
      <c r="R19" s="26"/>
      <c r="S19" s="26"/>
      <c r="T19" s="27"/>
      <c r="U19" s="26"/>
      <c r="V19" s="151">
        <v>0.01</v>
      </c>
    </row>
    <row r="20" spans="1:22" s="3" customFormat="1" ht="18.75" x14ac:dyDescent="0.45">
      <c r="A20" s="130">
        <v>11</v>
      </c>
      <c r="B20" s="117"/>
      <c r="C20" s="26" t="s">
        <v>9</v>
      </c>
      <c r="D20" s="26">
        <v>35212</v>
      </c>
      <c r="E20" s="26">
        <v>3955</v>
      </c>
      <c r="F20" s="26">
        <v>85</v>
      </c>
      <c r="G20" s="26">
        <v>1</v>
      </c>
      <c r="H20" s="26">
        <v>5</v>
      </c>
      <c r="I20" s="26">
        <v>1</v>
      </c>
      <c r="J20" s="26">
        <v>30</v>
      </c>
      <c r="K20" s="27">
        <f t="shared" si="0"/>
        <v>2130</v>
      </c>
      <c r="L20" s="26"/>
      <c r="M20" s="26" t="s">
        <v>755</v>
      </c>
      <c r="N20" s="26"/>
      <c r="O20" s="26"/>
      <c r="P20" s="26"/>
      <c r="Q20" s="26">
        <v>2130</v>
      </c>
      <c r="R20" s="26"/>
      <c r="S20" s="26"/>
      <c r="T20" s="27"/>
      <c r="U20" s="26"/>
      <c r="V20" s="151">
        <v>0</v>
      </c>
    </row>
    <row r="21" spans="1:22" s="3" customFormat="1" ht="18.75" x14ac:dyDescent="0.45">
      <c r="A21" s="130">
        <v>12</v>
      </c>
      <c r="B21" s="117"/>
      <c r="C21" s="26" t="s">
        <v>9</v>
      </c>
      <c r="D21" s="26">
        <v>40737</v>
      </c>
      <c r="E21" s="26">
        <v>4246</v>
      </c>
      <c r="F21" s="26">
        <v>204</v>
      </c>
      <c r="G21" s="26">
        <v>1</v>
      </c>
      <c r="H21" s="26">
        <v>7</v>
      </c>
      <c r="I21" s="26">
        <v>3</v>
      </c>
      <c r="J21" s="26">
        <v>38</v>
      </c>
      <c r="K21" s="27">
        <f t="shared" si="0"/>
        <v>3138</v>
      </c>
      <c r="L21" s="26"/>
      <c r="M21" s="26" t="s">
        <v>755</v>
      </c>
      <c r="N21" s="26"/>
      <c r="O21" s="26"/>
      <c r="P21" s="26"/>
      <c r="Q21" s="26">
        <v>3138</v>
      </c>
      <c r="R21" s="26"/>
      <c r="S21" s="26"/>
      <c r="T21" s="27"/>
      <c r="U21" s="26"/>
      <c r="V21" s="151">
        <v>0</v>
      </c>
    </row>
    <row r="22" spans="1:22" s="3" customFormat="1" ht="18.75" x14ac:dyDescent="0.45">
      <c r="A22" s="130">
        <v>13</v>
      </c>
      <c r="B22" s="26" t="s">
        <v>2272</v>
      </c>
      <c r="C22" s="26" t="s">
        <v>9</v>
      </c>
      <c r="D22" s="26">
        <v>7216</v>
      </c>
      <c r="E22" s="26">
        <v>731</v>
      </c>
      <c r="F22" s="26">
        <v>66</v>
      </c>
      <c r="G22" s="26">
        <v>2</v>
      </c>
      <c r="H22" s="26"/>
      <c r="I22" s="26">
        <v>1</v>
      </c>
      <c r="J22" s="26">
        <v>94</v>
      </c>
      <c r="K22" s="27">
        <f t="shared" si="0"/>
        <v>194</v>
      </c>
      <c r="L22" s="26">
        <v>2</v>
      </c>
      <c r="M22" s="26" t="s">
        <v>756</v>
      </c>
      <c r="N22" s="26" t="s">
        <v>15</v>
      </c>
      <c r="O22" s="26" t="s">
        <v>12</v>
      </c>
      <c r="P22" s="26">
        <v>168</v>
      </c>
      <c r="Q22" s="26"/>
      <c r="R22" s="26">
        <v>194</v>
      </c>
      <c r="S22" s="26"/>
      <c r="T22" s="27"/>
      <c r="U22" s="26">
        <v>20</v>
      </c>
      <c r="V22" s="151">
        <v>0</v>
      </c>
    </row>
    <row r="23" spans="1:22" s="3" customFormat="1" ht="18.75" x14ac:dyDescent="0.45">
      <c r="A23" s="130">
        <v>14</v>
      </c>
      <c r="B23" s="117"/>
      <c r="C23" s="26" t="s">
        <v>9</v>
      </c>
      <c r="D23" s="26"/>
      <c r="E23" s="26"/>
      <c r="F23" s="26">
        <v>406</v>
      </c>
      <c r="G23" s="26">
        <v>1</v>
      </c>
      <c r="H23" s="26">
        <v>5</v>
      </c>
      <c r="I23" s="26">
        <v>2</v>
      </c>
      <c r="J23" s="26">
        <v>54</v>
      </c>
      <c r="K23" s="27">
        <f t="shared" si="0"/>
        <v>2254</v>
      </c>
      <c r="L23" s="26"/>
      <c r="M23" s="26" t="s">
        <v>756</v>
      </c>
      <c r="N23" s="26"/>
      <c r="O23" s="26"/>
      <c r="P23" s="26"/>
      <c r="Q23" s="26">
        <v>2254</v>
      </c>
      <c r="R23" s="26"/>
      <c r="S23" s="26"/>
      <c r="T23" s="27"/>
      <c r="U23" s="26"/>
      <c r="V23" s="151">
        <v>0</v>
      </c>
    </row>
    <row r="24" spans="1:22" s="3" customFormat="1" ht="18.75" x14ac:dyDescent="0.45">
      <c r="A24" s="130">
        <v>15</v>
      </c>
      <c r="B24" s="117"/>
      <c r="C24" s="26" t="s">
        <v>9</v>
      </c>
      <c r="D24" s="26">
        <v>16572</v>
      </c>
      <c r="E24" s="26">
        <v>2624</v>
      </c>
      <c r="F24" s="26">
        <v>157</v>
      </c>
      <c r="G24" s="26">
        <v>1</v>
      </c>
      <c r="H24" s="26">
        <v>12</v>
      </c>
      <c r="I24" s="26">
        <v>2</v>
      </c>
      <c r="J24" s="26">
        <v>27</v>
      </c>
      <c r="K24" s="27">
        <f t="shared" si="0"/>
        <v>5027</v>
      </c>
      <c r="L24" s="26"/>
      <c r="M24" s="26" t="s">
        <v>756</v>
      </c>
      <c r="N24" s="26"/>
      <c r="O24" s="26"/>
      <c r="P24" s="26"/>
      <c r="Q24" s="26">
        <v>5027</v>
      </c>
      <c r="R24" s="26"/>
      <c r="S24" s="26"/>
      <c r="T24" s="27"/>
      <c r="U24" s="26"/>
      <c r="V24" s="151">
        <v>0</v>
      </c>
    </row>
    <row r="25" spans="1:22" s="3" customFormat="1" ht="18.75" x14ac:dyDescent="0.45">
      <c r="A25" s="130">
        <v>16</v>
      </c>
      <c r="B25" s="26" t="s">
        <v>2275</v>
      </c>
      <c r="C25" s="26" t="s">
        <v>9</v>
      </c>
      <c r="D25" s="26">
        <v>48182</v>
      </c>
      <c r="E25" s="26">
        <v>4631</v>
      </c>
      <c r="F25" s="26">
        <v>47</v>
      </c>
      <c r="G25" s="26">
        <v>2</v>
      </c>
      <c r="H25" s="26"/>
      <c r="I25" s="26">
        <v>1</v>
      </c>
      <c r="J25" s="26">
        <v>16</v>
      </c>
      <c r="K25" s="27">
        <f t="shared" si="0"/>
        <v>116</v>
      </c>
      <c r="L25" s="26">
        <v>2</v>
      </c>
      <c r="M25" s="26" t="s">
        <v>757</v>
      </c>
      <c r="N25" s="26" t="s">
        <v>15</v>
      </c>
      <c r="O25" s="26" t="s">
        <v>12</v>
      </c>
      <c r="P25" s="26">
        <v>162</v>
      </c>
      <c r="Q25" s="26"/>
      <c r="R25" s="26">
        <v>116</v>
      </c>
      <c r="S25" s="26"/>
      <c r="T25" s="27"/>
      <c r="U25" s="26">
        <v>30</v>
      </c>
      <c r="V25" s="151">
        <v>0</v>
      </c>
    </row>
    <row r="26" spans="1:22" s="3" customFormat="1" ht="18.75" x14ac:dyDescent="0.45">
      <c r="A26" s="130">
        <v>17</v>
      </c>
      <c r="B26" s="117"/>
      <c r="C26" s="26" t="s">
        <v>9</v>
      </c>
      <c r="D26" s="26">
        <v>16717</v>
      </c>
      <c r="E26" s="26">
        <v>2668</v>
      </c>
      <c r="F26" s="26">
        <v>46</v>
      </c>
      <c r="G26" s="26">
        <v>1</v>
      </c>
      <c r="H26" s="26">
        <v>20</v>
      </c>
      <c r="I26" s="26">
        <v>3</v>
      </c>
      <c r="J26" s="26">
        <v>64</v>
      </c>
      <c r="K26" s="27">
        <f t="shared" si="0"/>
        <v>8364</v>
      </c>
      <c r="L26" s="26"/>
      <c r="M26" s="26" t="s">
        <v>757</v>
      </c>
      <c r="N26" s="26"/>
      <c r="O26" s="26"/>
      <c r="P26" s="26"/>
      <c r="Q26" s="26">
        <v>8364</v>
      </c>
      <c r="R26" s="26"/>
      <c r="S26" s="26"/>
      <c r="T26" s="27"/>
      <c r="U26" s="26"/>
      <c r="V26" s="151">
        <v>0</v>
      </c>
    </row>
    <row r="27" spans="1:22" s="3" customFormat="1" ht="18.75" x14ac:dyDescent="0.45">
      <c r="A27" s="130">
        <v>18</v>
      </c>
      <c r="B27" s="117"/>
      <c r="C27" s="26" t="s">
        <v>9</v>
      </c>
      <c r="D27" s="26">
        <v>14756</v>
      </c>
      <c r="E27" s="26"/>
      <c r="F27" s="26">
        <v>16</v>
      </c>
      <c r="G27" s="26">
        <v>1</v>
      </c>
      <c r="H27" s="26">
        <v>9</v>
      </c>
      <c r="I27" s="26">
        <v>2</v>
      </c>
      <c r="J27" s="26">
        <v>92</v>
      </c>
      <c r="K27" s="27">
        <f t="shared" si="0"/>
        <v>3892</v>
      </c>
      <c r="L27" s="26"/>
      <c r="M27" s="26" t="s">
        <v>757</v>
      </c>
      <c r="N27" s="26"/>
      <c r="O27" s="26"/>
      <c r="P27" s="26"/>
      <c r="Q27" s="26">
        <v>3892</v>
      </c>
      <c r="R27" s="26"/>
      <c r="S27" s="26"/>
      <c r="T27" s="27"/>
      <c r="U27" s="26"/>
      <c r="V27" s="151">
        <v>0</v>
      </c>
    </row>
    <row r="28" spans="1:22" s="3" customFormat="1" ht="18.75" x14ac:dyDescent="0.45">
      <c r="A28" s="130">
        <v>19</v>
      </c>
      <c r="B28" s="117"/>
      <c r="C28" s="26" t="s">
        <v>9</v>
      </c>
      <c r="D28" s="26">
        <v>17001</v>
      </c>
      <c r="E28" s="26">
        <v>2934</v>
      </c>
      <c r="F28" s="26">
        <v>55</v>
      </c>
      <c r="G28" s="26">
        <v>1</v>
      </c>
      <c r="H28" s="26">
        <v>13</v>
      </c>
      <c r="I28" s="26"/>
      <c r="J28" s="26">
        <v>31</v>
      </c>
      <c r="K28" s="27">
        <f t="shared" si="0"/>
        <v>5231</v>
      </c>
      <c r="L28" s="26"/>
      <c r="M28" s="26" t="s">
        <v>757</v>
      </c>
      <c r="N28" s="26"/>
      <c r="O28" s="26"/>
      <c r="P28" s="26"/>
      <c r="Q28" s="26">
        <v>5231</v>
      </c>
      <c r="R28" s="26"/>
      <c r="S28" s="26"/>
      <c r="T28" s="27"/>
      <c r="U28" s="26"/>
      <c r="V28" s="151">
        <v>0</v>
      </c>
    </row>
    <row r="29" spans="1:22" s="3" customFormat="1" ht="18.75" x14ac:dyDescent="0.45">
      <c r="A29" s="130">
        <v>20</v>
      </c>
      <c r="B29" s="26" t="s">
        <v>2277</v>
      </c>
      <c r="C29" s="26"/>
      <c r="D29" s="26"/>
      <c r="E29" s="26"/>
      <c r="F29" s="26"/>
      <c r="G29" s="26">
        <v>2</v>
      </c>
      <c r="H29" s="26"/>
      <c r="I29" s="26"/>
      <c r="J29" s="26"/>
      <c r="K29" s="27">
        <f t="shared" si="0"/>
        <v>0</v>
      </c>
      <c r="L29" s="26">
        <v>2</v>
      </c>
      <c r="M29" s="26" t="s">
        <v>758</v>
      </c>
      <c r="N29" s="26" t="s">
        <v>15</v>
      </c>
      <c r="O29" s="26" t="s">
        <v>42</v>
      </c>
      <c r="P29" s="26">
        <v>81</v>
      </c>
      <c r="Q29" s="26"/>
      <c r="R29" s="26">
        <v>81</v>
      </c>
      <c r="S29" s="26"/>
      <c r="T29" s="27"/>
      <c r="U29" s="26">
        <v>10</v>
      </c>
      <c r="V29" s="151">
        <v>0.02</v>
      </c>
    </row>
    <row r="30" spans="1:22" s="3" customFormat="1" ht="18.75" x14ac:dyDescent="0.45">
      <c r="A30" s="130">
        <v>21</v>
      </c>
      <c r="B30" s="26" t="s">
        <v>2276</v>
      </c>
      <c r="C30" s="26" t="s">
        <v>9</v>
      </c>
      <c r="D30" s="26">
        <v>7072</v>
      </c>
      <c r="E30" s="27">
        <v>580</v>
      </c>
      <c r="F30" s="27">
        <v>36</v>
      </c>
      <c r="G30" s="27">
        <v>2</v>
      </c>
      <c r="H30" s="27"/>
      <c r="I30" s="27">
        <v>2</v>
      </c>
      <c r="J30" s="27">
        <v>38</v>
      </c>
      <c r="K30" s="27">
        <f t="shared" si="0"/>
        <v>238</v>
      </c>
      <c r="L30" s="27">
        <v>2</v>
      </c>
      <c r="M30" s="27" t="s">
        <v>759</v>
      </c>
      <c r="N30" s="27" t="s">
        <v>15</v>
      </c>
      <c r="O30" s="27" t="s">
        <v>12</v>
      </c>
      <c r="P30" s="27">
        <v>198</v>
      </c>
      <c r="Q30" s="27"/>
      <c r="R30" s="27">
        <v>238</v>
      </c>
      <c r="S30" s="27"/>
      <c r="T30" s="27"/>
      <c r="U30" s="27">
        <v>30</v>
      </c>
      <c r="V30" s="151">
        <v>0</v>
      </c>
    </row>
    <row r="31" spans="1:22" s="3" customFormat="1" ht="18.75" x14ac:dyDescent="0.45">
      <c r="A31" s="130">
        <v>22</v>
      </c>
      <c r="B31" s="117"/>
      <c r="C31" s="26" t="s">
        <v>9</v>
      </c>
      <c r="D31" s="26">
        <v>39296</v>
      </c>
      <c r="E31" s="27">
        <v>4178</v>
      </c>
      <c r="F31" s="27">
        <v>68</v>
      </c>
      <c r="G31" s="27">
        <v>1</v>
      </c>
      <c r="H31" s="27">
        <v>26</v>
      </c>
      <c r="I31" s="27">
        <v>1</v>
      </c>
      <c r="J31" s="27">
        <v>67</v>
      </c>
      <c r="K31" s="27">
        <f t="shared" si="0"/>
        <v>10567</v>
      </c>
      <c r="L31" s="27"/>
      <c r="M31" s="27" t="s">
        <v>759</v>
      </c>
      <c r="N31" s="27"/>
      <c r="O31" s="27"/>
      <c r="P31" s="27"/>
      <c r="Q31" s="27">
        <v>10567</v>
      </c>
      <c r="R31" s="27"/>
      <c r="S31" s="27"/>
      <c r="T31" s="27"/>
      <c r="U31" s="27"/>
      <c r="V31" s="151">
        <v>0</v>
      </c>
    </row>
    <row r="32" spans="1:22" s="3" customFormat="1" ht="18.75" x14ac:dyDescent="0.45">
      <c r="A32" s="130">
        <v>23</v>
      </c>
      <c r="B32" s="117"/>
      <c r="C32" s="26" t="s">
        <v>9</v>
      </c>
      <c r="D32" s="26">
        <v>59226</v>
      </c>
      <c r="E32" s="27">
        <v>5587</v>
      </c>
      <c r="F32" s="27">
        <v>139</v>
      </c>
      <c r="G32" s="27">
        <v>1</v>
      </c>
      <c r="H32" s="27">
        <v>4</v>
      </c>
      <c r="I32" s="27">
        <v>3</v>
      </c>
      <c r="J32" s="27">
        <v>57</v>
      </c>
      <c r="K32" s="27">
        <f t="shared" si="0"/>
        <v>1957</v>
      </c>
      <c r="L32" s="27"/>
      <c r="M32" s="27" t="s">
        <v>759</v>
      </c>
      <c r="N32" s="27"/>
      <c r="O32" s="27"/>
      <c r="P32" s="27"/>
      <c r="Q32" s="27">
        <v>1957</v>
      </c>
      <c r="R32" s="27"/>
      <c r="S32" s="27"/>
      <c r="T32" s="27"/>
      <c r="U32" s="27"/>
      <c r="V32" s="151">
        <v>0</v>
      </c>
    </row>
    <row r="33" spans="1:22" s="3" customFormat="1" ht="18.75" x14ac:dyDescent="0.45">
      <c r="A33" s="130">
        <v>24</v>
      </c>
      <c r="B33" s="117"/>
      <c r="C33" s="26" t="s">
        <v>9</v>
      </c>
      <c r="D33" s="26">
        <v>7158</v>
      </c>
      <c r="E33" s="27">
        <v>674</v>
      </c>
      <c r="F33" s="27">
        <v>4</v>
      </c>
      <c r="G33" s="27">
        <v>1</v>
      </c>
      <c r="H33" s="27"/>
      <c r="I33" s="27">
        <v>2</v>
      </c>
      <c r="J33" s="27">
        <v>45</v>
      </c>
      <c r="K33" s="27">
        <f t="shared" si="0"/>
        <v>245</v>
      </c>
      <c r="L33" s="27"/>
      <c r="M33" s="27" t="s">
        <v>759</v>
      </c>
      <c r="N33" s="27"/>
      <c r="O33" s="27"/>
      <c r="P33" s="27"/>
      <c r="Q33" s="27">
        <v>245</v>
      </c>
      <c r="R33" s="27"/>
      <c r="S33" s="27"/>
      <c r="T33" s="27"/>
      <c r="U33" s="27"/>
      <c r="V33" s="151">
        <v>0</v>
      </c>
    </row>
    <row r="34" spans="1:22" s="3" customFormat="1" ht="18.75" x14ac:dyDescent="0.45">
      <c r="A34" s="130">
        <v>25</v>
      </c>
      <c r="B34" s="26" t="s">
        <v>2280</v>
      </c>
      <c r="C34" s="26" t="s">
        <v>9</v>
      </c>
      <c r="D34" s="26">
        <v>7337</v>
      </c>
      <c r="E34" s="27">
        <v>852</v>
      </c>
      <c r="F34" s="27">
        <v>30</v>
      </c>
      <c r="G34" s="27">
        <v>2</v>
      </c>
      <c r="H34" s="27"/>
      <c r="I34" s="27">
        <v>1</v>
      </c>
      <c r="J34" s="27">
        <v>3</v>
      </c>
      <c r="K34" s="27">
        <f t="shared" si="0"/>
        <v>103</v>
      </c>
      <c r="L34" s="27">
        <v>2</v>
      </c>
      <c r="M34" s="27" t="s">
        <v>760</v>
      </c>
      <c r="N34" s="27" t="s">
        <v>15</v>
      </c>
      <c r="O34" s="27" t="s">
        <v>12</v>
      </c>
      <c r="P34" s="27">
        <v>189</v>
      </c>
      <c r="Q34" s="27"/>
      <c r="R34" s="27">
        <v>103</v>
      </c>
      <c r="S34" s="27"/>
      <c r="T34" s="27"/>
      <c r="U34" s="27">
        <v>15</v>
      </c>
      <c r="V34" s="151">
        <v>0</v>
      </c>
    </row>
    <row r="35" spans="1:22" s="3" customFormat="1" ht="18.75" x14ac:dyDescent="0.45">
      <c r="A35" s="130">
        <v>26</v>
      </c>
      <c r="B35" s="117"/>
      <c r="C35" s="26" t="s">
        <v>9</v>
      </c>
      <c r="D35" s="26">
        <v>34408</v>
      </c>
      <c r="E35" s="27">
        <v>3883</v>
      </c>
      <c r="F35" s="27">
        <v>54</v>
      </c>
      <c r="G35" s="27">
        <v>1</v>
      </c>
      <c r="H35" s="27">
        <v>2</v>
      </c>
      <c r="I35" s="27">
        <v>3</v>
      </c>
      <c r="J35" s="27">
        <v>99</v>
      </c>
      <c r="K35" s="27">
        <f t="shared" si="0"/>
        <v>1199</v>
      </c>
      <c r="L35" s="27"/>
      <c r="M35" s="27" t="s">
        <v>760</v>
      </c>
      <c r="N35" s="27"/>
      <c r="O35" s="27"/>
      <c r="P35" s="27"/>
      <c r="Q35" s="27">
        <v>1199</v>
      </c>
      <c r="R35" s="27"/>
      <c r="S35" s="27"/>
      <c r="T35" s="27"/>
      <c r="U35" s="27"/>
      <c r="V35" s="151">
        <v>0</v>
      </c>
    </row>
    <row r="36" spans="1:22" s="3" customFormat="1" ht="18.75" x14ac:dyDescent="0.45">
      <c r="A36" s="130">
        <v>27</v>
      </c>
      <c r="B36" s="117"/>
      <c r="C36" s="26" t="s">
        <v>9</v>
      </c>
      <c r="D36" s="26">
        <v>16934</v>
      </c>
      <c r="E36" s="27">
        <v>2867</v>
      </c>
      <c r="F36" s="27">
        <v>44</v>
      </c>
      <c r="G36" s="27">
        <v>1</v>
      </c>
      <c r="H36" s="27">
        <v>7</v>
      </c>
      <c r="I36" s="27">
        <v>3</v>
      </c>
      <c r="J36" s="27">
        <v>43</v>
      </c>
      <c r="K36" s="27">
        <f t="shared" si="0"/>
        <v>3143</v>
      </c>
      <c r="L36" s="27"/>
      <c r="M36" s="27" t="s">
        <v>760</v>
      </c>
      <c r="N36" s="27"/>
      <c r="O36" s="27"/>
      <c r="P36" s="27"/>
      <c r="Q36" s="27">
        <v>3143</v>
      </c>
      <c r="R36" s="27"/>
      <c r="S36" s="27"/>
      <c r="T36" s="27"/>
      <c r="U36" s="27"/>
      <c r="V36" s="151">
        <v>0</v>
      </c>
    </row>
    <row r="37" spans="1:22" s="3" customFormat="1" ht="18.75" x14ac:dyDescent="0.45">
      <c r="A37" s="130">
        <v>28</v>
      </c>
      <c r="B37" s="117"/>
      <c r="C37" s="26" t="s">
        <v>9</v>
      </c>
      <c r="D37" s="26">
        <v>34448</v>
      </c>
      <c r="E37" s="27">
        <v>3886</v>
      </c>
      <c r="F37" s="27">
        <v>103</v>
      </c>
      <c r="G37" s="27">
        <v>1</v>
      </c>
      <c r="H37" s="27"/>
      <c r="I37" s="27">
        <v>3</v>
      </c>
      <c r="J37" s="27">
        <v>38</v>
      </c>
      <c r="K37" s="27">
        <f t="shared" si="0"/>
        <v>338</v>
      </c>
      <c r="L37" s="27"/>
      <c r="M37" s="27" t="s">
        <v>760</v>
      </c>
      <c r="N37" s="27"/>
      <c r="O37" s="27"/>
      <c r="P37" s="27"/>
      <c r="Q37" s="27">
        <v>338</v>
      </c>
      <c r="R37" s="27"/>
      <c r="S37" s="27"/>
      <c r="T37" s="27"/>
      <c r="U37" s="27"/>
      <c r="V37" s="151">
        <v>0</v>
      </c>
    </row>
    <row r="38" spans="1:22" s="3" customFormat="1" ht="18.75" x14ac:dyDescent="0.45">
      <c r="A38" s="130">
        <v>29</v>
      </c>
      <c r="B38" s="117"/>
      <c r="C38" s="26" t="s">
        <v>9</v>
      </c>
      <c r="D38" s="26">
        <v>34447</v>
      </c>
      <c r="E38" s="27">
        <v>3885</v>
      </c>
      <c r="F38" s="27">
        <v>102</v>
      </c>
      <c r="G38" s="27">
        <v>1</v>
      </c>
      <c r="H38" s="27">
        <v>1</v>
      </c>
      <c r="I38" s="27">
        <v>1</v>
      </c>
      <c r="J38" s="27"/>
      <c r="K38" s="27">
        <f t="shared" si="0"/>
        <v>500</v>
      </c>
      <c r="L38" s="27"/>
      <c r="M38" s="27" t="s">
        <v>760</v>
      </c>
      <c r="N38" s="27"/>
      <c r="O38" s="27"/>
      <c r="P38" s="27"/>
      <c r="Q38" s="27">
        <v>500</v>
      </c>
      <c r="R38" s="27"/>
      <c r="S38" s="27"/>
      <c r="T38" s="27"/>
      <c r="U38" s="27"/>
      <c r="V38" s="151">
        <v>0</v>
      </c>
    </row>
    <row r="39" spans="1:22" s="3" customFormat="1" ht="18.75" x14ac:dyDescent="0.45">
      <c r="A39" s="130">
        <v>30</v>
      </c>
      <c r="B39" s="26" t="s">
        <v>2279</v>
      </c>
      <c r="C39" s="26" t="s">
        <v>9</v>
      </c>
      <c r="D39" s="26">
        <v>7155</v>
      </c>
      <c r="E39" s="27"/>
      <c r="F39" s="27">
        <v>1</v>
      </c>
      <c r="G39" s="27">
        <v>2</v>
      </c>
      <c r="H39" s="27"/>
      <c r="I39" s="27">
        <v>1</v>
      </c>
      <c r="J39" s="27">
        <v>16</v>
      </c>
      <c r="K39" s="27">
        <f t="shared" si="0"/>
        <v>116</v>
      </c>
      <c r="L39" s="27">
        <v>2</v>
      </c>
      <c r="M39" s="27" t="s">
        <v>761</v>
      </c>
      <c r="N39" s="27" t="s">
        <v>15</v>
      </c>
      <c r="O39" s="27" t="s">
        <v>12</v>
      </c>
      <c r="P39" s="27">
        <v>136</v>
      </c>
      <c r="Q39" s="27"/>
      <c r="R39" s="27">
        <v>116</v>
      </c>
      <c r="S39" s="27"/>
      <c r="T39" s="27"/>
      <c r="U39" s="27">
        <v>20</v>
      </c>
      <c r="V39" s="151">
        <v>0</v>
      </c>
    </row>
    <row r="40" spans="1:22" s="3" customFormat="1" ht="18.75" x14ac:dyDescent="0.45">
      <c r="A40" s="130">
        <v>31</v>
      </c>
      <c r="B40" s="117"/>
      <c r="C40" s="26" t="s">
        <v>9</v>
      </c>
      <c r="D40" s="26">
        <v>37996</v>
      </c>
      <c r="E40" s="27">
        <v>4123</v>
      </c>
      <c r="F40" s="27">
        <v>552</v>
      </c>
      <c r="G40" s="27">
        <v>1</v>
      </c>
      <c r="H40" s="27">
        <v>7</v>
      </c>
      <c r="I40" s="27">
        <v>1</v>
      </c>
      <c r="J40" s="27">
        <v>14</v>
      </c>
      <c r="K40" s="27">
        <f t="shared" si="0"/>
        <v>2914</v>
      </c>
      <c r="L40" s="27"/>
      <c r="M40" s="27" t="s">
        <v>761</v>
      </c>
      <c r="N40" s="27"/>
      <c r="O40" s="27"/>
      <c r="P40" s="27"/>
      <c r="Q40" s="27">
        <v>2914</v>
      </c>
      <c r="R40" s="27"/>
      <c r="S40" s="27"/>
      <c r="T40" s="27"/>
      <c r="U40" s="27"/>
      <c r="V40" s="151">
        <v>0</v>
      </c>
    </row>
    <row r="41" spans="1:22" s="3" customFormat="1" ht="18.75" x14ac:dyDescent="0.45">
      <c r="A41" s="130">
        <v>32</v>
      </c>
      <c r="B41" s="117"/>
      <c r="C41" s="26" t="s">
        <v>9</v>
      </c>
      <c r="D41" s="26">
        <v>37991</v>
      </c>
      <c r="E41" s="27">
        <v>4125</v>
      </c>
      <c r="F41" s="27">
        <v>98</v>
      </c>
      <c r="G41" s="27">
        <v>1</v>
      </c>
      <c r="H41" s="27"/>
      <c r="I41" s="27">
        <v>3</v>
      </c>
      <c r="J41" s="27">
        <v>65</v>
      </c>
      <c r="K41" s="27">
        <f t="shared" si="0"/>
        <v>365</v>
      </c>
      <c r="L41" s="27"/>
      <c r="M41" s="27" t="s">
        <v>761</v>
      </c>
      <c r="N41" s="27"/>
      <c r="O41" s="27"/>
      <c r="P41" s="27"/>
      <c r="Q41" s="27">
        <v>365</v>
      </c>
      <c r="R41" s="27"/>
      <c r="S41" s="27"/>
      <c r="T41" s="27"/>
      <c r="U41" s="27"/>
      <c r="V41" s="151">
        <v>0</v>
      </c>
    </row>
    <row r="42" spans="1:22" s="3" customFormat="1" ht="18.75" x14ac:dyDescent="0.45">
      <c r="A42" s="130">
        <v>33</v>
      </c>
      <c r="B42" s="117"/>
      <c r="C42" s="26" t="s">
        <v>9</v>
      </c>
      <c r="D42" s="26">
        <v>43713</v>
      </c>
      <c r="E42" s="27">
        <v>4369</v>
      </c>
      <c r="F42" s="27">
        <v>62</v>
      </c>
      <c r="G42" s="27">
        <v>1</v>
      </c>
      <c r="H42" s="27"/>
      <c r="I42" s="27">
        <v>1</v>
      </c>
      <c r="J42" s="27">
        <v>33</v>
      </c>
      <c r="K42" s="27">
        <f t="shared" si="0"/>
        <v>133</v>
      </c>
      <c r="L42" s="27"/>
      <c r="M42" s="27" t="s">
        <v>761</v>
      </c>
      <c r="N42" s="27"/>
      <c r="O42" s="27"/>
      <c r="P42" s="27"/>
      <c r="Q42" s="27">
        <v>133</v>
      </c>
      <c r="R42" s="27"/>
      <c r="S42" s="27"/>
      <c r="T42" s="27"/>
      <c r="U42" s="27"/>
      <c r="V42" s="151">
        <v>0</v>
      </c>
    </row>
    <row r="43" spans="1:22" s="3" customFormat="1" ht="18.75" x14ac:dyDescent="0.45">
      <c r="A43" s="130">
        <v>34</v>
      </c>
      <c r="B43" s="117"/>
      <c r="C43" s="26" t="s">
        <v>9</v>
      </c>
      <c r="D43" s="26">
        <v>34722</v>
      </c>
      <c r="E43" s="27">
        <v>3923</v>
      </c>
      <c r="F43" s="27">
        <v>51</v>
      </c>
      <c r="G43" s="27">
        <v>1</v>
      </c>
      <c r="H43" s="27"/>
      <c r="I43" s="27">
        <v>1</v>
      </c>
      <c r="J43" s="27">
        <v>21</v>
      </c>
      <c r="K43" s="27">
        <f t="shared" si="0"/>
        <v>121</v>
      </c>
      <c r="L43" s="27"/>
      <c r="M43" s="27" t="s">
        <v>761</v>
      </c>
      <c r="N43" s="27"/>
      <c r="O43" s="27"/>
      <c r="P43" s="27"/>
      <c r="Q43" s="27">
        <v>121</v>
      </c>
      <c r="R43" s="27"/>
      <c r="S43" s="27"/>
      <c r="T43" s="27"/>
      <c r="U43" s="27"/>
      <c r="V43" s="151">
        <v>0</v>
      </c>
    </row>
    <row r="44" spans="1:22" s="3" customFormat="1" ht="18.75" x14ac:dyDescent="0.45">
      <c r="A44" s="130">
        <v>35</v>
      </c>
      <c r="B44" s="26" t="s">
        <v>2278</v>
      </c>
      <c r="C44" s="26" t="s">
        <v>9</v>
      </c>
      <c r="D44" s="26">
        <v>7343</v>
      </c>
      <c r="E44" s="27">
        <v>858</v>
      </c>
      <c r="F44" s="27">
        <v>36</v>
      </c>
      <c r="G44" s="27">
        <v>2</v>
      </c>
      <c r="H44" s="27"/>
      <c r="I44" s="27">
        <v>1</v>
      </c>
      <c r="J44" s="27">
        <v>40</v>
      </c>
      <c r="K44" s="27">
        <f t="shared" si="0"/>
        <v>140</v>
      </c>
      <c r="L44" s="27">
        <v>2</v>
      </c>
      <c r="M44" s="27" t="s">
        <v>762</v>
      </c>
      <c r="N44" s="27" t="s">
        <v>15</v>
      </c>
      <c r="O44" s="27" t="s">
        <v>12</v>
      </c>
      <c r="P44" s="27">
        <v>152</v>
      </c>
      <c r="Q44" s="27"/>
      <c r="R44" s="27">
        <v>140</v>
      </c>
      <c r="S44" s="27"/>
      <c r="T44" s="27"/>
      <c r="U44" s="27">
        <v>20</v>
      </c>
      <c r="V44" s="151">
        <v>0</v>
      </c>
    </row>
    <row r="45" spans="1:22" s="3" customFormat="1" ht="18.75" x14ac:dyDescent="0.45">
      <c r="A45" s="130">
        <v>36</v>
      </c>
      <c r="B45" s="117"/>
      <c r="C45" s="26" t="s">
        <v>9</v>
      </c>
      <c r="D45" s="26">
        <v>16559</v>
      </c>
      <c r="E45" s="27">
        <v>2611</v>
      </c>
      <c r="F45" s="27">
        <v>141</v>
      </c>
      <c r="G45" s="27">
        <v>1</v>
      </c>
      <c r="H45" s="27">
        <v>10</v>
      </c>
      <c r="I45" s="27">
        <v>1</v>
      </c>
      <c r="J45" s="27">
        <v>25</v>
      </c>
      <c r="K45" s="27">
        <f t="shared" si="0"/>
        <v>4125</v>
      </c>
      <c r="L45" s="27"/>
      <c r="M45" s="27" t="s">
        <v>762</v>
      </c>
      <c r="N45" s="27"/>
      <c r="O45" s="27"/>
      <c r="P45" s="27"/>
      <c r="Q45" s="27">
        <v>4125</v>
      </c>
      <c r="R45" s="27"/>
      <c r="S45" s="27"/>
      <c r="T45" s="27"/>
      <c r="U45" s="27"/>
      <c r="V45" s="151">
        <v>0</v>
      </c>
    </row>
    <row r="46" spans="1:22" s="3" customFormat="1" ht="18.75" x14ac:dyDescent="0.45">
      <c r="A46" s="130">
        <v>37</v>
      </c>
      <c r="B46" s="26" t="s">
        <v>2281</v>
      </c>
      <c r="C46" s="26" t="s">
        <v>9</v>
      </c>
      <c r="D46" s="26">
        <v>36918</v>
      </c>
      <c r="E46" s="27">
        <v>4023</v>
      </c>
      <c r="F46" s="27">
        <v>130</v>
      </c>
      <c r="G46" s="27">
        <v>2</v>
      </c>
      <c r="H46" s="27">
        <v>4</v>
      </c>
      <c r="I46" s="27"/>
      <c r="J46" s="27">
        <v>26</v>
      </c>
      <c r="K46" s="27">
        <f t="shared" si="0"/>
        <v>1626</v>
      </c>
      <c r="L46" s="27">
        <v>2</v>
      </c>
      <c r="M46" s="27" t="s">
        <v>763</v>
      </c>
      <c r="N46" s="27" t="s">
        <v>15</v>
      </c>
      <c r="O46" s="27" t="s">
        <v>12</v>
      </c>
      <c r="P46" s="27">
        <v>158</v>
      </c>
      <c r="Q46" s="27">
        <v>1500</v>
      </c>
      <c r="R46" s="27">
        <v>126</v>
      </c>
      <c r="S46" s="27"/>
      <c r="T46" s="27"/>
      <c r="U46" s="27">
        <v>15</v>
      </c>
      <c r="V46" s="151">
        <v>0</v>
      </c>
    </row>
    <row r="47" spans="1:22" s="3" customFormat="1" ht="18.75" x14ac:dyDescent="0.45">
      <c r="A47" s="130">
        <v>38</v>
      </c>
      <c r="B47" s="117"/>
      <c r="C47" s="26" t="s">
        <v>9</v>
      </c>
      <c r="D47" s="26">
        <v>44165</v>
      </c>
      <c r="E47" s="27">
        <v>4396</v>
      </c>
      <c r="F47" s="27">
        <v>135</v>
      </c>
      <c r="G47" s="27">
        <v>1</v>
      </c>
      <c r="H47" s="27">
        <v>7</v>
      </c>
      <c r="I47" s="27">
        <v>2</v>
      </c>
      <c r="J47" s="27">
        <v>43</v>
      </c>
      <c r="K47" s="27">
        <f t="shared" si="0"/>
        <v>3043</v>
      </c>
      <c r="L47" s="27"/>
      <c r="M47" s="27" t="s">
        <v>763</v>
      </c>
      <c r="N47" s="27"/>
      <c r="O47" s="27"/>
      <c r="P47" s="27"/>
      <c r="Q47" s="27">
        <v>3043</v>
      </c>
      <c r="R47" s="27"/>
      <c r="S47" s="27"/>
      <c r="T47" s="27"/>
      <c r="U47" s="27"/>
      <c r="V47" s="151">
        <v>0</v>
      </c>
    </row>
    <row r="48" spans="1:22" s="3" customFormat="1" ht="18.75" x14ac:dyDescent="0.45">
      <c r="A48" s="130">
        <v>39</v>
      </c>
      <c r="B48" s="26" t="s">
        <v>2282</v>
      </c>
      <c r="C48" s="26" t="s">
        <v>9</v>
      </c>
      <c r="D48" s="26">
        <v>26255</v>
      </c>
      <c r="E48" s="27"/>
      <c r="F48" s="27">
        <v>505</v>
      </c>
      <c r="G48" s="27">
        <v>2</v>
      </c>
      <c r="H48" s="27">
        <v>6</v>
      </c>
      <c r="I48" s="27">
        <v>1</v>
      </c>
      <c r="J48" s="27">
        <v>27</v>
      </c>
      <c r="K48" s="27">
        <f t="shared" si="0"/>
        <v>2527</v>
      </c>
      <c r="L48" s="27">
        <v>2</v>
      </c>
      <c r="M48" s="27" t="s">
        <v>764</v>
      </c>
      <c r="N48" s="27" t="s">
        <v>15</v>
      </c>
      <c r="O48" s="27" t="s">
        <v>253</v>
      </c>
      <c r="P48" s="27">
        <v>48</v>
      </c>
      <c r="Q48" s="27">
        <v>2400</v>
      </c>
      <c r="R48" s="27">
        <v>127</v>
      </c>
      <c r="S48" s="27"/>
      <c r="T48" s="27"/>
      <c r="U48" s="27">
        <v>20</v>
      </c>
      <c r="V48" s="151">
        <v>0</v>
      </c>
    </row>
    <row r="49" spans="1:22" s="3" customFormat="1" ht="18.75" x14ac:dyDescent="0.45">
      <c r="A49" s="130">
        <v>40</v>
      </c>
      <c r="B49" s="26" t="s">
        <v>2283</v>
      </c>
      <c r="C49" s="26" t="s">
        <v>13</v>
      </c>
      <c r="D49" s="26"/>
      <c r="E49" s="27"/>
      <c r="F49" s="27"/>
      <c r="G49" s="27">
        <v>2</v>
      </c>
      <c r="H49" s="27"/>
      <c r="I49" s="27"/>
      <c r="J49" s="27"/>
      <c r="K49" s="27">
        <f t="shared" si="0"/>
        <v>0</v>
      </c>
      <c r="L49" s="27">
        <v>2</v>
      </c>
      <c r="M49" s="27" t="s">
        <v>765</v>
      </c>
      <c r="N49" s="27" t="s">
        <v>15</v>
      </c>
      <c r="O49" s="27" t="s">
        <v>766</v>
      </c>
      <c r="P49" s="27">
        <v>84</v>
      </c>
      <c r="Q49" s="27"/>
      <c r="R49" s="27"/>
      <c r="S49" s="27"/>
      <c r="T49" s="27"/>
      <c r="U49" s="27">
        <v>20</v>
      </c>
      <c r="V49" s="151">
        <v>0.02</v>
      </c>
    </row>
    <row r="50" spans="1:22" s="3" customFormat="1" ht="18.75" x14ac:dyDescent="0.45">
      <c r="A50" s="130">
        <v>41</v>
      </c>
      <c r="B50" s="26" t="s">
        <v>2284</v>
      </c>
      <c r="C50" s="26" t="s">
        <v>9</v>
      </c>
      <c r="D50" s="26">
        <v>34449</v>
      </c>
      <c r="E50" s="27">
        <v>3887</v>
      </c>
      <c r="F50" s="27">
        <v>104</v>
      </c>
      <c r="G50" s="27">
        <v>2</v>
      </c>
      <c r="H50" s="27">
        <v>1</v>
      </c>
      <c r="I50" s="27"/>
      <c r="J50" s="27">
        <v>49</v>
      </c>
      <c r="K50" s="27">
        <f t="shared" si="0"/>
        <v>449</v>
      </c>
      <c r="L50" s="27">
        <v>2</v>
      </c>
      <c r="M50" s="27" t="s">
        <v>767</v>
      </c>
      <c r="N50" s="27" t="s">
        <v>15</v>
      </c>
      <c r="O50" s="27" t="s">
        <v>12</v>
      </c>
      <c r="P50" s="27">
        <v>116</v>
      </c>
      <c r="Q50" s="27">
        <v>300</v>
      </c>
      <c r="R50" s="27">
        <v>149</v>
      </c>
      <c r="S50" s="27"/>
      <c r="T50" s="27"/>
      <c r="U50" s="27">
        <v>30</v>
      </c>
      <c r="V50" s="151">
        <v>0</v>
      </c>
    </row>
    <row r="51" spans="1:22" s="3" customFormat="1" ht="18.75" x14ac:dyDescent="0.45">
      <c r="A51" s="130">
        <v>42</v>
      </c>
      <c r="B51" s="117"/>
      <c r="C51" s="26" t="s">
        <v>9</v>
      </c>
      <c r="D51" s="26">
        <v>43893</v>
      </c>
      <c r="E51" s="27">
        <v>4380</v>
      </c>
      <c r="F51" s="27">
        <v>283</v>
      </c>
      <c r="G51" s="27">
        <v>1</v>
      </c>
      <c r="H51" s="27"/>
      <c r="I51" s="27">
        <v>3</v>
      </c>
      <c r="J51" s="27">
        <v>80</v>
      </c>
      <c r="K51" s="27">
        <f t="shared" si="0"/>
        <v>380</v>
      </c>
      <c r="L51" s="27"/>
      <c r="M51" s="27" t="s">
        <v>767</v>
      </c>
      <c r="N51" s="27"/>
      <c r="O51" s="27"/>
      <c r="P51" s="27"/>
      <c r="Q51" s="27">
        <v>380</v>
      </c>
      <c r="R51" s="27"/>
      <c r="S51" s="27"/>
      <c r="T51" s="27"/>
      <c r="U51" s="27"/>
      <c r="V51" s="151">
        <v>0</v>
      </c>
    </row>
    <row r="52" spans="1:22" s="3" customFormat="1" ht="18.75" x14ac:dyDescent="0.45">
      <c r="A52" s="130">
        <v>43</v>
      </c>
      <c r="B52" s="117"/>
      <c r="C52" s="26" t="s">
        <v>9</v>
      </c>
      <c r="D52" s="26">
        <v>14787</v>
      </c>
      <c r="E52" s="27"/>
      <c r="F52" s="27">
        <v>52</v>
      </c>
      <c r="G52" s="27">
        <v>1</v>
      </c>
      <c r="H52" s="27">
        <v>12</v>
      </c>
      <c r="I52" s="27">
        <v>1</v>
      </c>
      <c r="J52" s="27">
        <v>43</v>
      </c>
      <c r="K52" s="27">
        <f t="shared" si="0"/>
        <v>4943</v>
      </c>
      <c r="L52" s="27"/>
      <c r="M52" s="27" t="s">
        <v>767</v>
      </c>
      <c r="N52" s="27"/>
      <c r="O52" s="27"/>
      <c r="P52" s="27"/>
      <c r="Q52" s="27">
        <v>4943</v>
      </c>
      <c r="R52" s="27"/>
      <c r="S52" s="27"/>
      <c r="T52" s="27"/>
      <c r="U52" s="27"/>
      <c r="V52" s="151">
        <v>0</v>
      </c>
    </row>
    <row r="53" spans="1:22" s="3" customFormat="1" ht="18.75" x14ac:dyDescent="0.45">
      <c r="A53" s="130">
        <v>44</v>
      </c>
      <c r="B53" s="26" t="s">
        <v>2285</v>
      </c>
      <c r="C53" s="26" t="s">
        <v>9</v>
      </c>
      <c r="D53" s="26">
        <v>54124</v>
      </c>
      <c r="E53" s="27">
        <v>5162</v>
      </c>
      <c r="F53" s="27">
        <v>74</v>
      </c>
      <c r="G53" s="27">
        <v>2</v>
      </c>
      <c r="H53" s="27">
        <v>1</v>
      </c>
      <c r="I53" s="27"/>
      <c r="J53" s="27"/>
      <c r="K53" s="27">
        <f t="shared" si="0"/>
        <v>400</v>
      </c>
      <c r="L53" s="27">
        <v>2</v>
      </c>
      <c r="M53" s="27" t="s">
        <v>768</v>
      </c>
      <c r="N53" s="27" t="s">
        <v>15</v>
      </c>
      <c r="O53" s="27" t="s">
        <v>42</v>
      </c>
      <c r="P53" s="27">
        <v>240</v>
      </c>
      <c r="Q53" s="27"/>
      <c r="R53" s="27">
        <v>400</v>
      </c>
      <c r="S53" s="27"/>
      <c r="T53" s="27"/>
      <c r="U53" s="27">
        <v>10</v>
      </c>
      <c r="V53" s="151">
        <v>0</v>
      </c>
    </row>
    <row r="54" spans="1:22" s="3" customFormat="1" ht="18.75" x14ac:dyDescent="0.45">
      <c r="A54" s="130">
        <v>45</v>
      </c>
      <c r="B54" s="117"/>
      <c r="C54" s="26" t="s">
        <v>9</v>
      </c>
      <c r="D54" s="26">
        <v>35214</v>
      </c>
      <c r="E54" s="27">
        <v>3957</v>
      </c>
      <c r="F54" s="27">
        <v>87</v>
      </c>
      <c r="G54" s="27">
        <v>1</v>
      </c>
      <c r="H54" s="27">
        <v>8</v>
      </c>
      <c r="I54" s="27">
        <v>1</v>
      </c>
      <c r="J54" s="27">
        <v>99</v>
      </c>
      <c r="K54" s="27">
        <f t="shared" si="0"/>
        <v>3399</v>
      </c>
      <c r="L54" s="27"/>
      <c r="M54" s="27" t="s">
        <v>768</v>
      </c>
      <c r="N54" s="27"/>
      <c r="O54" s="27"/>
      <c r="P54" s="27"/>
      <c r="Q54" s="27">
        <v>3399</v>
      </c>
      <c r="R54" s="27"/>
      <c r="S54" s="27"/>
      <c r="T54" s="27"/>
      <c r="U54" s="27"/>
      <c r="V54" s="151">
        <v>0</v>
      </c>
    </row>
    <row r="55" spans="1:22" s="3" customFormat="1" ht="18.75" x14ac:dyDescent="0.45">
      <c r="A55" s="130">
        <v>46</v>
      </c>
      <c r="B55" s="117"/>
      <c r="C55" s="26" t="s">
        <v>9</v>
      </c>
      <c r="D55" s="26">
        <v>53215</v>
      </c>
      <c r="E55" s="27">
        <v>5032</v>
      </c>
      <c r="F55" s="27">
        <v>176</v>
      </c>
      <c r="G55" s="27">
        <v>1</v>
      </c>
      <c r="H55" s="27">
        <v>3</v>
      </c>
      <c r="I55" s="27">
        <v>2</v>
      </c>
      <c r="J55" s="27">
        <v>4</v>
      </c>
      <c r="K55" s="27">
        <f t="shared" si="0"/>
        <v>1404</v>
      </c>
      <c r="L55" s="27"/>
      <c r="M55" s="27" t="s">
        <v>768</v>
      </c>
      <c r="N55" s="27"/>
      <c r="O55" s="27"/>
      <c r="P55" s="27"/>
      <c r="Q55" s="27">
        <v>1404</v>
      </c>
      <c r="R55" s="27"/>
      <c r="S55" s="27"/>
      <c r="T55" s="27"/>
      <c r="U55" s="27"/>
      <c r="V55" s="151">
        <v>0</v>
      </c>
    </row>
    <row r="56" spans="1:22" s="3" customFormat="1" ht="18.75" x14ac:dyDescent="0.45">
      <c r="A56" s="130">
        <v>47</v>
      </c>
      <c r="B56" s="26" t="s">
        <v>2286</v>
      </c>
      <c r="C56" s="26" t="s">
        <v>9</v>
      </c>
      <c r="D56" s="26">
        <v>34450</v>
      </c>
      <c r="E56" s="27">
        <v>3888</v>
      </c>
      <c r="F56" s="27">
        <v>105</v>
      </c>
      <c r="G56" s="27">
        <v>2</v>
      </c>
      <c r="H56" s="27">
        <v>9</v>
      </c>
      <c r="I56" s="27"/>
      <c r="J56" s="27">
        <v>68</v>
      </c>
      <c r="K56" s="27">
        <f t="shared" si="0"/>
        <v>3668</v>
      </c>
      <c r="L56" s="27">
        <v>2</v>
      </c>
      <c r="M56" s="27" t="s">
        <v>769</v>
      </c>
      <c r="N56" s="27" t="s">
        <v>15</v>
      </c>
      <c r="O56" s="27" t="s">
        <v>12</v>
      </c>
      <c r="P56" s="27">
        <v>180</v>
      </c>
      <c r="Q56" s="27">
        <v>3500</v>
      </c>
      <c r="R56" s="27">
        <v>168</v>
      </c>
      <c r="S56" s="27"/>
      <c r="T56" s="27"/>
      <c r="U56" s="27">
        <v>30</v>
      </c>
      <c r="V56" s="151">
        <v>0</v>
      </c>
    </row>
    <row r="57" spans="1:22" s="3" customFormat="1" ht="18.75" x14ac:dyDescent="0.45">
      <c r="A57" s="130">
        <v>48</v>
      </c>
      <c r="B57" s="117"/>
      <c r="C57" s="26" t="s">
        <v>9</v>
      </c>
      <c r="D57" s="26">
        <v>14780</v>
      </c>
      <c r="E57" s="27">
        <v>1929</v>
      </c>
      <c r="F57" s="27">
        <v>43</v>
      </c>
      <c r="G57" s="27">
        <v>1</v>
      </c>
      <c r="H57" s="27">
        <v>18</v>
      </c>
      <c r="I57" s="27">
        <v>1</v>
      </c>
      <c r="J57" s="27">
        <v>36</v>
      </c>
      <c r="K57" s="27">
        <f t="shared" si="0"/>
        <v>7336</v>
      </c>
      <c r="L57" s="27"/>
      <c r="M57" s="27" t="s">
        <v>769</v>
      </c>
      <c r="N57" s="27"/>
      <c r="O57" s="27"/>
      <c r="P57" s="27"/>
      <c r="Q57" s="27">
        <v>7336</v>
      </c>
      <c r="R57" s="27"/>
      <c r="S57" s="27"/>
      <c r="T57" s="27"/>
      <c r="U57" s="27"/>
      <c r="V57" s="151">
        <v>0</v>
      </c>
    </row>
    <row r="58" spans="1:22" s="3" customFormat="1" ht="18.75" x14ac:dyDescent="0.45">
      <c r="A58" s="130">
        <v>49</v>
      </c>
      <c r="B58" s="117"/>
      <c r="C58" s="26" t="s">
        <v>9</v>
      </c>
      <c r="D58" s="26">
        <v>7074</v>
      </c>
      <c r="E58" s="27">
        <v>582</v>
      </c>
      <c r="F58" s="27">
        <v>38</v>
      </c>
      <c r="G58" s="27">
        <v>1</v>
      </c>
      <c r="H58" s="27"/>
      <c r="I58" s="27">
        <v>2</v>
      </c>
      <c r="J58" s="27">
        <v>88</v>
      </c>
      <c r="K58" s="27">
        <f t="shared" si="0"/>
        <v>288</v>
      </c>
      <c r="L58" s="27"/>
      <c r="M58" s="27" t="s">
        <v>769</v>
      </c>
      <c r="N58" s="27"/>
      <c r="O58" s="27"/>
      <c r="P58" s="27"/>
      <c r="Q58" s="27">
        <v>288</v>
      </c>
      <c r="R58" s="27"/>
      <c r="S58" s="27"/>
      <c r="T58" s="27"/>
      <c r="U58" s="27"/>
      <c r="V58" s="151">
        <v>0</v>
      </c>
    </row>
    <row r="59" spans="1:22" s="3" customFormat="1" ht="18.75" x14ac:dyDescent="0.45">
      <c r="A59" s="130">
        <v>50</v>
      </c>
      <c r="B59" s="26" t="s">
        <v>2287</v>
      </c>
      <c r="C59" s="26" t="s">
        <v>9</v>
      </c>
      <c r="D59" s="26">
        <v>7317</v>
      </c>
      <c r="E59" s="27">
        <v>732</v>
      </c>
      <c r="F59" s="27">
        <v>10</v>
      </c>
      <c r="G59" s="27">
        <v>2</v>
      </c>
      <c r="H59" s="27"/>
      <c r="I59" s="27">
        <v>1</v>
      </c>
      <c r="J59" s="27">
        <v>27</v>
      </c>
      <c r="K59" s="27">
        <f t="shared" ref="K59:K107" si="1">H59*400+I59*100+J59</f>
        <v>127</v>
      </c>
      <c r="L59" s="27">
        <v>2</v>
      </c>
      <c r="M59" s="27" t="s">
        <v>770</v>
      </c>
      <c r="N59" s="27" t="s">
        <v>15</v>
      </c>
      <c r="O59" s="27" t="s">
        <v>253</v>
      </c>
      <c r="P59" s="27">
        <v>24</v>
      </c>
      <c r="Q59" s="27"/>
      <c r="R59" s="27">
        <v>127</v>
      </c>
      <c r="S59" s="27"/>
      <c r="T59" s="27"/>
      <c r="U59" s="27">
        <v>30</v>
      </c>
      <c r="V59" s="151">
        <v>0</v>
      </c>
    </row>
    <row r="60" spans="1:22" s="3" customFormat="1" ht="18.75" x14ac:dyDescent="0.45">
      <c r="A60" s="130">
        <v>51</v>
      </c>
      <c r="B60" s="26" t="s">
        <v>2288</v>
      </c>
      <c r="C60" s="26" t="s">
        <v>9</v>
      </c>
      <c r="D60" s="26">
        <v>14809</v>
      </c>
      <c r="E60" s="27">
        <v>1956</v>
      </c>
      <c r="F60" s="27">
        <v>8</v>
      </c>
      <c r="G60" s="27">
        <v>2</v>
      </c>
      <c r="H60" s="27">
        <v>8</v>
      </c>
      <c r="I60" s="27"/>
      <c r="J60" s="27">
        <v>48</v>
      </c>
      <c r="K60" s="27">
        <f t="shared" si="1"/>
        <v>3248</v>
      </c>
      <c r="L60" s="27">
        <v>2</v>
      </c>
      <c r="M60" s="27" t="s">
        <v>771</v>
      </c>
      <c r="N60" s="27" t="s">
        <v>15</v>
      </c>
      <c r="O60" s="27" t="s">
        <v>12</v>
      </c>
      <c r="P60" s="27">
        <v>222</v>
      </c>
      <c r="Q60" s="27">
        <v>3000</v>
      </c>
      <c r="R60" s="27">
        <v>248</v>
      </c>
      <c r="S60" s="27"/>
      <c r="T60" s="27"/>
      <c r="U60" s="27">
        <v>30</v>
      </c>
      <c r="V60" s="151">
        <v>0</v>
      </c>
    </row>
    <row r="61" spans="1:22" s="3" customFormat="1" ht="18.75" x14ac:dyDescent="0.45">
      <c r="A61" s="130">
        <v>52</v>
      </c>
      <c r="B61" s="26" t="s">
        <v>2289</v>
      </c>
      <c r="C61" s="26" t="s">
        <v>9</v>
      </c>
      <c r="D61" s="26">
        <v>43711</v>
      </c>
      <c r="E61" s="27">
        <v>4349</v>
      </c>
      <c r="F61" s="27">
        <v>113</v>
      </c>
      <c r="G61" s="27">
        <v>2</v>
      </c>
      <c r="H61" s="27"/>
      <c r="I61" s="27"/>
      <c r="J61" s="27">
        <v>62</v>
      </c>
      <c r="K61" s="27">
        <f t="shared" si="1"/>
        <v>62</v>
      </c>
      <c r="L61" s="27">
        <v>2</v>
      </c>
      <c r="M61" s="27" t="s">
        <v>772</v>
      </c>
      <c r="N61" s="27" t="s">
        <v>15</v>
      </c>
      <c r="O61" s="27" t="s">
        <v>12</v>
      </c>
      <c r="P61" s="27">
        <v>243</v>
      </c>
      <c r="Q61" s="27"/>
      <c r="R61" s="27">
        <v>62</v>
      </c>
      <c r="S61" s="27"/>
      <c r="T61" s="27"/>
      <c r="U61" s="27">
        <v>30</v>
      </c>
      <c r="V61" s="151">
        <v>0</v>
      </c>
    </row>
    <row r="62" spans="1:22" s="3" customFormat="1" ht="18.75" x14ac:dyDescent="0.45">
      <c r="A62" s="130">
        <v>53</v>
      </c>
      <c r="B62" s="117"/>
      <c r="C62" s="26" t="s">
        <v>9</v>
      </c>
      <c r="D62" s="26">
        <v>16782</v>
      </c>
      <c r="E62" s="27">
        <v>1931</v>
      </c>
      <c r="F62" s="27">
        <v>45</v>
      </c>
      <c r="G62" s="27">
        <v>1</v>
      </c>
      <c r="H62" s="27">
        <v>20</v>
      </c>
      <c r="I62" s="27"/>
      <c r="J62" s="27">
        <v>56</v>
      </c>
      <c r="K62" s="27">
        <f t="shared" si="1"/>
        <v>8056</v>
      </c>
      <c r="L62" s="27"/>
      <c r="M62" s="27" t="s">
        <v>772</v>
      </c>
      <c r="N62" s="27"/>
      <c r="O62" s="27"/>
      <c r="P62" s="27"/>
      <c r="Q62" s="27">
        <v>8056</v>
      </c>
      <c r="R62" s="27"/>
      <c r="S62" s="27"/>
      <c r="T62" s="27"/>
      <c r="U62" s="27"/>
      <c r="V62" s="151">
        <v>0</v>
      </c>
    </row>
    <row r="63" spans="1:22" s="3" customFormat="1" ht="18.75" x14ac:dyDescent="0.45">
      <c r="A63" s="130">
        <v>54</v>
      </c>
      <c r="B63" s="117"/>
      <c r="C63" s="26" t="s">
        <v>773</v>
      </c>
      <c r="D63" s="26">
        <v>1364</v>
      </c>
      <c r="E63" s="27">
        <v>1364</v>
      </c>
      <c r="F63" s="27">
        <v>53</v>
      </c>
      <c r="G63" s="27">
        <v>1</v>
      </c>
      <c r="H63" s="27">
        <v>19</v>
      </c>
      <c r="I63" s="27">
        <v>1</v>
      </c>
      <c r="J63" s="27">
        <v>27</v>
      </c>
      <c r="K63" s="27">
        <f t="shared" si="1"/>
        <v>7727</v>
      </c>
      <c r="L63" s="27"/>
      <c r="M63" s="27" t="s">
        <v>772</v>
      </c>
      <c r="N63" s="27"/>
      <c r="O63" s="27"/>
      <c r="P63" s="27"/>
      <c r="Q63" s="27">
        <v>7727</v>
      </c>
      <c r="R63" s="27"/>
      <c r="S63" s="27"/>
      <c r="T63" s="27"/>
      <c r="U63" s="27"/>
      <c r="V63" s="151">
        <v>0.01</v>
      </c>
    </row>
    <row r="64" spans="1:22" s="3" customFormat="1" ht="18.75" x14ac:dyDescent="0.45">
      <c r="A64" s="130">
        <v>55</v>
      </c>
      <c r="B64" s="26" t="s">
        <v>2290</v>
      </c>
      <c r="C64" s="26" t="s">
        <v>9</v>
      </c>
      <c r="D64" s="26">
        <v>50635</v>
      </c>
      <c r="E64" s="27">
        <v>4877</v>
      </c>
      <c r="F64" s="27">
        <v>63</v>
      </c>
      <c r="G64" s="27">
        <v>2</v>
      </c>
      <c r="H64" s="27"/>
      <c r="I64" s="27"/>
      <c r="J64" s="27">
        <v>90</v>
      </c>
      <c r="K64" s="27">
        <f t="shared" si="1"/>
        <v>90</v>
      </c>
      <c r="L64" s="27">
        <v>2</v>
      </c>
      <c r="M64" s="27" t="s">
        <v>774</v>
      </c>
      <c r="N64" s="27" t="s">
        <v>15</v>
      </c>
      <c r="O64" s="27" t="s">
        <v>12</v>
      </c>
      <c r="P64" s="27">
        <v>189</v>
      </c>
      <c r="Q64" s="27"/>
      <c r="R64" s="27">
        <v>90</v>
      </c>
      <c r="S64" s="27"/>
      <c r="T64" s="27"/>
      <c r="U64" s="27">
        <v>30</v>
      </c>
      <c r="V64" s="151">
        <v>0</v>
      </c>
    </row>
    <row r="65" spans="1:22" s="3" customFormat="1" ht="18.75" x14ac:dyDescent="0.45">
      <c r="A65" s="130">
        <v>56</v>
      </c>
      <c r="B65" s="117"/>
      <c r="C65" s="26" t="s">
        <v>9</v>
      </c>
      <c r="D65" s="26">
        <v>7286</v>
      </c>
      <c r="E65" s="27">
        <v>800</v>
      </c>
      <c r="F65" s="27">
        <v>272</v>
      </c>
      <c r="G65" s="27">
        <v>1</v>
      </c>
      <c r="H65" s="27"/>
      <c r="I65" s="27"/>
      <c r="J65" s="27">
        <v>37</v>
      </c>
      <c r="K65" s="27">
        <f t="shared" si="1"/>
        <v>37</v>
      </c>
      <c r="L65" s="27"/>
      <c r="M65" s="27" t="s">
        <v>774</v>
      </c>
      <c r="N65" s="27"/>
      <c r="O65" s="27"/>
      <c r="P65" s="27"/>
      <c r="Q65" s="27">
        <v>37</v>
      </c>
      <c r="R65" s="27"/>
      <c r="S65" s="27"/>
      <c r="T65" s="27"/>
      <c r="U65" s="27"/>
      <c r="V65" s="151">
        <v>0</v>
      </c>
    </row>
    <row r="66" spans="1:22" s="3" customFormat="1" ht="18.75" x14ac:dyDescent="0.45">
      <c r="A66" s="130">
        <v>57</v>
      </c>
      <c r="B66" s="117"/>
      <c r="C66" s="26" t="s">
        <v>9</v>
      </c>
      <c r="D66" s="26">
        <v>50634</v>
      </c>
      <c r="E66" s="27">
        <v>4876</v>
      </c>
      <c r="F66" s="27">
        <v>62</v>
      </c>
      <c r="G66" s="27">
        <v>1</v>
      </c>
      <c r="H66" s="27"/>
      <c r="I66" s="27"/>
      <c r="J66" s="27">
        <v>50</v>
      </c>
      <c r="K66" s="27">
        <f t="shared" si="1"/>
        <v>50</v>
      </c>
      <c r="L66" s="27"/>
      <c r="M66" s="27" t="s">
        <v>774</v>
      </c>
      <c r="N66" s="27"/>
      <c r="O66" s="27"/>
      <c r="P66" s="27"/>
      <c r="Q66" s="27">
        <v>50</v>
      </c>
      <c r="R66" s="27"/>
      <c r="S66" s="27"/>
      <c r="T66" s="27"/>
      <c r="U66" s="27"/>
      <c r="V66" s="151">
        <v>0</v>
      </c>
    </row>
    <row r="67" spans="1:22" s="3" customFormat="1" ht="18.75" x14ac:dyDescent="0.45">
      <c r="A67" s="130">
        <v>58</v>
      </c>
      <c r="B67" s="117"/>
      <c r="C67" s="26" t="s">
        <v>9</v>
      </c>
      <c r="D67" s="26">
        <v>14954</v>
      </c>
      <c r="E67" s="27">
        <v>2097</v>
      </c>
      <c r="F67" s="27">
        <v>221</v>
      </c>
      <c r="G67" s="27">
        <v>1</v>
      </c>
      <c r="H67" s="27">
        <v>7</v>
      </c>
      <c r="I67" s="27">
        <v>1</v>
      </c>
      <c r="J67" s="27">
        <v>47</v>
      </c>
      <c r="K67" s="27">
        <f t="shared" si="1"/>
        <v>2947</v>
      </c>
      <c r="L67" s="27"/>
      <c r="M67" s="27" t="s">
        <v>774</v>
      </c>
      <c r="N67" s="27"/>
      <c r="O67" s="27"/>
      <c r="P67" s="27"/>
      <c r="Q67" s="27">
        <v>2947</v>
      </c>
      <c r="R67" s="27"/>
      <c r="S67" s="27"/>
      <c r="T67" s="27"/>
      <c r="U67" s="27"/>
      <c r="V67" s="151">
        <v>0</v>
      </c>
    </row>
    <row r="68" spans="1:22" s="3" customFormat="1" ht="18.75" x14ac:dyDescent="0.45">
      <c r="A68" s="130">
        <v>59</v>
      </c>
      <c r="B68" s="117"/>
      <c r="C68" s="26" t="s">
        <v>9</v>
      </c>
      <c r="D68" s="26">
        <v>16580</v>
      </c>
      <c r="E68" s="27">
        <v>2632</v>
      </c>
      <c r="F68" s="27">
        <v>168</v>
      </c>
      <c r="G68" s="27">
        <v>1</v>
      </c>
      <c r="H68" s="27">
        <v>5</v>
      </c>
      <c r="I68" s="27">
        <v>2</v>
      </c>
      <c r="J68" s="27">
        <v>36</v>
      </c>
      <c r="K68" s="27">
        <f t="shared" si="1"/>
        <v>2236</v>
      </c>
      <c r="L68" s="27"/>
      <c r="M68" s="27" t="s">
        <v>774</v>
      </c>
      <c r="N68" s="27"/>
      <c r="O68" s="27"/>
      <c r="P68" s="27"/>
      <c r="Q68" s="27">
        <v>2236</v>
      </c>
      <c r="R68" s="27"/>
      <c r="S68" s="27"/>
      <c r="T68" s="27"/>
      <c r="U68" s="27"/>
      <c r="V68" s="151">
        <v>0</v>
      </c>
    </row>
    <row r="69" spans="1:22" s="3" customFormat="1" ht="18.75" x14ac:dyDescent="0.45">
      <c r="A69" s="130">
        <v>60</v>
      </c>
      <c r="B69" s="26" t="s">
        <v>2291</v>
      </c>
      <c r="C69" s="26" t="s">
        <v>9</v>
      </c>
      <c r="D69" s="26">
        <v>48438</v>
      </c>
      <c r="E69" s="27">
        <v>4642</v>
      </c>
      <c r="F69" s="27">
        <v>48</v>
      </c>
      <c r="G69" s="27">
        <v>2</v>
      </c>
      <c r="H69" s="27"/>
      <c r="I69" s="27"/>
      <c r="J69" s="27">
        <v>88</v>
      </c>
      <c r="K69" s="27">
        <f t="shared" si="1"/>
        <v>88</v>
      </c>
      <c r="L69" s="27">
        <v>2</v>
      </c>
      <c r="M69" s="27" t="s">
        <v>775</v>
      </c>
      <c r="N69" s="27" t="s">
        <v>15</v>
      </c>
      <c r="O69" s="27" t="s">
        <v>12</v>
      </c>
      <c r="P69" s="27">
        <v>156</v>
      </c>
      <c r="Q69" s="27"/>
      <c r="R69" s="27">
        <v>88</v>
      </c>
      <c r="S69" s="27"/>
      <c r="T69" s="27"/>
      <c r="U69" s="27">
        <v>20</v>
      </c>
      <c r="V69" s="151">
        <v>0</v>
      </c>
    </row>
    <row r="70" spans="1:22" s="3" customFormat="1" ht="18.75" x14ac:dyDescent="0.45">
      <c r="A70" s="130">
        <v>61</v>
      </c>
      <c r="B70" s="117"/>
      <c r="C70" s="26" t="s">
        <v>9</v>
      </c>
      <c r="D70" s="26">
        <v>46812</v>
      </c>
      <c r="E70" s="27">
        <v>4570</v>
      </c>
      <c r="F70" s="27">
        <v>117</v>
      </c>
      <c r="G70" s="27">
        <v>1</v>
      </c>
      <c r="H70" s="27"/>
      <c r="I70" s="27">
        <v>2</v>
      </c>
      <c r="J70" s="27"/>
      <c r="K70" s="27">
        <f t="shared" si="1"/>
        <v>200</v>
      </c>
      <c r="L70" s="27"/>
      <c r="M70" s="27" t="s">
        <v>775</v>
      </c>
      <c r="N70" s="27"/>
      <c r="O70" s="27"/>
      <c r="P70" s="27"/>
      <c r="Q70" s="27">
        <v>200</v>
      </c>
      <c r="R70" s="27"/>
      <c r="S70" s="27"/>
      <c r="T70" s="27"/>
      <c r="U70" s="27"/>
      <c r="V70" s="151">
        <v>0</v>
      </c>
    </row>
    <row r="71" spans="1:22" s="3" customFormat="1" ht="18.75" x14ac:dyDescent="0.45">
      <c r="A71" s="130">
        <v>62</v>
      </c>
      <c r="B71" s="117"/>
      <c r="C71" s="26" t="s">
        <v>9</v>
      </c>
      <c r="D71" s="26">
        <v>57889</v>
      </c>
      <c r="E71" s="27">
        <v>5478</v>
      </c>
      <c r="F71" s="27">
        <v>322</v>
      </c>
      <c r="G71" s="27">
        <v>1</v>
      </c>
      <c r="H71" s="27"/>
      <c r="I71" s="27">
        <v>2</v>
      </c>
      <c r="J71" s="27">
        <v>81</v>
      </c>
      <c r="K71" s="27">
        <f t="shared" si="1"/>
        <v>281</v>
      </c>
      <c r="L71" s="27"/>
      <c r="M71" s="27" t="s">
        <v>775</v>
      </c>
      <c r="N71" s="27"/>
      <c r="O71" s="27"/>
      <c r="P71" s="27"/>
      <c r="Q71" s="27">
        <v>281</v>
      </c>
      <c r="R71" s="27"/>
      <c r="S71" s="27"/>
      <c r="T71" s="27"/>
      <c r="U71" s="27"/>
      <c r="V71" s="151">
        <v>0</v>
      </c>
    </row>
    <row r="72" spans="1:22" s="3" customFormat="1" ht="18.75" x14ac:dyDescent="0.45">
      <c r="A72" s="130">
        <v>63</v>
      </c>
      <c r="B72" s="26" t="s">
        <v>2292</v>
      </c>
      <c r="C72" s="26" t="s">
        <v>9</v>
      </c>
      <c r="D72" s="26">
        <v>7076</v>
      </c>
      <c r="E72" s="27"/>
      <c r="F72" s="27">
        <v>41</v>
      </c>
      <c r="G72" s="27">
        <v>2</v>
      </c>
      <c r="H72" s="27"/>
      <c r="I72" s="27">
        <v>2</v>
      </c>
      <c r="J72" s="27">
        <v>97</v>
      </c>
      <c r="K72" s="27">
        <f t="shared" si="1"/>
        <v>297</v>
      </c>
      <c r="L72" s="27">
        <v>2</v>
      </c>
      <c r="M72" s="27" t="s">
        <v>769</v>
      </c>
      <c r="N72" s="27" t="s">
        <v>15</v>
      </c>
      <c r="O72" s="27" t="s">
        <v>12</v>
      </c>
      <c r="P72" s="27">
        <v>344</v>
      </c>
      <c r="Q72" s="27"/>
      <c r="R72" s="27">
        <v>297</v>
      </c>
      <c r="S72" s="27"/>
      <c r="T72" s="27"/>
      <c r="U72" s="27">
        <v>15</v>
      </c>
      <c r="V72" s="151">
        <v>0</v>
      </c>
    </row>
    <row r="73" spans="1:22" s="3" customFormat="1" ht="18.75" x14ac:dyDescent="0.45">
      <c r="A73" s="130">
        <v>64</v>
      </c>
      <c r="B73" s="117"/>
      <c r="C73" s="26" t="s">
        <v>9</v>
      </c>
      <c r="D73" s="26">
        <v>14766</v>
      </c>
      <c r="E73" s="27">
        <v>1916</v>
      </c>
      <c r="F73" s="27">
        <v>28</v>
      </c>
      <c r="G73" s="27">
        <v>1</v>
      </c>
      <c r="H73" s="27">
        <v>17</v>
      </c>
      <c r="I73" s="27">
        <v>3</v>
      </c>
      <c r="J73" s="27">
        <v>71</v>
      </c>
      <c r="K73" s="27">
        <f t="shared" si="1"/>
        <v>7171</v>
      </c>
      <c r="L73" s="27"/>
      <c r="M73" s="27" t="s">
        <v>769</v>
      </c>
      <c r="N73" s="27"/>
      <c r="O73" s="27"/>
      <c r="P73" s="27"/>
      <c r="Q73" s="27">
        <v>7171</v>
      </c>
      <c r="R73" s="27"/>
      <c r="S73" s="27"/>
      <c r="T73" s="27"/>
      <c r="U73" s="27"/>
      <c r="V73" s="151">
        <v>0</v>
      </c>
    </row>
    <row r="74" spans="1:22" s="3" customFormat="1" ht="18.75" x14ac:dyDescent="0.45">
      <c r="A74" s="130">
        <v>65</v>
      </c>
      <c r="B74" s="117"/>
      <c r="C74" s="26" t="s">
        <v>9</v>
      </c>
      <c r="D74" s="26">
        <v>26224</v>
      </c>
      <c r="E74" s="27">
        <v>3152</v>
      </c>
      <c r="F74" s="27">
        <v>26</v>
      </c>
      <c r="G74" s="27">
        <v>1</v>
      </c>
      <c r="H74" s="27">
        <v>14</v>
      </c>
      <c r="I74" s="27">
        <v>2</v>
      </c>
      <c r="J74" s="27"/>
      <c r="K74" s="27">
        <f t="shared" si="1"/>
        <v>5800</v>
      </c>
      <c r="L74" s="27"/>
      <c r="M74" s="27" t="s">
        <v>769</v>
      </c>
      <c r="N74" s="27"/>
      <c r="O74" s="27"/>
      <c r="P74" s="27"/>
      <c r="Q74" s="27">
        <v>5800</v>
      </c>
      <c r="R74" s="27"/>
      <c r="S74" s="27"/>
      <c r="T74" s="27"/>
      <c r="U74" s="27"/>
      <c r="V74" s="151">
        <v>0</v>
      </c>
    </row>
    <row r="75" spans="1:22" s="3" customFormat="1" ht="18.75" x14ac:dyDescent="0.45">
      <c r="A75" s="130">
        <v>66</v>
      </c>
      <c r="B75" s="117"/>
      <c r="C75" s="26" t="s">
        <v>9</v>
      </c>
      <c r="D75" s="26">
        <v>34445</v>
      </c>
      <c r="E75" s="27">
        <v>3889</v>
      </c>
      <c r="F75" s="27">
        <v>84</v>
      </c>
      <c r="G75" s="27">
        <v>1</v>
      </c>
      <c r="H75" s="27">
        <v>15</v>
      </c>
      <c r="I75" s="27">
        <v>3</v>
      </c>
      <c r="J75" s="27">
        <v>6</v>
      </c>
      <c r="K75" s="27">
        <f t="shared" si="1"/>
        <v>6306</v>
      </c>
      <c r="L75" s="27"/>
      <c r="M75" s="27" t="s">
        <v>769</v>
      </c>
      <c r="N75" s="27"/>
      <c r="O75" s="27"/>
      <c r="P75" s="27"/>
      <c r="Q75" s="27">
        <v>6306</v>
      </c>
      <c r="R75" s="27"/>
      <c r="S75" s="27"/>
      <c r="T75" s="27"/>
      <c r="U75" s="27"/>
      <c r="V75" s="151">
        <v>0</v>
      </c>
    </row>
    <row r="76" spans="1:22" s="3" customFormat="1" ht="18.75" x14ac:dyDescent="0.45">
      <c r="A76" s="130">
        <v>67</v>
      </c>
      <c r="B76" s="26" t="s">
        <v>2293</v>
      </c>
      <c r="C76" s="26" t="s">
        <v>9</v>
      </c>
      <c r="D76" s="26">
        <v>33657</v>
      </c>
      <c r="E76" s="27">
        <v>3838</v>
      </c>
      <c r="F76" s="27">
        <v>37</v>
      </c>
      <c r="G76" s="27">
        <v>2</v>
      </c>
      <c r="H76" s="27"/>
      <c r="I76" s="27">
        <v>1</v>
      </c>
      <c r="J76" s="27">
        <v>39</v>
      </c>
      <c r="K76" s="27">
        <f t="shared" si="1"/>
        <v>139</v>
      </c>
      <c r="L76" s="27">
        <v>2</v>
      </c>
      <c r="M76" s="27" t="s">
        <v>776</v>
      </c>
      <c r="N76" s="27" t="s">
        <v>15</v>
      </c>
      <c r="O76" s="27" t="s">
        <v>12</v>
      </c>
      <c r="P76" s="27">
        <v>132</v>
      </c>
      <c r="Q76" s="27"/>
      <c r="R76" s="27">
        <v>139</v>
      </c>
      <c r="S76" s="27"/>
      <c r="T76" s="27"/>
      <c r="U76" s="27">
        <v>30</v>
      </c>
      <c r="V76" s="151">
        <v>0</v>
      </c>
    </row>
    <row r="77" spans="1:22" s="3" customFormat="1" ht="18.75" x14ac:dyDescent="0.45">
      <c r="A77" s="130">
        <v>68</v>
      </c>
      <c r="B77" s="117"/>
      <c r="C77" s="26" t="s">
        <v>773</v>
      </c>
      <c r="D77" s="26">
        <v>3302</v>
      </c>
      <c r="E77" s="27">
        <v>3302</v>
      </c>
      <c r="F77" s="27">
        <v>45</v>
      </c>
      <c r="G77" s="27">
        <v>1</v>
      </c>
      <c r="H77" s="27">
        <v>8</v>
      </c>
      <c r="I77" s="27">
        <v>1</v>
      </c>
      <c r="J77" s="27">
        <v>85</v>
      </c>
      <c r="K77" s="27">
        <f t="shared" si="1"/>
        <v>3385</v>
      </c>
      <c r="L77" s="27"/>
      <c r="M77" s="27" t="s">
        <v>776</v>
      </c>
      <c r="N77" s="27"/>
      <c r="O77" s="27"/>
      <c r="P77" s="27"/>
      <c r="Q77" s="27">
        <v>3385</v>
      </c>
      <c r="R77" s="27"/>
      <c r="S77" s="27"/>
      <c r="T77" s="27"/>
      <c r="U77" s="27"/>
      <c r="V77" s="151">
        <v>0.01</v>
      </c>
    </row>
    <row r="78" spans="1:22" s="3" customFormat="1" ht="18.75" x14ac:dyDescent="0.45">
      <c r="A78" s="130">
        <v>69</v>
      </c>
      <c r="B78" s="26" t="s">
        <v>2294</v>
      </c>
      <c r="C78" s="26" t="s">
        <v>9</v>
      </c>
      <c r="D78" s="26">
        <v>7328</v>
      </c>
      <c r="E78" s="27"/>
      <c r="F78" s="27">
        <v>21</v>
      </c>
      <c r="G78" s="27">
        <v>2</v>
      </c>
      <c r="H78" s="27"/>
      <c r="I78" s="27"/>
      <c r="J78" s="27">
        <v>92</v>
      </c>
      <c r="K78" s="27">
        <f t="shared" si="1"/>
        <v>92</v>
      </c>
      <c r="L78" s="27">
        <v>2</v>
      </c>
      <c r="M78" s="27" t="s">
        <v>777</v>
      </c>
      <c r="N78" s="27" t="s">
        <v>15</v>
      </c>
      <c r="O78" s="27" t="s">
        <v>12</v>
      </c>
      <c r="P78" s="27">
        <v>146</v>
      </c>
      <c r="Q78" s="27"/>
      <c r="R78" s="27">
        <v>92</v>
      </c>
      <c r="S78" s="27"/>
      <c r="T78" s="27"/>
      <c r="U78" s="27">
        <v>10</v>
      </c>
      <c r="V78" s="151">
        <v>0</v>
      </c>
    </row>
    <row r="79" spans="1:22" s="3" customFormat="1" ht="18.75" x14ac:dyDescent="0.45">
      <c r="A79" s="130">
        <v>70</v>
      </c>
      <c r="B79" s="117"/>
      <c r="C79" s="26" t="s">
        <v>9</v>
      </c>
      <c r="D79" s="26">
        <v>60563</v>
      </c>
      <c r="E79" s="27">
        <v>5886</v>
      </c>
      <c r="F79" s="27">
        <v>201</v>
      </c>
      <c r="G79" s="27">
        <v>1</v>
      </c>
      <c r="H79" s="27">
        <v>13</v>
      </c>
      <c r="I79" s="27"/>
      <c r="J79" s="27"/>
      <c r="K79" s="27">
        <f t="shared" si="1"/>
        <v>5200</v>
      </c>
      <c r="L79" s="27"/>
      <c r="M79" s="27" t="s">
        <v>777</v>
      </c>
      <c r="N79" s="27"/>
      <c r="O79" s="27"/>
      <c r="P79" s="27"/>
      <c r="Q79" s="27">
        <v>5200</v>
      </c>
      <c r="R79" s="27"/>
      <c r="S79" s="27"/>
      <c r="T79" s="27"/>
      <c r="U79" s="27"/>
      <c r="V79" s="151">
        <v>0</v>
      </c>
    </row>
    <row r="80" spans="1:22" s="3" customFormat="1" ht="18.75" x14ac:dyDescent="0.45">
      <c r="A80" s="130">
        <v>71</v>
      </c>
      <c r="B80" s="117"/>
      <c r="C80" s="26" t="s">
        <v>9</v>
      </c>
      <c r="D80" s="26">
        <v>48532</v>
      </c>
      <c r="E80" s="27">
        <v>4672</v>
      </c>
      <c r="F80" s="27">
        <v>124</v>
      </c>
      <c r="G80" s="27">
        <v>1</v>
      </c>
      <c r="H80" s="27"/>
      <c r="I80" s="27">
        <v>2</v>
      </c>
      <c r="J80" s="27"/>
      <c r="K80" s="27">
        <f t="shared" si="1"/>
        <v>200</v>
      </c>
      <c r="L80" s="27"/>
      <c r="M80" s="27" t="s">
        <v>777</v>
      </c>
      <c r="N80" s="27"/>
      <c r="O80" s="27"/>
      <c r="P80" s="27"/>
      <c r="Q80" s="27">
        <v>200</v>
      </c>
      <c r="R80" s="27"/>
      <c r="S80" s="27"/>
      <c r="T80" s="27"/>
      <c r="U80" s="27"/>
      <c r="V80" s="151">
        <v>0</v>
      </c>
    </row>
    <row r="81" spans="1:22" s="3" customFormat="1" ht="18.75" x14ac:dyDescent="0.45">
      <c r="A81" s="130">
        <v>72</v>
      </c>
      <c r="B81" s="117"/>
      <c r="C81" s="26" t="s">
        <v>9</v>
      </c>
      <c r="D81" s="26">
        <v>16583</v>
      </c>
      <c r="E81" s="27">
        <v>2635</v>
      </c>
      <c r="F81" s="27">
        <v>171</v>
      </c>
      <c r="G81" s="27">
        <v>1</v>
      </c>
      <c r="H81" s="27">
        <v>13</v>
      </c>
      <c r="I81" s="27"/>
      <c r="J81" s="27">
        <v>80</v>
      </c>
      <c r="K81" s="27">
        <f t="shared" si="1"/>
        <v>5280</v>
      </c>
      <c r="L81" s="27"/>
      <c r="M81" s="27" t="s">
        <v>777</v>
      </c>
      <c r="N81" s="27"/>
      <c r="O81" s="27"/>
      <c r="P81" s="27"/>
      <c r="Q81" s="27">
        <v>5280</v>
      </c>
      <c r="R81" s="27"/>
      <c r="S81" s="27"/>
      <c r="T81" s="27"/>
      <c r="U81" s="27"/>
      <c r="V81" s="151">
        <v>0</v>
      </c>
    </row>
    <row r="82" spans="1:22" s="3" customFormat="1" ht="18.75" x14ac:dyDescent="0.45">
      <c r="A82" s="130">
        <v>73</v>
      </c>
      <c r="B82" s="26" t="s">
        <v>2295</v>
      </c>
      <c r="C82" s="26" t="s">
        <v>9</v>
      </c>
      <c r="D82" s="26">
        <v>7050</v>
      </c>
      <c r="E82" s="27"/>
      <c r="F82" s="27">
        <v>11</v>
      </c>
      <c r="G82" s="27">
        <v>2</v>
      </c>
      <c r="H82" s="27"/>
      <c r="I82" s="27">
        <v>1</v>
      </c>
      <c r="J82" s="27">
        <v>59</v>
      </c>
      <c r="K82" s="27">
        <f t="shared" si="1"/>
        <v>159</v>
      </c>
      <c r="L82" s="27">
        <v>2</v>
      </c>
      <c r="M82" s="27" t="s">
        <v>778</v>
      </c>
      <c r="N82" s="27" t="s">
        <v>15</v>
      </c>
      <c r="O82" s="27" t="s">
        <v>12</v>
      </c>
      <c r="P82" s="27">
        <v>180</v>
      </c>
      <c r="Q82" s="27"/>
      <c r="R82" s="27">
        <v>159</v>
      </c>
      <c r="S82" s="27"/>
      <c r="T82" s="27"/>
      <c r="U82" s="27">
        <v>30</v>
      </c>
      <c r="V82" s="151">
        <v>0</v>
      </c>
    </row>
    <row r="83" spans="1:22" s="3" customFormat="1" ht="18.75" x14ac:dyDescent="0.45">
      <c r="A83" s="130">
        <v>74</v>
      </c>
      <c r="B83" s="117"/>
      <c r="C83" s="26" t="s">
        <v>13</v>
      </c>
      <c r="D83" s="26"/>
      <c r="E83" s="27"/>
      <c r="F83" s="27"/>
      <c r="G83" s="27">
        <v>1</v>
      </c>
      <c r="H83" s="27">
        <v>17</v>
      </c>
      <c r="I83" s="27"/>
      <c r="J83" s="27"/>
      <c r="K83" s="27">
        <f t="shared" si="1"/>
        <v>6800</v>
      </c>
      <c r="L83" s="27"/>
      <c r="M83" s="27" t="s">
        <v>778</v>
      </c>
      <c r="N83" s="27"/>
      <c r="O83" s="27"/>
      <c r="P83" s="27"/>
      <c r="Q83" s="27">
        <v>6800</v>
      </c>
      <c r="R83" s="27"/>
      <c r="S83" s="27"/>
      <c r="T83" s="27"/>
      <c r="U83" s="27"/>
      <c r="V83" s="151">
        <v>0.01</v>
      </c>
    </row>
    <row r="84" spans="1:22" s="3" customFormat="1" ht="18.75" x14ac:dyDescent="0.45">
      <c r="A84" s="130">
        <v>75</v>
      </c>
      <c r="B84" s="117"/>
      <c r="C84" s="26" t="s">
        <v>9</v>
      </c>
      <c r="D84" s="26">
        <v>13425</v>
      </c>
      <c r="E84" s="27"/>
      <c r="F84" s="27">
        <v>113</v>
      </c>
      <c r="G84" s="27">
        <v>1</v>
      </c>
      <c r="H84" s="27">
        <v>6</v>
      </c>
      <c r="I84" s="27"/>
      <c r="J84" s="27">
        <v>45</v>
      </c>
      <c r="K84" s="27">
        <f t="shared" si="1"/>
        <v>2445</v>
      </c>
      <c r="L84" s="27"/>
      <c r="M84" s="27" t="s">
        <v>778</v>
      </c>
      <c r="N84" s="27"/>
      <c r="O84" s="27"/>
      <c r="P84" s="27"/>
      <c r="Q84" s="27">
        <v>2445</v>
      </c>
      <c r="R84" s="27"/>
      <c r="S84" s="27"/>
      <c r="T84" s="27"/>
      <c r="U84" s="27"/>
      <c r="V84" s="151">
        <v>0</v>
      </c>
    </row>
    <row r="85" spans="1:22" s="3" customFormat="1" ht="18.75" x14ac:dyDescent="0.45">
      <c r="A85" s="130">
        <v>76</v>
      </c>
      <c r="B85" s="117"/>
      <c r="C85" s="26" t="s">
        <v>9</v>
      </c>
      <c r="D85" s="26">
        <v>7224</v>
      </c>
      <c r="E85" s="27"/>
      <c r="F85" s="27">
        <v>34</v>
      </c>
      <c r="G85" s="27">
        <v>1</v>
      </c>
      <c r="H85" s="27"/>
      <c r="I85" s="27">
        <v>2</v>
      </c>
      <c r="J85" s="27">
        <v>30</v>
      </c>
      <c r="K85" s="27">
        <f t="shared" si="1"/>
        <v>230</v>
      </c>
      <c r="L85" s="27"/>
      <c r="M85" s="27" t="s">
        <v>778</v>
      </c>
      <c r="N85" s="27"/>
      <c r="O85" s="27"/>
      <c r="P85" s="27"/>
      <c r="Q85" s="27">
        <v>230</v>
      </c>
      <c r="R85" s="27"/>
      <c r="S85" s="27"/>
      <c r="T85" s="27"/>
      <c r="U85" s="27"/>
      <c r="V85" s="151">
        <v>0</v>
      </c>
    </row>
    <row r="86" spans="1:22" s="3" customFormat="1" ht="18.75" x14ac:dyDescent="0.45">
      <c r="A86" s="130">
        <v>77</v>
      </c>
      <c r="B86" s="117"/>
      <c r="C86" s="26" t="s">
        <v>9</v>
      </c>
      <c r="D86" s="26">
        <v>48396</v>
      </c>
      <c r="E86" s="27">
        <v>4651</v>
      </c>
      <c r="F86" s="27">
        <v>103</v>
      </c>
      <c r="G86" s="27">
        <v>1</v>
      </c>
      <c r="H86" s="27">
        <v>6</v>
      </c>
      <c r="I86" s="27"/>
      <c r="J86" s="27"/>
      <c r="K86" s="27">
        <f t="shared" si="1"/>
        <v>2400</v>
      </c>
      <c r="L86" s="27"/>
      <c r="M86" s="27" t="s">
        <v>778</v>
      </c>
      <c r="N86" s="27"/>
      <c r="O86" s="27"/>
      <c r="P86" s="27"/>
      <c r="Q86" s="27">
        <v>2400</v>
      </c>
      <c r="R86" s="27"/>
      <c r="S86" s="27"/>
      <c r="T86" s="27"/>
      <c r="U86" s="27"/>
      <c r="V86" s="151">
        <v>0</v>
      </c>
    </row>
    <row r="87" spans="1:22" s="3" customFormat="1" ht="18.75" x14ac:dyDescent="0.45">
      <c r="A87" s="130">
        <v>78</v>
      </c>
      <c r="B87" s="117"/>
      <c r="C87" s="26" t="s">
        <v>9</v>
      </c>
      <c r="D87" s="26">
        <v>48397</v>
      </c>
      <c r="E87" s="27">
        <v>4652</v>
      </c>
      <c r="F87" s="27">
        <v>104</v>
      </c>
      <c r="G87" s="27">
        <v>1</v>
      </c>
      <c r="H87" s="27">
        <v>6</v>
      </c>
      <c r="I87" s="27"/>
      <c r="J87" s="27"/>
      <c r="K87" s="27">
        <f t="shared" si="1"/>
        <v>2400</v>
      </c>
      <c r="L87" s="27"/>
      <c r="M87" s="27" t="s">
        <v>778</v>
      </c>
      <c r="N87" s="27"/>
      <c r="O87" s="27"/>
      <c r="P87" s="27"/>
      <c r="Q87" s="27">
        <v>2400</v>
      </c>
      <c r="R87" s="27"/>
      <c r="S87" s="27"/>
      <c r="T87" s="27"/>
      <c r="U87" s="27"/>
      <c r="V87" s="151">
        <v>0</v>
      </c>
    </row>
    <row r="88" spans="1:22" s="3" customFormat="1" ht="18.75" x14ac:dyDescent="0.45">
      <c r="A88" s="130">
        <v>79</v>
      </c>
      <c r="B88" s="117"/>
      <c r="C88" s="26" t="s">
        <v>9</v>
      </c>
      <c r="D88" s="26">
        <v>48398</v>
      </c>
      <c r="E88" s="27">
        <v>4653</v>
      </c>
      <c r="F88" s="27">
        <v>105</v>
      </c>
      <c r="G88" s="27">
        <v>1</v>
      </c>
      <c r="H88" s="27">
        <v>6</v>
      </c>
      <c r="I88" s="27"/>
      <c r="J88" s="27"/>
      <c r="K88" s="27">
        <f t="shared" si="1"/>
        <v>2400</v>
      </c>
      <c r="L88" s="27"/>
      <c r="M88" s="27" t="s">
        <v>778</v>
      </c>
      <c r="N88" s="27"/>
      <c r="O88" s="27"/>
      <c r="P88" s="27"/>
      <c r="Q88" s="27">
        <v>2400</v>
      </c>
      <c r="R88" s="27"/>
      <c r="S88" s="27"/>
      <c r="T88" s="27"/>
      <c r="U88" s="27"/>
      <c r="V88" s="151">
        <v>0</v>
      </c>
    </row>
    <row r="89" spans="1:22" s="3" customFormat="1" ht="18.75" x14ac:dyDescent="0.45">
      <c r="A89" s="130">
        <v>80</v>
      </c>
      <c r="B89" s="117"/>
      <c r="C89" s="26" t="s">
        <v>9</v>
      </c>
      <c r="D89" s="26">
        <v>48399</v>
      </c>
      <c r="E89" s="27">
        <v>4654</v>
      </c>
      <c r="F89" s="27">
        <v>106</v>
      </c>
      <c r="G89" s="27">
        <v>1</v>
      </c>
      <c r="H89" s="27">
        <v>6</v>
      </c>
      <c r="I89" s="27"/>
      <c r="J89" s="27"/>
      <c r="K89" s="27">
        <f t="shared" si="1"/>
        <v>2400</v>
      </c>
      <c r="L89" s="27"/>
      <c r="M89" s="27" t="s">
        <v>778</v>
      </c>
      <c r="N89" s="27"/>
      <c r="O89" s="27"/>
      <c r="P89" s="27"/>
      <c r="Q89" s="27">
        <v>2400</v>
      </c>
      <c r="R89" s="27"/>
      <c r="S89" s="27"/>
      <c r="T89" s="27"/>
      <c r="U89" s="27"/>
      <c r="V89" s="151">
        <v>0</v>
      </c>
    </row>
    <row r="90" spans="1:22" s="3" customFormat="1" ht="18.75" x14ac:dyDescent="0.45">
      <c r="A90" s="130">
        <v>81</v>
      </c>
      <c r="B90" s="26" t="s">
        <v>2296</v>
      </c>
      <c r="C90" s="26" t="s">
        <v>9</v>
      </c>
      <c r="D90" s="26">
        <v>50630</v>
      </c>
      <c r="E90" s="27">
        <v>4872</v>
      </c>
      <c r="F90" s="27">
        <v>58</v>
      </c>
      <c r="G90" s="27">
        <v>2</v>
      </c>
      <c r="H90" s="27"/>
      <c r="I90" s="27"/>
      <c r="J90" s="27">
        <v>84</v>
      </c>
      <c r="K90" s="27">
        <f t="shared" si="1"/>
        <v>84</v>
      </c>
      <c r="L90" s="27">
        <v>2</v>
      </c>
      <c r="M90" s="27" t="s">
        <v>779</v>
      </c>
      <c r="N90" s="27" t="s">
        <v>15</v>
      </c>
      <c r="O90" s="27" t="s">
        <v>12</v>
      </c>
      <c r="P90" s="27">
        <v>90</v>
      </c>
      <c r="Q90" s="27"/>
      <c r="R90" s="27">
        <v>84</v>
      </c>
      <c r="S90" s="27"/>
      <c r="T90" s="27"/>
      <c r="U90" s="27">
        <v>30</v>
      </c>
      <c r="V90" s="151">
        <v>0</v>
      </c>
    </row>
    <row r="91" spans="1:22" s="3" customFormat="1" ht="18.75" x14ac:dyDescent="0.45">
      <c r="A91" s="130">
        <v>82</v>
      </c>
      <c r="B91" s="117"/>
      <c r="C91" s="26" t="s">
        <v>9</v>
      </c>
      <c r="D91" s="26">
        <v>13525</v>
      </c>
      <c r="E91" s="27">
        <v>1598</v>
      </c>
      <c r="F91" s="27">
        <v>475</v>
      </c>
      <c r="G91" s="27">
        <v>1</v>
      </c>
      <c r="H91" s="27">
        <v>7</v>
      </c>
      <c r="I91" s="27"/>
      <c r="J91" s="27">
        <v>78</v>
      </c>
      <c r="K91" s="27">
        <f t="shared" si="1"/>
        <v>2878</v>
      </c>
      <c r="L91" s="27"/>
      <c r="M91" s="27" t="s">
        <v>779</v>
      </c>
      <c r="N91" s="27"/>
      <c r="O91" s="27"/>
      <c r="P91" s="27"/>
      <c r="Q91" s="27">
        <v>2878</v>
      </c>
      <c r="R91" s="27"/>
      <c r="S91" s="27"/>
      <c r="T91" s="27"/>
      <c r="U91" s="27"/>
      <c r="V91" s="151">
        <v>0</v>
      </c>
    </row>
    <row r="92" spans="1:22" s="3" customFormat="1" ht="18.75" x14ac:dyDescent="0.45">
      <c r="A92" s="130">
        <v>83</v>
      </c>
      <c r="B92" s="26" t="s">
        <v>2297</v>
      </c>
      <c r="C92" s="26" t="s">
        <v>9</v>
      </c>
      <c r="D92" s="26">
        <v>16733</v>
      </c>
      <c r="E92" s="27"/>
      <c r="F92" s="27">
        <v>259</v>
      </c>
      <c r="G92" s="27">
        <v>2</v>
      </c>
      <c r="H92" s="27"/>
      <c r="I92" s="27">
        <v>1</v>
      </c>
      <c r="J92" s="27">
        <v>74</v>
      </c>
      <c r="K92" s="27">
        <f t="shared" si="1"/>
        <v>174</v>
      </c>
      <c r="L92" s="27">
        <v>2</v>
      </c>
      <c r="M92" s="27" t="s">
        <v>780</v>
      </c>
      <c r="N92" s="27" t="s">
        <v>15</v>
      </c>
      <c r="O92" s="27" t="s">
        <v>42</v>
      </c>
      <c r="P92" s="27">
        <v>153</v>
      </c>
      <c r="Q92" s="27"/>
      <c r="R92" s="27">
        <v>174</v>
      </c>
      <c r="S92" s="27"/>
      <c r="T92" s="27"/>
      <c r="U92" s="27">
        <v>20</v>
      </c>
      <c r="V92" s="151">
        <v>0</v>
      </c>
    </row>
    <row r="93" spans="1:22" s="3" customFormat="1" ht="18.75" x14ac:dyDescent="0.45">
      <c r="A93" s="130">
        <v>84</v>
      </c>
      <c r="B93" s="117"/>
      <c r="C93" s="26" t="s">
        <v>9</v>
      </c>
      <c r="D93" s="26">
        <v>16618</v>
      </c>
      <c r="E93" s="27">
        <v>2492</v>
      </c>
      <c r="F93" s="27">
        <v>20</v>
      </c>
      <c r="G93" s="27">
        <v>1</v>
      </c>
      <c r="H93" s="27">
        <v>12</v>
      </c>
      <c r="I93" s="27">
        <v>1</v>
      </c>
      <c r="J93" s="27">
        <v>94</v>
      </c>
      <c r="K93" s="27">
        <f t="shared" si="1"/>
        <v>4994</v>
      </c>
      <c r="L93" s="27"/>
      <c r="M93" s="27" t="s">
        <v>780</v>
      </c>
      <c r="N93" s="27"/>
      <c r="O93" s="27"/>
      <c r="P93" s="27"/>
      <c r="Q93" s="27">
        <v>4994</v>
      </c>
      <c r="R93" s="27"/>
      <c r="S93" s="27"/>
      <c r="T93" s="27"/>
      <c r="U93" s="27"/>
      <c r="V93" s="151">
        <v>0</v>
      </c>
    </row>
    <row r="94" spans="1:22" s="3" customFormat="1" ht="18.75" x14ac:dyDescent="0.45">
      <c r="A94" s="130">
        <v>85</v>
      </c>
      <c r="B94" s="117"/>
      <c r="C94" s="26" t="s">
        <v>9</v>
      </c>
      <c r="D94" s="26">
        <v>7156</v>
      </c>
      <c r="E94" s="27"/>
      <c r="F94" s="27">
        <v>2</v>
      </c>
      <c r="G94" s="27">
        <v>1</v>
      </c>
      <c r="H94" s="27"/>
      <c r="I94" s="27">
        <v>1</v>
      </c>
      <c r="J94" s="27">
        <v>55</v>
      </c>
      <c r="K94" s="27">
        <f t="shared" si="1"/>
        <v>155</v>
      </c>
      <c r="L94" s="27"/>
      <c r="M94" s="27" t="s">
        <v>780</v>
      </c>
      <c r="N94" s="27"/>
      <c r="O94" s="27"/>
      <c r="P94" s="27"/>
      <c r="Q94" s="27"/>
      <c r="R94" s="27">
        <v>155</v>
      </c>
      <c r="S94" s="27"/>
      <c r="T94" s="27"/>
      <c r="U94" s="27"/>
      <c r="V94" s="151">
        <v>0</v>
      </c>
    </row>
    <row r="95" spans="1:22" s="3" customFormat="1" ht="18.75" x14ac:dyDescent="0.45">
      <c r="A95" s="151">
        <v>86</v>
      </c>
      <c r="B95" s="26" t="s">
        <v>2298</v>
      </c>
      <c r="C95" s="26" t="s">
        <v>9</v>
      </c>
      <c r="D95" s="26">
        <v>54864</v>
      </c>
      <c r="E95" s="27">
        <v>5289</v>
      </c>
      <c r="F95" s="27">
        <v>142</v>
      </c>
      <c r="G95" s="27">
        <v>1</v>
      </c>
      <c r="H95" s="27"/>
      <c r="I95" s="27">
        <v>1</v>
      </c>
      <c r="J95" s="27">
        <v>17</v>
      </c>
      <c r="K95" s="27">
        <f t="shared" si="1"/>
        <v>117</v>
      </c>
      <c r="L95" s="27"/>
      <c r="M95" s="27" t="s">
        <v>780</v>
      </c>
      <c r="N95" s="27"/>
      <c r="O95" s="27"/>
      <c r="P95" s="27"/>
      <c r="Q95" s="27"/>
      <c r="R95" s="27">
        <v>117</v>
      </c>
      <c r="S95" s="27"/>
      <c r="T95" s="27"/>
      <c r="U95" s="27"/>
      <c r="V95" s="151">
        <v>0</v>
      </c>
    </row>
    <row r="96" spans="1:22" s="3" customFormat="1" ht="18.75" x14ac:dyDescent="0.45">
      <c r="A96" s="151">
        <v>87</v>
      </c>
      <c r="B96" s="26" t="s">
        <v>2299</v>
      </c>
      <c r="C96" s="26" t="s">
        <v>9</v>
      </c>
      <c r="D96" s="26"/>
      <c r="E96" s="27"/>
      <c r="F96" s="27"/>
      <c r="G96" s="27">
        <v>2</v>
      </c>
      <c r="H96" s="27"/>
      <c r="I96" s="27"/>
      <c r="J96" s="27"/>
      <c r="K96" s="27">
        <f t="shared" si="1"/>
        <v>0</v>
      </c>
      <c r="L96" s="27">
        <v>2</v>
      </c>
      <c r="M96" s="27" t="s">
        <v>781</v>
      </c>
      <c r="N96" s="27" t="s">
        <v>15</v>
      </c>
      <c r="O96" s="27" t="s">
        <v>12</v>
      </c>
      <c r="P96" s="27">
        <v>162</v>
      </c>
      <c r="Q96" s="27"/>
      <c r="R96" s="27">
        <v>162</v>
      </c>
      <c r="S96" s="27"/>
      <c r="T96" s="27"/>
      <c r="U96" s="27">
        <v>20</v>
      </c>
      <c r="V96" s="151">
        <v>0</v>
      </c>
    </row>
    <row r="97" spans="1:22" s="3" customFormat="1" ht="18.75" x14ac:dyDescent="0.45">
      <c r="A97" s="151">
        <v>88</v>
      </c>
      <c r="B97" s="117"/>
      <c r="C97" s="26" t="s">
        <v>9</v>
      </c>
      <c r="D97" s="26">
        <v>13925</v>
      </c>
      <c r="E97" s="27">
        <v>1559</v>
      </c>
      <c r="F97" s="27">
        <v>421</v>
      </c>
      <c r="G97" s="27">
        <v>1</v>
      </c>
      <c r="H97" s="27">
        <v>9</v>
      </c>
      <c r="I97" s="27">
        <v>2</v>
      </c>
      <c r="J97" s="27">
        <v>50</v>
      </c>
      <c r="K97" s="27">
        <f t="shared" si="1"/>
        <v>3850</v>
      </c>
      <c r="L97" s="27"/>
      <c r="M97" s="27" t="s">
        <v>781</v>
      </c>
      <c r="N97" s="27"/>
      <c r="O97" s="27"/>
      <c r="P97" s="27"/>
      <c r="Q97" s="27">
        <v>3850</v>
      </c>
      <c r="R97" s="27"/>
      <c r="S97" s="27"/>
      <c r="T97" s="27"/>
      <c r="U97" s="27"/>
      <c r="V97" s="151">
        <v>0</v>
      </c>
    </row>
    <row r="98" spans="1:22" s="3" customFormat="1" ht="18.75" x14ac:dyDescent="0.45">
      <c r="A98" s="151">
        <v>89</v>
      </c>
      <c r="B98" s="117"/>
      <c r="C98" s="26" t="s">
        <v>9</v>
      </c>
      <c r="D98" s="26">
        <v>19627</v>
      </c>
      <c r="E98" s="27">
        <v>8481</v>
      </c>
      <c r="F98" s="27">
        <v>108</v>
      </c>
      <c r="G98" s="27">
        <v>1</v>
      </c>
      <c r="H98" s="27">
        <v>10</v>
      </c>
      <c r="I98" s="27">
        <v>1</v>
      </c>
      <c r="J98" s="27">
        <v>11</v>
      </c>
      <c r="K98" s="27">
        <f t="shared" si="1"/>
        <v>4111</v>
      </c>
      <c r="L98" s="27"/>
      <c r="M98" s="27" t="s">
        <v>781</v>
      </c>
      <c r="N98" s="27"/>
      <c r="O98" s="27"/>
      <c r="P98" s="27"/>
      <c r="Q98" s="27">
        <v>4111</v>
      </c>
      <c r="R98" s="27"/>
      <c r="S98" s="27"/>
      <c r="T98" s="27"/>
      <c r="U98" s="27"/>
      <c r="V98" s="151">
        <v>0</v>
      </c>
    </row>
    <row r="99" spans="1:22" s="44" customFormat="1" ht="18.75" x14ac:dyDescent="0.45">
      <c r="A99" s="151">
        <v>90</v>
      </c>
      <c r="B99" s="117"/>
      <c r="C99" s="87" t="s">
        <v>13</v>
      </c>
      <c r="D99" s="87"/>
      <c r="E99" s="88"/>
      <c r="F99" s="88"/>
      <c r="G99" s="88">
        <v>1</v>
      </c>
      <c r="H99" s="88">
        <v>9</v>
      </c>
      <c r="I99" s="88"/>
      <c r="J99" s="88">
        <v>33</v>
      </c>
      <c r="K99" s="88">
        <f t="shared" si="1"/>
        <v>3633</v>
      </c>
      <c r="L99" s="88"/>
      <c r="M99" s="88" t="s">
        <v>781</v>
      </c>
      <c r="N99" s="88"/>
      <c r="O99" s="88"/>
      <c r="P99" s="88"/>
      <c r="Q99" s="88">
        <v>3633</v>
      </c>
      <c r="R99" s="88"/>
      <c r="S99" s="88"/>
      <c r="T99" s="88"/>
      <c r="U99" s="88"/>
      <c r="V99" s="151">
        <v>0.01</v>
      </c>
    </row>
    <row r="100" spans="1:22" s="3" customFormat="1" ht="18.75" x14ac:dyDescent="0.45">
      <c r="A100" s="151">
        <v>91</v>
      </c>
      <c r="B100" s="26" t="s">
        <v>2300</v>
      </c>
      <c r="C100" s="26" t="s">
        <v>9</v>
      </c>
      <c r="D100" s="26">
        <v>7075</v>
      </c>
      <c r="E100" s="27"/>
      <c r="F100" s="27">
        <v>39</v>
      </c>
      <c r="G100" s="27">
        <v>2</v>
      </c>
      <c r="H100" s="27">
        <v>1</v>
      </c>
      <c r="I100" s="27">
        <v>1</v>
      </c>
      <c r="J100" s="27">
        <v>72</v>
      </c>
      <c r="K100" s="27">
        <f t="shared" si="1"/>
        <v>572</v>
      </c>
      <c r="L100" s="27">
        <v>2</v>
      </c>
      <c r="M100" s="27" t="s">
        <v>782</v>
      </c>
      <c r="N100" s="27" t="s">
        <v>15</v>
      </c>
      <c r="O100" s="27" t="s">
        <v>12</v>
      </c>
      <c r="P100" s="27">
        <v>216</v>
      </c>
      <c r="Q100" s="27">
        <v>400</v>
      </c>
      <c r="R100" s="27">
        <v>172</v>
      </c>
      <c r="S100" s="27"/>
      <c r="T100" s="27"/>
      <c r="U100" s="27">
        <v>10</v>
      </c>
      <c r="V100" s="151">
        <v>0</v>
      </c>
    </row>
    <row r="101" spans="1:22" s="3" customFormat="1" ht="18.75" x14ac:dyDescent="0.45">
      <c r="A101" s="151">
        <v>92</v>
      </c>
      <c r="B101" s="117"/>
      <c r="C101" s="26" t="s">
        <v>9</v>
      </c>
      <c r="D101" s="26">
        <v>14785</v>
      </c>
      <c r="E101" s="27">
        <v>1934</v>
      </c>
      <c r="F101" s="27">
        <v>50</v>
      </c>
      <c r="G101" s="27">
        <v>1</v>
      </c>
      <c r="H101" s="27">
        <v>22</v>
      </c>
      <c r="I101" s="27">
        <v>2</v>
      </c>
      <c r="J101" s="27">
        <v>81</v>
      </c>
      <c r="K101" s="27">
        <f t="shared" si="1"/>
        <v>9081</v>
      </c>
      <c r="L101" s="27"/>
      <c r="M101" s="27" t="s">
        <v>782</v>
      </c>
      <c r="N101" s="27"/>
      <c r="O101" s="27"/>
      <c r="P101" s="27"/>
      <c r="Q101" s="27">
        <v>9081</v>
      </c>
      <c r="R101" s="27"/>
      <c r="S101" s="27"/>
      <c r="T101" s="27"/>
      <c r="U101" s="27"/>
      <c r="V101" s="151">
        <v>0</v>
      </c>
    </row>
    <row r="102" spans="1:22" s="3" customFormat="1" ht="18.75" x14ac:dyDescent="0.45">
      <c r="A102" s="151">
        <v>93</v>
      </c>
      <c r="B102" s="117"/>
      <c r="C102" s="26" t="s">
        <v>9</v>
      </c>
      <c r="D102" s="26">
        <v>12925</v>
      </c>
      <c r="E102" s="27">
        <v>2858</v>
      </c>
      <c r="F102" s="27">
        <v>12</v>
      </c>
      <c r="G102" s="27">
        <v>1</v>
      </c>
      <c r="H102" s="27">
        <v>10</v>
      </c>
      <c r="I102" s="27">
        <v>1</v>
      </c>
      <c r="J102" s="27">
        <v>22</v>
      </c>
      <c r="K102" s="27">
        <f t="shared" si="1"/>
        <v>4122</v>
      </c>
      <c r="L102" s="27"/>
      <c r="M102" s="27" t="s">
        <v>782</v>
      </c>
      <c r="N102" s="27"/>
      <c r="O102" s="27"/>
      <c r="P102" s="27"/>
      <c r="Q102" s="27">
        <v>4122</v>
      </c>
      <c r="R102" s="27"/>
      <c r="S102" s="27"/>
      <c r="T102" s="27"/>
      <c r="U102" s="27"/>
      <c r="V102" s="151">
        <v>0</v>
      </c>
    </row>
    <row r="103" spans="1:22" s="3" customFormat="1" ht="18.75" x14ac:dyDescent="0.45">
      <c r="A103" s="151">
        <v>94</v>
      </c>
      <c r="B103" s="117"/>
      <c r="C103" s="26" t="s">
        <v>9</v>
      </c>
      <c r="D103" s="26">
        <v>72720</v>
      </c>
      <c r="E103" s="27">
        <v>3711</v>
      </c>
      <c r="F103" s="27">
        <v>88</v>
      </c>
      <c r="G103" s="27">
        <v>1</v>
      </c>
      <c r="H103" s="27"/>
      <c r="I103" s="27">
        <v>3</v>
      </c>
      <c r="J103" s="27">
        <v>86</v>
      </c>
      <c r="K103" s="27">
        <f t="shared" si="1"/>
        <v>386</v>
      </c>
      <c r="L103" s="27"/>
      <c r="M103" s="27" t="s">
        <v>782</v>
      </c>
      <c r="N103" s="27"/>
      <c r="O103" s="27"/>
      <c r="P103" s="27"/>
      <c r="Q103" s="27">
        <v>386</v>
      </c>
      <c r="R103" s="27"/>
      <c r="S103" s="27"/>
      <c r="T103" s="27"/>
      <c r="U103" s="27"/>
      <c r="V103" s="151">
        <v>0</v>
      </c>
    </row>
    <row r="104" spans="1:22" s="3" customFormat="1" ht="18.75" x14ac:dyDescent="0.45">
      <c r="A104" s="151">
        <v>95</v>
      </c>
      <c r="B104" s="26" t="s">
        <v>2301</v>
      </c>
      <c r="C104" s="26" t="s">
        <v>783</v>
      </c>
      <c r="D104" s="26"/>
      <c r="E104" s="27"/>
      <c r="F104" s="27"/>
      <c r="G104" s="27">
        <v>2</v>
      </c>
      <c r="H104" s="27"/>
      <c r="I104" s="27"/>
      <c r="J104" s="27"/>
      <c r="K104" s="27">
        <f t="shared" si="1"/>
        <v>0</v>
      </c>
      <c r="L104" s="27">
        <v>2</v>
      </c>
      <c r="M104" s="27" t="s">
        <v>784</v>
      </c>
      <c r="N104" s="27" t="s">
        <v>15</v>
      </c>
      <c r="O104" s="27" t="s">
        <v>12</v>
      </c>
      <c r="P104" s="27">
        <v>267</v>
      </c>
      <c r="Q104" s="27"/>
      <c r="R104" s="27">
        <v>267</v>
      </c>
      <c r="S104" s="27"/>
      <c r="T104" s="27"/>
      <c r="U104" s="27">
        <v>30</v>
      </c>
      <c r="V104" s="151">
        <v>0.02</v>
      </c>
    </row>
    <row r="105" spans="1:22" s="3" customFormat="1" ht="18.75" x14ac:dyDescent="0.45">
      <c r="A105" s="151">
        <v>96</v>
      </c>
      <c r="B105" s="117"/>
      <c r="C105" s="26" t="s">
        <v>9</v>
      </c>
      <c r="D105" s="26">
        <v>14786</v>
      </c>
      <c r="E105" s="27">
        <v>1735</v>
      </c>
      <c r="F105" s="27">
        <v>51</v>
      </c>
      <c r="G105" s="27">
        <v>1</v>
      </c>
      <c r="H105" s="27">
        <v>16</v>
      </c>
      <c r="I105" s="27">
        <v>2</v>
      </c>
      <c r="J105" s="27">
        <v>90</v>
      </c>
      <c r="K105" s="27">
        <f t="shared" si="1"/>
        <v>6690</v>
      </c>
      <c r="L105" s="27"/>
      <c r="M105" s="27" t="s">
        <v>784</v>
      </c>
      <c r="N105" s="27"/>
      <c r="O105" s="27"/>
      <c r="P105" s="27"/>
      <c r="Q105" s="27">
        <v>6690</v>
      </c>
      <c r="R105" s="27"/>
      <c r="S105" s="27"/>
      <c r="T105" s="27"/>
      <c r="U105" s="27"/>
      <c r="V105" s="151">
        <v>0</v>
      </c>
    </row>
    <row r="106" spans="1:22" s="3" customFormat="1" ht="18.75" x14ac:dyDescent="0.45">
      <c r="A106" s="151">
        <v>97</v>
      </c>
      <c r="B106" s="117"/>
      <c r="C106" s="26" t="s">
        <v>9</v>
      </c>
      <c r="D106" s="26">
        <v>35192</v>
      </c>
      <c r="E106" s="27">
        <v>76</v>
      </c>
      <c r="F106" s="27">
        <v>48</v>
      </c>
      <c r="G106" s="27">
        <v>1</v>
      </c>
      <c r="H106" s="27">
        <v>9</v>
      </c>
      <c r="I106" s="27"/>
      <c r="J106" s="27">
        <v>42</v>
      </c>
      <c r="K106" s="27">
        <f t="shared" si="1"/>
        <v>3642</v>
      </c>
      <c r="L106" s="27"/>
      <c r="M106" s="27" t="s">
        <v>784</v>
      </c>
      <c r="N106" s="27"/>
      <c r="O106" s="27"/>
      <c r="P106" s="27"/>
      <c r="Q106" s="27">
        <v>3642</v>
      </c>
      <c r="R106" s="27"/>
      <c r="S106" s="27"/>
      <c r="T106" s="27"/>
      <c r="U106" s="27"/>
      <c r="V106" s="151">
        <v>0</v>
      </c>
    </row>
    <row r="107" spans="1:22" s="3" customFormat="1" ht="18.75" x14ac:dyDescent="0.45">
      <c r="A107" s="151">
        <v>98</v>
      </c>
      <c r="B107" s="117"/>
      <c r="C107" s="26" t="s">
        <v>9</v>
      </c>
      <c r="D107" s="26">
        <v>7052</v>
      </c>
      <c r="E107" s="27">
        <v>560</v>
      </c>
      <c r="F107" s="27">
        <v>13</v>
      </c>
      <c r="G107" s="27">
        <v>1</v>
      </c>
      <c r="H107" s="27"/>
      <c r="I107" s="27">
        <v>2</v>
      </c>
      <c r="J107" s="27">
        <v>3</v>
      </c>
      <c r="K107" s="27">
        <f t="shared" si="1"/>
        <v>203</v>
      </c>
      <c r="L107" s="27"/>
      <c r="M107" s="27" t="s">
        <v>784</v>
      </c>
      <c r="N107" s="27"/>
      <c r="O107" s="27"/>
      <c r="P107" s="27"/>
      <c r="Q107" s="27">
        <v>203</v>
      </c>
      <c r="R107" s="27"/>
      <c r="S107" s="27"/>
      <c r="T107" s="27"/>
      <c r="U107" s="27"/>
      <c r="V107" s="151">
        <v>0</v>
      </c>
    </row>
    <row r="108" spans="1:22" s="3" customFormat="1" ht="18.75" x14ac:dyDescent="0.45">
      <c r="A108" s="151">
        <v>99</v>
      </c>
      <c r="B108" s="26" t="s">
        <v>2302</v>
      </c>
      <c r="C108" s="26" t="s">
        <v>9</v>
      </c>
      <c r="D108" s="26">
        <v>7159</v>
      </c>
      <c r="E108" s="27">
        <v>675</v>
      </c>
      <c r="F108" s="27">
        <v>5</v>
      </c>
      <c r="G108" s="27">
        <v>2</v>
      </c>
      <c r="H108" s="27">
        <v>3</v>
      </c>
      <c r="I108" s="27">
        <v>1</v>
      </c>
      <c r="J108" s="27">
        <v>12</v>
      </c>
      <c r="K108" s="27">
        <f t="shared" ref="K108:K157" si="2">H108*400+I108*100+J108</f>
        <v>1312</v>
      </c>
      <c r="L108" s="27">
        <v>2</v>
      </c>
      <c r="M108" s="27" t="s">
        <v>785</v>
      </c>
      <c r="N108" s="27" t="s">
        <v>15</v>
      </c>
      <c r="O108" s="27" t="s">
        <v>12</v>
      </c>
      <c r="P108" s="27">
        <v>234</v>
      </c>
      <c r="Q108" s="27">
        <v>1312</v>
      </c>
      <c r="R108" s="27"/>
      <c r="S108" s="27"/>
      <c r="T108" s="27"/>
      <c r="U108" s="27">
        <v>20</v>
      </c>
      <c r="V108" s="151">
        <v>0</v>
      </c>
    </row>
    <row r="109" spans="1:22" s="3" customFormat="1" ht="18.75" x14ac:dyDescent="0.45">
      <c r="A109" s="151">
        <v>100</v>
      </c>
      <c r="B109" s="117"/>
      <c r="C109" s="26" t="s">
        <v>773</v>
      </c>
      <c r="D109" s="26">
        <v>3037</v>
      </c>
      <c r="E109" s="27">
        <v>3037</v>
      </c>
      <c r="F109" s="27">
        <v>129</v>
      </c>
      <c r="G109" s="27">
        <v>1</v>
      </c>
      <c r="H109" s="27">
        <v>10</v>
      </c>
      <c r="I109" s="27"/>
      <c r="J109" s="27">
        <v>30</v>
      </c>
      <c r="K109" s="27">
        <f t="shared" si="2"/>
        <v>4030</v>
      </c>
      <c r="L109" s="27"/>
      <c r="M109" s="27" t="s">
        <v>785</v>
      </c>
      <c r="N109" s="27"/>
      <c r="O109" s="27"/>
      <c r="P109" s="27"/>
      <c r="Q109" s="27">
        <v>4030</v>
      </c>
      <c r="R109" s="27"/>
      <c r="S109" s="27"/>
      <c r="T109" s="27"/>
      <c r="U109" s="27"/>
      <c r="V109" s="151">
        <v>0.01</v>
      </c>
    </row>
    <row r="110" spans="1:22" s="3" customFormat="1" ht="18.75" x14ac:dyDescent="0.45">
      <c r="A110" s="151">
        <v>101</v>
      </c>
      <c r="B110" s="117"/>
      <c r="C110" s="26" t="s">
        <v>9</v>
      </c>
      <c r="D110" s="26">
        <v>16634</v>
      </c>
      <c r="E110" s="27">
        <v>2508</v>
      </c>
      <c r="F110" s="27">
        <v>3</v>
      </c>
      <c r="G110" s="27">
        <v>1</v>
      </c>
      <c r="H110" s="27">
        <v>10</v>
      </c>
      <c r="I110" s="27">
        <v>3</v>
      </c>
      <c r="J110" s="27">
        <v>68</v>
      </c>
      <c r="K110" s="27">
        <f t="shared" si="2"/>
        <v>4368</v>
      </c>
      <c r="L110" s="27"/>
      <c r="M110" s="27" t="s">
        <v>785</v>
      </c>
      <c r="N110" s="27"/>
      <c r="O110" s="27"/>
      <c r="P110" s="27"/>
      <c r="Q110" s="27">
        <v>4368</v>
      </c>
      <c r="R110" s="27"/>
      <c r="S110" s="27"/>
      <c r="T110" s="27"/>
      <c r="U110" s="27"/>
      <c r="V110" s="151">
        <v>0</v>
      </c>
    </row>
    <row r="111" spans="1:22" s="3" customFormat="1" ht="18.75" x14ac:dyDescent="0.45">
      <c r="A111" s="151">
        <v>102</v>
      </c>
      <c r="B111" s="26" t="s">
        <v>2303</v>
      </c>
      <c r="C111" s="26" t="s">
        <v>9</v>
      </c>
      <c r="D111" s="26">
        <v>16536</v>
      </c>
      <c r="E111" s="27">
        <v>2570</v>
      </c>
      <c r="F111" s="27">
        <v>115</v>
      </c>
      <c r="G111" s="27">
        <v>2</v>
      </c>
      <c r="H111" s="27">
        <v>6</v>
      </c>
      <c r="I111" s="27">
        <v>3</v>
      </c>
      <c r="J111" s="27">
        <v>32</v>
      </c>
      <c r="K111" s="27">
        <f t="shared" si="2"/>
        <v>2732</v>
      </c>
      <c r="L111" s="27">
        <v>2</v>
      </c>
      <c r="M111" s="27" t="s">
        <v>786</v>
      </c>
      <c r="N111" s="27" t="s">
        <v>15</v>
      </c>
      <c r="O111" s="27" t="s">
        <v>12</v>
      </c>
      <c r="P111" s="27">
        <v>162</v>
      </c>
      <c r="Q111" s="27">
        <v>2600</v>
      </c>
      <c r="R111" s="27">
        <v>132</v>
      </c>
      <c r="S111" s="27"/>
      <c r="T111" s="27"/>
      <c r="U111" s="27">
        <v>30</v>
      </c>
      <c r="V111" s="151">
        <v>0</v>
      </c>
    </row>
    <row r="112" spans="1:22" s="3" customFormat="1" ht="18.75" x14ac:dyDescent="0.45">
      <c r="A112" s="151">
        <v>103</v>
      </c>
      <c r="B112" s="117"/>
      <c r="C112" s="26" t="s">
        <v>787</v>
      </c>
      <c r="D112" s="26"/>
      <c r="E112" s="27"/>
      <c r="F112" s="27"/>
      <c r="G112" s="27">
        <v>1</v>
      </c>
      <c r="H112" s="27">
        <v>50</v>
      </c>
      <c r="I112" s="27"/>
      <c r="J112" s="27">
        <v>72</v>
      </c>
      <c r="K112" s="27">
        <f t="shared" si="2"/>
        <v>20072</v>
      </c>
      <c r="L112" s="27"/>
      <c r="M112" s="27" t="s">
        <v>786</v>
      </c>
      <c r="N112" s="27"/>
      <c r="O112" s="27"/>
      <c r="P112" s="27"/>
      <c r="Q112" s="27">
        <v>20072</v>
      </c>
      <c r="R112" s="27"/>
      <c r="S112" s="27"/>
      <c r="T112" s="27"/>
      <c r="U112" s="27"/>
      <c r="V112" s="151">
        <v>0.01</v>
      </c>
    </row>
    <row r="113" spans="1:22" s="3" customFormat="1" ht="18.75" x14ac:dyDescent="0.45">
      <c r="A113" s="151">
        <v>104</v>
      </c>
      <c r="B113" s="117"/>
      <c r="C113" s="26" t="s">
        <v>13</v>
      </c>
      <c r="D113" s="26"/>
      <c r="E113" s="27"/>
      <c r="F113" s="27"/>
      <c r="G113" s="27">
        <v>1</v>
      </c>
      <c r="H113" s="27">
        <v>14</v>
      </c>
      <c r="I113" s="27"/>
      <c r="J113" s="27"/>
      <c r="K113" s="27">
        <f t="shared" si="2"/>
        <v>5600</v>
      </c>
      <c r="L113" s="27"/>
      <c r="M113" s="27" t="s">
        <v>786</v>
      </c>
      <c r="N113" s="27"/>
      <c r="O113" s="27"/>
      <c r="P113" s="27"/>
      <c r="Q113" s="27">
        <v>5600</v>
      </c>
      <c r="R113" s="27"/>
      <c r="S113" s="27"/>
      <c r="T113" s="27"/>
      <c r="U113" s="27"/>
      <c r="V113" s="151">
        <v>0.01</v>
      </c>
    </row>
    <row r="114" spans="1:22" s="3" customFormat="1" ht="18.75" x14ac:dyDescent="0.45">
      <c r="A114" s="151">
        <v>105</v>
      </c>
      <c r="B114" s="26" t="s">
        <v>2304</v>
      </c>
      <c r="C114" s="26" t="s">
        <v>9</v>
      </c>
      <c r="D114" s="26">
        <v>7276</v>
      </c>
      <c r="E114" s="27">
        <v>790</v>
      </c>
      <c r="F114" s="27">
        <v>207</v>
      </c>
      <c r="G114" s="27">
        <v>2</v>
      </c>
      <c r="H114" s="27"/>
      <c r="I114" s="27">
        <v>1</v>
      </c>
      <c r="J114" s="27">
        <v>47</v>
      </c>
      <c r="K114" s="27">
        <f t="shared" si="2"/>
        <v>147</v>
      </c>
      <c r="L114" s="27">
        <v>2</v>
      </c>
      <c r="M114" s="27" t="s">
        <v>788</v>
      </c>
      <c r="N114" s="27" t="s">
        <v>15</v>
      </c>
      <c r="O114" s="27" t="s">
        <v>12</v>
      </c>
      <c r="P114" s="27">
        <v>102</v>
      </c>
      <c r="Q114" s="27"/>
      <c r="R114" s="27">
        <v>147</v>
      </c>
      <c r="S114" s="27"/>
      <c r="T114" s="27"/>
      <c r="U114" s="27">
        <v>20</v>
      </c>
      <c r="V114" s="151">
        <v>0</v>
      </c>
    </row>
    <row r="115" spans="1:22" s="3" customFormat="1" ht="18.75" x14ac:dyDescent="0.45">
      <c r="A115" s="151">
        <v>106</v>
      </c>
      <c r="B115" s="117"/>
      <c r="C115" s="26" t="s">
        <v>9</v>
      </c>
      <c r="D115" s="26">
        <v>14921</v>
      </c>
      <c r="E115" s="27">
        <v>2065</v>
      </c>
      <c r="F115" s="27">
        <v>210</v>
      </c>
      <c r="G115" s="27">
        <v>1</v>
      </c>
      <c r="H115" s="27">
        <v>1</v>
      </c>
      <c r="I115" s="27"/>
      <c r="J115" s="27">
        <v>10</v>
      </c>
      <c r="K115" s="27">
        <f t="shared" si="2"/>
        <v>410</v>
      </c>
      <c r="L115" s="27"/>
      <c r="M115" s="27" t="s">
        <v>788</v>
      </c>
      <c r="N115" s="27"/>
      <c r="O115" s="27"/>
      <c r="P115" s="27"/>
      <c r="Q115" s="27">
        <v>410</v>
      </c>
      <c r="R115" s="27"/>
      <c r="S115" s="27"/>
      <c r="T115" s="27"/>
      <c r="U115" s="27"/>
      <c r="V115" s="151">
        <v>0</v>
      </c>
    </row>
    <row r="116" spans="1:22" s="3" customFormat="1" ht="18.75" x14ac:dyDescent="0.45">
      <c r="A116" s="151">
        <v>107</v>
      </c>
      <c r="B116" s="117"/>
      <c r="C116" s="26" t="s">
        <v>9</v>
      </c>
      <c r="D116" s="26">
        <v>13526</v>
      </c>
      <c r="E116" s="27">
        <v>1560</v>
      </c>
      <c r="F116" s="27">
        <v>422</v>
      </c>
      <c r="G116" s="27">
        <v>1</v>
      </c>
      <c r="H116" s="27">
        <v>9</v>
      </c>
      <c r="I116" s="27">
        <v>3</v>
      </c>
      <c r="J116" s="27">
        <v>81</v>
      </c>
      <c r="K116" s="27">
        <f t="shared" si="2"/>
        <v>3981</v>
      </c>
      <c r="L116" s="27"/>
      <c r="M116" s="27" t="s">
        <v>788</v>
      </c>
      <c r="N116" s="27"/>
      <c r="O116" s="27"/>
      <c r="P116" s="27"/>
      <c r="Q116" s="27">
        <v>3981</v>
      </c>
      <c r="R116" s="27"/>
      <c r="S116" s="27"/>
      <c r="T116" s="27"/>
      <c r="U116" s="27"/>
      <c r="V116" s="151">
        <v>0</v>
      </c>
    </row>
    <row r="117" spans="1:22" s="3" customFormat="1" ht="18.75" x14ac:dyDescent="0.45">
      <c r="A117" s="151">
        <v>108</v>
      </c>
      <c r="B117" s="117"/>
      <c r="C117" s="26" t="s">
        <v>9</v>
      </c>
      <c r="D117" s="26">
        <v>26172</v>
      </c>
      <c r="E117" s="27">
        <v>3106</v>
      </c>
      <c r="F117" s="27">
        <v>245</v>
      </c>
      <c r="G117" s="27">
        <v>1</v>
      </c>
      <c r="H117" s="27">
        <v>9</v>
      </c>
      <c r="I117" s="27"/>
      <c r="J117" s="27">
        <v>55</v>
      </c>
      <c r="K117" s="27">
        <f t="shared" si="2"/>
        <v>3655</v>
      </c>
      <c r="L117" s="27"/>
      <c r="M117" s="27" t="s">
        <v>788</v>
      </c>
      <c r="N117" s="27"/>
      <c r="O117" s="27"/>
      <c r="P117" s="27"/>
      <c r="Q117" s="27">
        <v>3655</v>
      </c>
      <c r="R117" s="27"/>
      <c r="S117" s="27"/>
      <c r="T117" s="27"/>
      <c r="U117" s="27"/>
      <c r="V117" s="151">
        <v>0</v>
      </c>
    </row>
    <row r="118" spans="1:22" s="3" customFormat="1" ht="18.75" x14ac:dyDescent="0.45">
      <c r="A118" s="151">
        <v>109</v>
      </c>
      <c r="B118" s="117"/>
      <c r="C118" s="26" t="s">
        <v>9</v>
      </c>
      <c r="D118" s="26">
        <v>7257</v>
      </c>
      <c r="E118" s="27">
        <v>771</v>
      </c>
      <c r="F118" s="27">
        <v>107</v>
      </c>
      <c r="G118" s="27">
        <v>1</v>
      </c>
      <c r="H118" s="27">
        <v>1</v>
      </c>
      <c r="I118" s="27">
        <v>1</v>
      </c>
      <c r="J118" s="27">
        <v>26</v>
      </c>
      <c r="K118" s="27">
        <f t="shared" si="2"/>
        <v>526</v>
      </c>
      <c r="L118" s="27"/>
      <c r="M118" s="27" t="s">
        <v>788</v>
      </c>
      <c r="N118" s="27"/>
      <c r="O118" s="27"/>
      <c r="P118" s="27"/>
      <c r="Q118" s="27">
        <v>526</v>
      </c>
      <c r="R118" s="27"/>
      <c r="S118" s="27"/>
      <c r="T118" s="27"/>
      <c r="U118" s="27"/>
      <c r="V118" s="151">
        <v>0</v>
      </c>
    </row>
    <row r="119" spans="1:22" s="3" customFormat="1" ht="18.75" x14ac:dyDescent="0.45">
      <c r="A119" s="151">
        <v>110</v>
      </c>
      <c r="B119" s="26" t="s">
        <v>2305</v>
      </c>
      <c r="C119" s="26" t="s">
        <v>9</v>
      </c>
      <c r="D119" s="26">
        <v>42609</v>
      </c>
      <c r="E119" s="27">
        <v>4292</v>
      </c>
      <c r="F119" s="27">
        <v>24</v>
      </c>
      <c r="G119" s="27">
        <v>1</v>
      </c>
      <c r="H119" s="27"/>
      <c r="I119" s="27">
        <v>1</v>
      </c>
      <c r="J119" s="27">
        <v>10</v>
      </c>
      <c r="K119" s="27">
        <f t="shared" si="2"/>
        <v>110</v>
      </c>
      <c r="L119" s="27"/>
      <c r="M119" s="27" t="s">
        <v>789</v>
      </c>
      <c r="N119" s="27"/>
      <c r="O119" s="27"/>
      <c r="P119" s="27"/>
      <c r="Q119" s="27">
        <v>110</v>
      </c>
      <c r="R119" s="27"/>
      <c r="S119" s="27"/>
      <c r="T119" s="27"/>
      <c r="U119" s="27"/>
      <c r="V119" s="151">
        <v>0</v>
      </c>
    </row>
    <row r="120" spans="1:22" s="3" customFormat="1" ht="18.75" x14ac:dyDescent="0.45">
      <c r="A120" s="151">
        <v>111</v>
      </c>
      <c r="B120" s="117"/>
      <c r="C120" s="26" t="s">
        <v>9</v>
      </c>
      <c r="D120" s="26">
        <v>62175</v>
      </c>
      <c r="E120" s="27">
        <v>6058</v>
      </c>
      <c r="F120" s="27">
        <v>404</v>
      </c>
      <c r="G120" s="27">
        <v>1</v>
      </c>
      <c r="H120" s="27">
        <v>9</v>
      </c>
      <c r="I120" s="27">
        <v>2</v>
      </c>
      <c r="J120" s="27">
        <v>58</v>
      </c>
      <c r="K120" s="27">
        <f t="shared" si="2"/>
        <v>3858</v>
      </c>
      <c r="L120" s="27"/>
      <c r="M120" s="27" t="s">
        <v>789</v>
      </c>
      <c r="N120" s="27"/>
      <c r="O120" s="27"/>
      <c r="P120" s="27"/>
      <c r="Q120" s="27">
        <v>3858</v>
      </c>
      <c r="R120" s="27"/>
      <c r="S120" s="27"/>
      <c r="T120" s="27"/>
      <c r="U120" s="27"/>
      <c r="V120" s="151">
        <v>0</v>
      </c>
    </row>
    <row r="121" spans="1:22" s="3" customFormat="1" ht="18.75" x14ac:dyDescent="0.45">
      <c r="A121" s="151">
        <v>112</v>
      </c>
      <c r="B121" s="26" t="s">
        <v>2307</v>
      </c>
      <c r="C121" s="26" t="s">
        <v>9</v>
      </c>
      <c r="D121" s="26">
        <v>52223</v>
      </c>
      <c r="E121" s="27">
        <v>4826</v>
      </c>
      <c r="F121" s="27">
        <v>40</v>
      </c>
      <c r="G121" s="27">
        <v>2</v>
      </c>
      <c r="H121" s="27"/>
      <c r="I121" s="27"/>
      <c r="J121" s="27">
        <v>56</v>
      </c>
      <c r="K121" s="27">
        <f t="shared" si="2"/>
        <v>56</v>
      </c>
      <c r="L121" s="27">
        <v>2</v>
      </c>
      <c r="M121" s="27" t="s">
        <v>789</v>
      </c>
      <c r="N121" s="27" t="s">
        <v>15</v>
      </c>
      <c r="O121" s="27" t="s">
        <v>12</v>
      </c>
      <c r="P121" s="27">
        <v>251</v>
      </c>
      <c r="Q121" s="27"/>
      <c r="R121" s="27">
        <v>56</v>
      </c>
      <c r="S121" s="27"/>
      <c r="T121" s="27"/>
      <c r="U121" s="27">
        <v>30</v>
      </c>
      <c r="V121" s="151">
        <v>0</v>
      </c>
    </row>
    <row r="122" spans="1:22" s="3" customFormat="1" ht="18.75" x14ac:dyDescent="0.45">
      <c r="A122" s="151">
        <v>113</v>
      </c>
      <c r="B122" s="117"/>
      <c r="C122" s="26" t="s">
        <v>9</v>
      </c>
      <c r="D122" s="26">
        <v>52224</v>
      </c>
      <c r="E122" s="27">
        <v>4828</v>
      </c>
      <c r="F122" s="27">
        <v>337</v>
      </c>
      <c r="G122" s="27">
        <v>1</v>
      </c>
      <c r="H122" s="27">
        <v>9</v>
      </c>
      <c r="I122" s="27">
        <v>1</v>
      </c>
      <c r="J122" s="27">
        <v>11</v>
      </c>
      <c r="K122" s="27">
        <f t="shared" si="2"/>
        <v>3711</v>
      </c>
      <c r="L122" s="27"/>
      <c r="M122" s="27" t="s">
        <v>789</v>
      </c>
      <c r="N122" s="27"/>
      <c r="O122" s="27"/>
      <c r="P122" s="27"/>
      <c r="Q122" s="27">
        <v>3711</v>
      </c>
      <c r="R122" s="27"/>
      <c r="S122" s="27"/>
      <c r="T122" s="27"/>
      <c r="U122" s="27"/>
      <c r="V122" s="151">
        <v>0</v>
      </c>
    </row>
    <row r="123" spans="1:22" s="3" customFormat="1" ht="18.75" x14ac:dyDescent="0.45">
      <c r="A123" s="151">
        <v>114</v>
      </c>
      <c r="B123" s="26" t="s">
        <v>2308</v>
      </c>
      <c r="C123" s="26" t="s">
        <v>790</v>
      </c>
      <c r="D123" s="26"/>
      <c r="E123" s="27"/>
      <c r="F123" s="27"/>
      <c r="G123" s="27">
        <v>2</v>
      </c>
      <c r="H123" s="27"/>
      <c r="I123" s="27"/>
      <c r="J123" s="27"/>
      <c r="K123" s="27">
        <f t="shared" si="2"/>
        <v>0</v>
      </c>
      <c r="L123" s="27">
        <v>2</v>
      </c>
      <c r="M123" s="27" t="s">
        <v>791</v>
      </c>
      <c r="N123" s="27" t="s">
        <v>15</v>
      </c>
      <c r="O123" s="27" t="s">
        <v>12</v>
      </c>
      <c r="P123" s="27">
        <v>108</v>
      </c>
      <c r="Q123" s="27"/>
      <c r="R123" s="27">
        <v>108</v>
      </c>
      <c r="S123" s="27"/>
      <c r="T123" s="27"/>
      <c r="U123" s="27">
        <v>20</v>
      </c>
      <c r="V123" s="151">
        <v>0.02</v>
      </c>
    </row>
    <row r="124" spans="1:22" s="3" customFormat="1" ht="18.75" x14ac:dyDescent="0.45">
      <c r="A124" s="151">
        <v>115</v>
      </c>
      <c r="B124" s="117"/>
      <c r="C124" s="26" t="s">
        <v>9</v>
      </c>
      <c r="D124" s="26">
        <v>16853</v>
      </c>
      <c r="E124" s="27"/>
      <c r="F124" s="27">
        <v>74</v>
      </c>
      <c r="G124" s="27">
        <v>1</v>
      </c>
      <c r="H124" s="27">
        <v>7</v>
      </c>
      <c r="I124" s="27">
        <v>1</v>
      </c>
      <c r="J124" s="27">
        <v>67</v>
      </c>
      <c r="K124" s="27">
        <f t="shared" si="2"/>
        <v>2967</v>
      </c>
      <c r="L124" s="27"/>
      <c r="M124" s="27" t="s">
        <v>791</v>
      </c>
      <c r="N124" s="27"/>
      <c r="O124" s="27"/>
      <c r="P124" s="27"/>
      <c r="Q124" s="27">
        <v>2967</v>
      </c>
      <c r="R124" s="27"/>
      <c r="S124" s="27"/>
      <c r="T124" s="27"/>
      <c r="U124" s="27"/>
      <c r="V124" s="151">
        <v>0</v>
      </c>
    </row>
    <row r="125" spans="1:22" s="3" customFormat="1" ht="18.75" x14ac:dyDescent="0.45">
      <c r="A125" s="151">
        <v>116</v>
      </c>
      <c r="B125" s="117"/>
      <c r="C125" s="26" t="s">
        <v>9</v>
      </c>
      <c r="D125" s="26">
        <v>53271</v>
      </c>
      <c r="E125" s="27">
        <v>5013</v>
      </c>
      <c r="F125" s="27">
        <v>112</v>
      </c>
      <c r="G125" s="27">
        <v>1</v>
      </c>
      <c r="H125" s="27">
        <v>5</v>
      </c>
      <c r="I125" s="27">
        <v>3</v>
      </c>
      <c r="J125" s="27">
        <v>51</v>
      </c>
      <c r="K125" s="27">
        <f t="shared" si="2"/>
        <v>2351</v>
      </c>
      <c r="L125" s="27"/>
      <c r="M125" s="27" t="s">
        <v>791</v>
      </c>
      <c r="N125" s="27"/>
      <c r="O125" s="27"/>
      <c r="P125" s="27"/>
      <c r="Q125" s="27">
        <v>2351</v>
      </c>
      <c r="R125" s="27"/>
      <c r="S125" s="27"/>
      <c r="T125" s="27"/>
      <c r="U125" s="27"/>
      <c r="V125" s="151">
        <v>0</v>
      </c>
    </row>
    <row r="126" spans="1:22" s="3" customFormat="1" ht="18.75" x14ac:dyDescent="0.45">
      <c r="A126" s="151">
        <v>117</v>
      </c>
      <c r="B126" s="117"/>
      <c r="C126" s="26" t="s">
        <v>9</v>
      </c>
      <c r="D126" s="26">
        <v>55328</v>
      </c>
      <c r="E126" s="27">
        <v>5773</v>
      </c>
      <c r="F126" s="27">
        <v>132</v>
      </c>
      <c r="G126" s="27">
        <v>1</v>
      </c>
      <c r="H126" s="27">
        <v>10</v>
      </c>
      <c r="I126" s="27"/>
      <c r="J126" s="27"/>
      <c r="K126" s="27">
        <f t="shared" si="2"/>
        <v>4000</v>
      </c>
      <c r="L126" s="27"/>
      <c r="M126" s="27" t="s">
        <v>791</v>
      </c>
      <c r="N126" s="27"/>
      <c r="O126" s="27"/>
      <c r="P126" s="27"/>
      <c r="Q126" s="27">
        <v>4000</v>
      </c>
      <c r="R126" s="27"/>
      <c r="S126" s="27"/>
      <c r="T126" s="27"/>
      <c r="U126" s="27"/>
      <c r="V126" s="151">
        <v>0</v>
      </c>
    </row>
    <row r="127" spans="1:22" s="3" customFormat="1" ht="18.75" x14ac:dyDescent="0.45">
      <c r="A127" s="151">
        <v>118</v>
      </c>
      <c r="B127" s="117"/>
      <c r="C127" s="26" t="s">
        <v>9</v>
      </c>
      <c r="D127" s="26">
        <v>7318</v>
      </c>
      <c r="E127" s="27">
        <v>833</v>
      </c>
      <c r="F127" s="27">
        <v>11</v>
      </c>
      <c r="G127" s="27">
        <v>1</v>
      </c>
      <c r="H127" s="27"/>
      <c r="I127" s="27">
        <v>2</v>
      </c>
      <c r="J127" s="27">
        <v>70</v>
      </c>
      <c r="K127" s="27">
        <f t="shared" si="2"/>
        <v>270</v>
      </c>
      <c r="L127" s="27"/>
      <c r="M127" s="27" t="s">
        <v>791</v>
      </c>
      <c r="N127" s="27"/>
      <c r="O127" s="27"/>
      <c r="P127" s="27"/>
      <c r="Q127" s="27">
        <v>270</v>
      </c>
      <c r="R127" s="27"/>
      <c r="S127" s="27"/>
      <c r="T127" s="27"/>
      <c r="U127" s="27"/>
      <c r="V127" s="151">
        <v>0</v>
      </c>
    </row>
    <row r="128" spans="1:22" s="3" customFormat="1" ht="18.75" x14ac:dyDescent="0.45">
      <c r="A128" s="151">
        <v>119</v>
      </c>
      <c r="B128" s="117"/>
      <c r="C128" s="26" t="s">
        <v>9</v>
      </c>
      <c r="D128" s="26">
        <v>14615</v>
      </c>
      <c r="E128" s="27">
        <v>1774</v>
      </c>
      <c r="F128" s="27">
        <v>39</v>
      </c>
      <c r="G128" s="27">
        <v>1</v>
      </c>
      <c r="H128" s="27">
        <v>6</v>
      </c>
      <c r="I128" s="27"/>
      <c r="J128" s="27">
        <v>66</v>
      </c>
      <c r="K128" s="27">
        <f t="shared" si="2"/>
        <v>2466</v>
      </c>
      <c r="L128" s="27"/>
      <c r="M128" s="27" t="s">
        <v>791</v>
      </c>
      <c r="N128" s="27"/>
      <c r="O128" s="27"/>
      <c r="P128" s="27"/>
      <c r="Q128" s="27">
        <v>2466</v>
      </c>
      <c r="R128" s="27"/>
      <c r="S128" s="27"/>
      <c r="T128" s="27"/>
      <c r="U128" s="27"/>
      <c r="V128" s="151">
        <v>0</v>
      </c>
    </row>
    <row r="129" spans="1:22" s="3" customFormat="1" ht="18.75" x14ac:dyDescent="0.45">
      <c r="A129" s="151">
        <v>120</v>
      </c>
      <c r="B129" s="26" t="s">
        <v>2306</v>
      </c>
      <c r="C129" s="26" t="s">
        <v>9</v>
      </c>
      <c r="D129" s="26"/>
      <c r="E129" s="27" t="s">
        <v>314</v>
      </c>
      <c r="F129" s="27"/>
      <c r="G129" s="27">
        <v>2</v>
      </c>
      <c r="H129" s="27"/>
      <c r="I129" s="27"/>
      <c r="J129" s="27"/>
      <c r="K129" s="27">
        <f t="shared" si="2"/>
        <v>0</v>
      </c>
      <c r="L129" s="27">
        <v>2</v>
      </c>
      <c r="M129" s="27" t="s">
        <v>792</v>
      </c>
      <c r="N129" s="27" t="s">
        <v>15</v>
      </c>
      <c r="O129" s="27" t="s">
        <v>12</v>
      </c>
      <c r="P129" s="27">
        <v>108</v>
      </c>
      <c r="Q129" s="27"/>
      <c r="R129" s="27">
        <v>108</v>
      </c>
      <c r="S129" s="27"/>
      <c r="T129" s="27"/>
      <c r="U129" s="27">
        <v>30</v>
      </c>
      <c r="V129" s="151">
        <v>0</v>
      </c>
    </row>
    <row r="130" spans="1:22" s="3" customFormat="1" ht="18.75" x14ac:dyDescent="0.45">
      <c r="A130" s="151">
        <v>121</v>
      </c>
      <c r="B130" s="117"/>
      <c r="C130" s="26" t="s">
        <v>9</v>
      </c>
      <c r="D130" s="26">
        <v>8842</v>
      </c>
      <c r="E130" s="27">
        <v>1112</v>
      </c>
      <c r="F130" s="27">
        <v>16</v>
      </c>
      <c r="G130" s="27">
        <v>1</v>
      </c>
      <c r="H130" s="27">
        <v>8</v>
      </c>
      <c r="I130" s="27">
        <v>3</v>
      </c>
      <c r="J130" s="27">
        <v>45</v>
      </c>
      <c r="K130" s="27">
        <f t="shared" si="2"/>
        <v>3545</v>
      </c>
      <c r="L130" s="27"/>
      <c r="M130" s="27" t="s">
        <v>792</v>
      </c>
      <c r="N130" s="27"/>
      <c r="O130" s="27"/>
      <c r="P130" s="27"/>
      <c r="Q130" s="27">
        <v>3545</v>
      </c>
      <c r="R130" s="27"/>
      <c r="S130" s="27"/>
      <c r="T130" s="27"/>
      <c r="U130" s="27"/>
      <c r="V130" s="151">
        <v>0</v>
      </c>
    </row>
    <row r="131" spans="1:22" s="3" customFormat="1" ht="18.75" x14ac:dyDescent="0.45">
      <c r="A131" s="151">
        <v>122</v>
      </c>
      <c r="B131" s="117"/>
      <c r="C131" s="26" t="s">
        <v>9</v>
      </c>
      <c r="D131" s="26">
        <v>14728</v>
      </c>
      <c r="E131" s="27"/>
      <c r="F131" s="27">
        <v>202</v>
      </c>
      <c r="G131" s="27">
        <v>1</v>
      </c>
      <c r="H131" s="27">
        <v>14</v>
      </c>
      <c r="I131" s="27">
        <v>1</v>
      </c>
      <c r="J131" s="27">
        <v>40</v>
      </c>
      <c r="K131" s="27">
        <f t="shared" si="2"/>
        <v>5740</v>
      </c>
      <c r="L131" s="27"/>
      <c r="M131" s="27" t="s">
        <v>792</v>
      </c>
      <c r="N131" s="27"/>
      <c r="O131" s="27"/>
      <c r="P131" s="27"/>
      <c r="Q131" s="27">
        <v>5740</v>
      </c>
      <c r="R131" s="27"/>
      <c r="S131" s="27"/>
      <c r="T131" s="27"/>
      <c r="U131" s="27"/>
      <c r="V131" s="151">
        <v>0</v>
      </c>
    </row>
    <row r="132" spans="1:22" s="3" customFormat="1" ht="18.75" x14ac:dyDescent="0.45">
      <c r="A132" s="151">
        <v>123</v>
      </c>
      <c r="B132" s="117"/>
      <c r="C132" s="26" t="s">
        <v>9</v>
      </c>
      <c r="D132" s="26">
        <v>14788</v>
      </c>
      <c r="E132" s="27">
        <v>1937</v>
      </c>
      <c r="F132" s="27">
        <v>53</v>
      </c>
      <c r="G132" s="27">
        <v>1</v>
      </c>
      <c r="H132" s="27">
        <v>14</v>
      </c>
      <c r="I132" s="27">
        <v>1</v>
      </c>
      <c r="J132" s="27">
        <v>45</v>
      </c>
      <c r="K132" s="27">
        <f t="shared" si="2"/>
        <v>5745</v>
      </c>
      <c r="L132" s="27"/>
      <c r="M132" s="27" t="s">
        <v>792</v>
      </c>
      <c r="N132" s="27"/>
      <c r="P132" s="27"/>
      <c r="Q132" s="27">
        <v>5745</v>
      </c>
      <c r="R132" s="27"/>
      <c r="S132" s="27"/>
      <c r="T132" s="27"/>
      <c r="U132" s="27"/>
      <c r="V132" s="151">
        <v>0</v>
      </c>
    </row>
    <row r="133" spans="1:22" s="3" customFormat="1" ht="18.75" x14ac:dyDescent="0.45">
      <c r="A133" s="151">
        <v>124</v>
      </c>
      <c r="B133" s="26" t="s">
        <v>2309</v>
      </c>
      <c r="C133" s="26" t="s">
        <v>9</v>
      </c>
      <c r="D133" s="26">
        <v>7275</v>
      </c>
      <c r="E133" s="27"/>
      <c r="F133" s="27">
        <v>206</v>
      </c>
      <c r="G133" s="27">
        <v>2</v>
      </c>
      <c r="H133" s="27"/>
      <c r="I133" s="27">
        <v>1</v>
      </c>
      <c r="J133" s="27">
        <v>89</v>
      </c>
      <c r="K133" s="27">
        <f t="shared" si="2"/>
        <v>189</v>
      </c>
      <c r="L133" s="27">
        <v>2</v>
      </c>
      <c r="M133" s="27" t="s">
        <v>793</v>
      </c>
      <c r="N133" s="27" t="s">
        <v>15</v>
      </c>
      <c r="O133" s="27" t="s">
        <v>12</v>
      </c>
      <c r="P133" s="27">
        <v>201</v>
      </c>
      <c r="Q133" s="27"/>
      <c r="R133" s="27">
        <v>189</v>
      </c>
      <c r="S133" s="27"/>
      <c r="T133" s="27"/>
      <c r="U133" s="27">
        <v>30</v>
      </c>
      <c r="V133" s="151">
        <v>0</v>
      </c>
    </row>
    <row r="134" spans="1:22" s="3" customFormat="1" ht="18.75" x14ac:dyDescent="0.45">
      <c r="A134" s="151">
        <v>125</v>
      </c>
      <c r="B134" s="117"/>
      <c r="C134" s="26" t="s">
        <v>9</v>
      </c>
      <c r="D134" s="26">
        <v>13561</v>
      </c>
      <c r="E134" s="27"/>
      <c r="F134" s="27">
        <v>471</v>
      </c>
      <c r="G134" s="27">
        <v>1</v>
      </c>
      <c r="H134" s="27">
        <v>6</v>
      </c>
      <c r="I134" s="27"/>
      <c r="J134" s="27"/>
      <c r="K134" s="27">
        <f t="shared" si="2"/>
        <v>2400</v>
      </c>
      <c r="L134" s="27"/>
      <c r="M134" s="27" t="s">
        <v>793</v>
      </c>
      <c r="N134" s="27"/>
      <c r="O134" s="27"/>
      <c r="P134" s="27"/>
      <c r="Q134" s="27">
        <v>2400</v>
      </c>
      <c r="R134" s="27"/>
      <c r="S134" s="27"/>
      <c r="T134" s="27"/>
      <c r="U134" s="27"/>
      <c r="V134" s="151">
        <v>0</v>
      </c>
    </row>
    <row r="135" spans="1:22" s="3" customFormat="1" ht="18.75" x14ac:dyDescent="0.45">
      <c r="A135" s="151">
        <v>126</v>
      </c>
      <c r="B135" s="117"/>
      <c r="C135" s="26" t="s">
        <v>9</v>
      </c>
      <c r="D135" s="26">
        <v>17075</v>
      </c>
      <c r="E135" s="27">
        <v>3003</v>
      </c>
      <c r="F135" s="27">
        <v>36</v>
      </c>
      <c r="G135" s="27">
        <v>1</v>
      </c>
      <c r="H135" s="27">
        <v>7</v>
      </c>
      <c r="I135" s="27"/>
      <c r="J135" s="27">
        <v>71</v>
      </c>
      <c r="K135" s="27">
        <f t="shared" si="2"/>
        <v>2871</v>
      </c>
      <c r="L135" s="27"/>
      <c r="M135" s="27" t="s">
        <v>793</v>
      </c>
      <c r="N135" s="27"/>
      <c r="O135" s="27"/>
      <c r="P135" s="27"/>
      <c r="Q135" s="27">
        <v>2871</v>
      </c>
      <c r="R135" s="27"/>
      <c r="S135" s="27"/>
      <c r="T135" s="27"/>
      <c r="U135" s="27"/>
      <c r="V135" s="151">
        <v>0</v>
      </c>
    </row>
    <row r="136" spans="1:22" s="3" customFormat="1" ht="18.75" x14ac:dyDescent="0.45">
      <c r="A136" s="151">
        <v>127</v>
      </c>
      <c r="B136" s="117"/>
      <c r="C136" s="26" t="s">
        <v>773</v>
      </c>
      <c r="D136" s="26">
        <v>3032</v>
      </c>
      <c r="E136" s="27">
        <v>3032</v>
      </c>
      <c r="F136" s="27">
        <v>115</v>
      </c>
      <c r="G136" s="27">
        <v>1</v>
      </c>
      <c r="H136" s="27">
        <v>2</v>
      </c>
      <c r="I136" s="27">
        <v>2</v>
      </c>
      <c r="J136" s="27"/>
      <c r="K136" s="27">
        <f t="shared" si="2"/>
        <v>1000</v>
      </c>
      <c r="L136" s="27"/>
      <c r="M136" s="27" t="s">
        <v>793</v>
      </c>
      <c r="N136" s="27"/>
      <c r="O136" s="27"/>
      <c r="Q136" s="27">
        <v>1000</v>
      </c>
      <c r="R136" s="27"/>
      <c r="S136" s="27"/>
      <c r="T136" s="27"/>
      <c r="U136" s="27"/>
      <c r="V136" s="151">
        <v>0.01</v>
      </c>
    </row>
    <row r="137" spans="1:22" s="3" customFormat="1" ht="18.75" x14ac:dyDescent="0.45">
      <c r="A137" s="151">
        <v>128</v>
      </c>
      <c r="B137" s="117"/>
      <c r="C137" s="26" t="s">
        <v>9</v>
      </c>
      <c r="D137" s="26">
        <v>17054</v>
      </c>
      <c r="E137" s="27"/>
      <c r="F137" s="27">
        <v>164</v>
      </c>
      <c r="G137" s="27">
        <v>1</v>
      </c>
      <c r="H137" s="27">
        <v>4</v>
      </c>
      <c r="I137" s="27"/>
      <c r="J137" s="27">
        <v>88</v>
      </c>
      <c r="K137" s="27">
        <f t="shared" si="2"/>
        <v>1688</v>
      </c>
      <c r="L137" s="27"/>
      <c r="M137" s="27" t="s">
        <v>793</v>
      </c>
      <c r="N137" s="27"/>
      <c r="O137" s="27"/>
      <c r="P137" s="27"/>
      <c r="Q137" s="27">
        <v>1688</v>
      </c>
      <c r="R137" s="27"/>
      <c r="S137" s="27"/>
      <c r="T137" s="27"/>
      <c r="U137" s="27"/>
      <c r="V137" s="151">
        <v>0</v>
      </c>
    </row>
    <row r="138" spans="1:22" s="3" customFormat="1" ht="18.75" x14ac:dyDescent="0.45">
      <c r="A138" s="151">
        <v>129</v>
      </c>
      <c r="B138" s="117"/>
      <c r="C138" s="26" t="s">
        <v>9</v>
      </c>
      <c r="D138" s="26">
        <v>17046</v>
      </c>
      <c r="E138" s="27">
        <v>2975</v>
      </c>
      <c r="F138" s="27">
        <v>73</v>
      </c>
      <c r="G138" s="27">
        <v>1</v>
      </c>
      <c r="H138" s="27">
        <v>18</v>
      </c>
      <c r="I138" s="27">
        <v>3</v>
      </c>
      <c r="J138" s="27">
        <v>8</v>
      </c>
      <c r="K138" s="27">
        <f t="shared" si="2"/>
        <v>7508</v>
      </c>
      <c r="L138" s="27"/>
      <c r="M138" s="27" t="s">
        <v>793</v>
      </c>
      <c r="N138" s="27"/>
      <c r="O138" s="27"/>
      <c r="P138" s="27"/>
      <c r="Q138" s="27">
        <v>7508</v>
      </c>
      <c r="R138" s="27"/>
      <c r="S138" s="27"/>
      <c r="T138" s="27"/>
      <c r="U138" s="27"/>
      <c r="V138" s="151">
        <v>0</v>
      </c>
    </row>
    <row r="139" spans="1:22" s="3" customFormat="1" ht="18.75" x14ac:dyDescent="0.45">
      <c r="A139" s="151">
        <v>130</v>
      </c>
      <c r="B139" s="117"/>
      <c r="C139" s="26" t="s">
        <v>9</v>
      </c>
      <c r="D139" s="26">
        <v>14920</v>
      </c>
      <c r="E139" s="27"/>
      <c r="F139" s="27">
        <v>209</v>
      </c>
      <c r="G139" s="27">
        <v>1</v>
      </c>
      <c r="H139" s="27">
        <v>1</v>
      </c>
      <c r="I139" s="27"/>
      <c r="J139" s="27">
        <v>19</v>
      </c>
      <c r="K139" s="27">
        <f t="shared" si="2"/>
        <v>419</v>
      </c>
      <c r="L139" s="27"/>
      <c r="M139" s="27" t="s">
        <v>793</v>
      </c>
      <c r="N139" s="27"/>
      <c r="O139" s="27"/>
      <c r="P139" s="27"/>
      <c r="Q139" s="27">
        <v>419</v>
      </c>
      <c r="R139" s="27"/>
      <c r="S139" s="27"/>
      <c r="T139" s="27"/>
      <c r="U139" s="27"/>
      <c r="V139" s="151">
        <v>0</v>
      </c>
    </row>
    <row r="140" spans="1:22" s="3" customFormat="1" ht="18.75" x14ac:dyDescent="0.45">
      <c r="A140" s="151">
        <v>131</v>
      </c>
      <c r="B140" s="117"/>
      <c r="C140" s="26" t="s">
        <v>9</v>
      </c>
      <c r="D140" s="26">
        <v>7287</v>
      </c>
      <c r="E140" s="27"/>
      <c r="F140" s="27">
        <v>273</v>
      </c>
      <c r="G140" s="27">
        <v>1</v>
      </c>
      <c r="H140" s="27"/>
      <c r="I140" s="27">
        <v>2</v>
      </c>
      <c r="J140" s="27"/>
      <c r="K140" s="27">
        <v>48</v>
      </c>
      <c r="L140" s="27"/>
      <c r="M140" s="27" t="s">
        <v>793</v>
      </c>
      <c r="N140" s="27"/>
      <c r="O140" s="27"/>
      <c r="P140" s="27"/>
      <c r="Q140" s="27">
        <v>48</v>
      </c>
      <c r="R140" s="27"/>
      <c r="S140" s="27"/>
      <c r="T140" s="27"/>
      <c r="U140" s="27"/>
      <c r="V140" s="151">
        <v>0</v>
      </c>
    </row>
    <row r="141" spans="1:22" s="3" customFormat="1" ht="18.75" x14ac:dyDescent="0.45">
      <c r="A141" s="151">
        <v>132</v>
      </c>
      <c r="B141" s="26" t="s">
        <v>2310</v>
      </c>
      <c r="C141" s="26" t="s">
        <v>9</v>
      </c>
      <c r="D141" s="26">
        <v>7165</v>
      </c>
      <c r="E141" s="27">
        <v>681</v>
      </c>
      <c r="F141" s="27">
        <v>11</v>
      </c>
      <c r="G141" s="27">
        <v>2</v>
      </c>
      <c r="H141" s="27"/>
      <c r="I141" s="27">
        <v>2</v>
      </c>
      <c r="J141" s="27">
        <v>41</v>
      </c>
      <c r="K141" s="27">
        <f t="shared" si="2"/>
        <v>241</v>
      </c>
      <c r="L141" s="27">
        <v>2</v>
      </c>
      <c r="M141" s="27" t="s">
        <v>794</v>
      </c>
      <c r="N141" s="27" t="s">
        <v>15</v>
      </c>
      <c r="O141" s="27" t="s">
        <v>12</v>
      </c>
      <c r="P141" s="27">
        <v>108</v>
      </c>
      <c r="Q141" s="27"/>
      <c r="R141" s="27">
        <v>241</v>
      </c>
      <c r="S141" s="27"/>
      <c r="T141" s="27"/>
      <c r="U141" s="27">
        <v>20</v>
      </c>
      <c r="V141" s="151">
        <v>0</v>
      </c>
    </row>
    <row r="142" spans="1:22" s="3" customFormat="1" ht="18.75" x14ac:dyDescent="0.45">
      <c r="A142" s="151">
        <v>133</v>
      </c>
      <c r="B142" s="117"/>
      <c r="C142" s="26" t="s">
        <v>9</v>
      </c>
      <c r="D142" s="26">
        <v>16744</v>
      </c>
      <c r="E142" s="27">
        <v>2682</v>
      </c>
      <c r="F142" s="27">
        <v>8</v>
      </c>
      <c r="G142" s="27">
        <v>1</v>
      </c>
      <c r="H142" s="27">
        <v>5</v>
      </c>
      <c r="I142" s="27">
        <v>2</v>
      </c>
      <c r="J142" s="27">
        <v>89</v>
      </c>
      <c r="K142" s="27">
        <f t="shared" si="2"/>
        <v>2289</v>
      </c>
      <c r="L142" s="27"/>
      <c r="M142" s="27" t="s">
        <v>794</v>
      </c>
      <c r="N142" s="27"/>
      <c r="O142" s="27"/>
      <c r="P142" s="27"/>
      <c r="Q142" s="27">
        <v>2289</v>
      </c>
      <c r="R142" s="27"/>
      <c r="S142" s="27"/>
      <c r="T142" s="27"/>
      <c r="U142" s="27"/>
      <c r="V142" s="151">
        <v>0</v>
      </c>
    </row>
    <row r="143" spans="1:22" s="3" customFormat="1" ht="18.75" x14ac:dyDescent="0.45">
      <c r="A143" s="151">
        <v>134</v>
      </c>
      <c r="B143" s="117"/>
      <c r="C143" s="26" t="s">
        <v>9</v>
      </c>
      <c r="D143" s="26">
        <v>44314</v>
      </c>
      <c r="E143" s="27">
        <v>4437</v>
      </c>
      <c r="F143" s="27">
        <v>21</v>
      </c>
      <c r="G143" s="27">
        <v>1</v>
      </c>
      <c r="H143" s="27">
        <v>8</v>
      </c>
      <c r="I143" s="27">
        <v>3</v>
      </c>
      <c r="J143" s="27">
        <v>55</v>
      </c>
      <c r="K143" s="27">
        <f t="shared" si="2"/>
        <v>3555</v>
      </c>
      <c r="L143" s="27"/>
      <c r="M143" s="27" t="s">
        <v>794</v>
      </c>
      <c r="N143" s="27"/>
      <c r="O143" s="27"/>
      <c r="P143" s="27"/>
      <c r="Q143" s="27">
        <v>3555</v>
      </c>
      <c r="R143" s="27"/>
      <c r="S143" s="27"/>
      <c r="T143" s="27"/>
      <c r="U143" s="27"/>
      <c r="V143" s="151">
        <v>0</v>
      </c>
    </row>
    <row r="144" spans="1:22" s="3" customFormat="1" ht="18.75" x14ac:dyDescent="0.45">
      <c r="A144" s="151">
        <v>135</v>
      </c>
      <c r="B144" s="26" t="s">
        <v>2311</v>
      </c>
      <c r="C144" s="26" t="s">
        <v>9</v>
      </c>
      <c r="D144" s="26">
        <v>7271</v>
      </c>
      <c r="E144" s="27">
        <v>785</v>
      </c>
      <c r="F144" s="27">
        <v>170</v>
      </c>
      <c r="G144" s="27">
        <v>2</v>
      </c>
      <c r="H144" s="27"/>
      <c r="I144" s="27">
        <v>2</v>
      </c>
      <c r="J144" s="27">
        <v>92</v>
      </c>
      <c r="K144" s="27">
        <f t="shared" si="2"/>
        <v>292</v>
      </c>
      <c r="L144" s="27">
        <v>2</v>
      </c>
      <c r="M144" s="27" t="s">
        <v>795</v>
      </c>
      <c r="N144" s="27" t="s">
        <v>15</v>
      </c>
      <c r="O144" s="27" t="s">
        <v>12</v>
      </c>
      <c r="P144" s="27">
        <v>186</v>
      </c>
      <c r="Q144" s="27"/>
      <c r="R144" s="27">
        <v>292</v>
      </c>
      <c r="S144" s="27"/>
      <c r="T144" s="27"/>
      <c r="U144" s="27">
        <v>20</v>
      </c>
      <c r="V144" s="151">
        <v>0</v>
      </c>
    </row>
    <row r="145" spans="1:22" s="3" customFormat="1" ht="18.75" x14ac:dyDescent="0.45">
      <c r="A145" s="151">
        <v>136</v>
      </c>
      <c r="B145" s="117"/>
      <c r="C145" s="26" t="s">
        <v>9</v>
      </c>
      <c r="D145" s="26">
        <v>26226</v>
      </c>
      <c r="E145" s="27">
        <v>3154</v>
      </c>
      <c r="F145" s="27">
        <v>263</v>
      </c>
      <c r="G145" s="27">
        <v>1</v>
      </c>
      <c r="H145" s="27">
        <v>27</v>
      </c>
      <c r="I145" s="27"/>
      <c r="J145" s="27">
        <v>51</v>
      </c>
      <c r="K145" s="27">
        <f t="shared" si="2"/>
        <v>10851</v>
      </c>
      <c r="L145" s="27"/>
      <c r="M145" s="27" t="s">
        <v>795</v>
      </c>
      <c r="N145" s="27"/>
      <c r="O145" s="27"/>
      <c r="P145" s="27"/>
      <c r="Q145" s="27">
        <v>10851</v>
      </c>
      <c r="R145" s="27"/>
      <c r="S145" s="27"/>
      <c r="T145" s="27"/>
      <c r="U145" s="27"/>
      <c r="V145" s="151">
        <v>0</v>
      </c>
    </row>
    <row r="146" spans="1:22" s="3" customFormat="1" ht="18.75" x14ac:dyDescent="0.45">
      <c r="A146" s="151">
        <v>137</v>
      </c>
      <c r="B146" s="26" t="s">
        <v>2312</v>
      </c>
      <c r="C146" s="26" t="s">
        <v>9</v>
      </c>
      <c r="D146" s="26">
        <v>14845</v>
      </c>
      <c r="E146" s="27"/>
      <c r="F146" s="27">
        <v>74</v>
      </c>
      <c r="G146" s="27">
        <v>1</v>
      </c>
      <c r="H146" s="27">
        <v>12</v>
      </c>
      <c r="I146" s="27"/>
      <c r="J146" s="27">
        <v>82</v>
      </c>
      <c r="K146" s="27">
        <f t="shared" si="2"/>
        <v>4882</v>
      </c>
      <c r="L146" s="27"/>
      <c r="M146" s="27" t="s">
        <v>796</v>
      </c>
      <c r="N146" s="27"/>
      <c r="O146" s="27"/>
      <c r="P146" s="27"/>
      <c r="Q146" s="27">
        <v>4882</v>
      </c>
      <c r="R146" s="27"/>
      <c r="S146" s="27"/>
      <c r="T146" s="27"/>
      <c r="U146" s="27"/>
      <c r="V146" s="151">
        <v>0</v>
      </c>
    </row>
    <row r="147" spans="1:22" s="3" customFormat="1" ht="18.75" x14ac:dyDescent="0.45">
      <c r="A147" s="151">
        <v>138</v>
      </c>
      <c r="B147" s="117"/>
      <c r="C147" s="26" t="s">
        <v>9</v>
      </c>
      <c r="D147" s="26">
        <v>17078</v>
      </c>
      <c r="E147" s="27">
        <v>3006</v>
      </c>
      <c r="F147" s="27">
        <v>33</v>
      </c>
      <c r="G147" s="27">
        <v>1</v>
      </c>
      <c r="H147" s="27">
        <v>3</v>
      </c>
      <c r="I147" s="27">
        <v>3</v>
      </c>
      <c r="J147" s="27">
        <v>7</v>
      </c>
      <c r="K147" s="27">
        <f t="shared" si="2"/>
        <v>1507</v>
      </c>
      <c r="L147" s="27"/>
      <c r="M147" s="27" t="s">
        <v>796</v>
      </c>
      <c r="N147" s="27"/>
      <c r="O147" s="27"/>
      <c r="P147" s="27"/>
      <c r="Q147" s="27">
        <v>1507</v>
      </c>
      <c r="R147" s="27"/>
      <c r="S147" s="27"/>
      <c r="T147" s="27"/>
      <c r="U147" s="27"/>
      <c r="V147" s="151">
        <v>0</v>
      </c>
    </row>
    <row r="148" spans="1:22" s="3" customFormat="1" ht="18.75" x14ac:dyDescent="0.45">
      <c r="A148" s="151">
        <v>139</v>
      </c>
      <c r="B148" s="117"/>
      <c r="C148" s="26" t="s">
        <v>9</v>
      </c>
      <c r="D148" s="26">
        <v>1466</v>
      </c>
      <c r="E148" s="27">
        <v>1826</v>
      </c>
      <c r="F148" s="27">
        <v>34</v>
      </c>
      <c r="G148" s="27">
        <v>1</v>
      </c>
      <c r="H148" s="27">
        <v>5</v>
      </c>
      <c r="I148" s="27"/>
      <c r="J148" s="27">
        <v>59</v>
      </c>
      <c r="K148" s="27">
        <f t="shared" si="2"/>
        <v>2059</v>
      </c>
      <c r="L148" s="27"/>
      <c r="M148" s="27" t="s">
        <v>796</v>
      </c>
      <c r="N148" s="27"/>
      <c r="O148" s="27"/>
      <c r="P148" s="27"/>
      <c r="Q148" s="27">
        <v>2059</v>
      </c>
      <c r="R148" s="27"/>
      <c r="S148" s="27"/>
      <c r="T148" s="27"/>
      <c r="U148" s="27"/>
      <c r="V148" s="151">
        <v>0</v>
      </c>
    </row>
    <row r="149" spans="1:22" s="3" customFormat="1" ht="18.75" x14ac:dyDescent="0.45">
      <c r="A149" s="151">
        <v>140</v>
      </c>
      <c r="B149" s="117"/>
      <c r="C149" s="26" t="s">
        <v>355</v>
      </c>
      <c r="D149" s="26"/>
      <c r="E149" s="27"/>
      <c r="F149" s="27"/>
      <c r="G149" s="27">
        <v>1</v>
      </c>
      <c r="H149" s="27">
        <v>2</v>
      </c>
      <c r="I149" s="27"/>
      <c r="J149" s="27"/>
      <c r="K149" s="27">
        <f t="shared" si="2"/>
        <v>800</v>
      </c>
      <c r="L149" s="27"/>
      <c r="M149" s="27" t="s">
        <v>796</v>
      </c>
      <c r="N149" s="27"/>
      <c r="O149" s="27"/>
      <c r="P149" s="27"/>
      <c r="Q149" s="27">
        <v>800</v>
      </c>
      <c r="R149" s="27"/>
      <c r="S149" s="27"/>
      <c r="T149" s="27"/>
      <c r="U149" s="27"/>
      <c r="V149" s="151">
        <v>0.01</v>
      </c>
    </row>
    <row r="150" spans="1:22" s="3" customFormat="1" ht="18.75" x14ac:dyDescent="0.45">
      <c r="A150" s="151">
        <v>141</v>
      </c>
      <c r="B150" s="26" t="s">
        <v>2313</v>
      </c>
      <c r="C150" s="26" t="s">
        <v>9</v>
      </c>
      <c r="D150" s="26">
        <v>7270</v>
      </c>
      <c r="E150" s="27">
        <v>784</v>
      </c>
      <c r="F150" s="27">
        <v>169</v>
      </c>
      <c r="G150" s="27">
        <v>2</v>
      </c>
      <c r="H150" s="27"/>
      <c r="I150" s="27">
        <v>1</v>
      </c>
      <c r="J150" s="27">
        <v>97</v>
      </c>
      <c r="K150" s="27">
        <f t="shared" si="2"/>
        <v>197</v>
      </c>
      <c r="L150" s="27">
        <v>2</v>
      </c>
      <c r="M150" s="27" t="s">
        <v>797</v>
      </c>
      <c r="N150" s="27" t="s">
        <v>15</v>
      </c>
      <c r="O150" s="27" t="s">
        <v>12</v>
      </c>
      <c r="P150" s="27">
        <v>150</v>
      </c>
      <c r="Q150" s="27"/>
      <c r="R150" s="27">
        <v>197</v>
      </c>
      <c r="S150" s="27"/>
      <c r="T150" s="27"/>
      <c r="U150" s="27">
        <v>20</v>
      </c>
      <c r="V150" s="151">
        <v>0</v>
      </c>
    </row>
    <row r="151" spans="1:22" s="3" customFormat="1" ht="18.75" x14ac:dyDescent="0.45">
      <c r="A151" s="151">
        <v>142</v>
      </c>
      <c r="B151" s="117"/>
      <c r="C151" s="26" t="s">
        <v>9</v>
      </c>
      <c r="D151" s="26">
        <v>16861</v>
      </c>
      <c r="E151" s="27">
        <v>2801</v>
      </c>
      <c r="F151" s="27">
        <v>8</v>
      </c>
      <c r="G151" s="27">
        <v>1</v>
      </c>
      <c r="H151" s="27">
        <v>15</v>
      </c>
      <c r="I151" s="27">
        <v>3</v>
      </c>
      <c r="J151" s="27">
        <v>52</v>
      </c>
      <c r="K151" s="27">
        <f t="shared" si="2"/>
        <v>6352</v>
      </c>
      <c r="L151" s="27"/>
      <c r="M151" s="27" t="s">
        <v>797</v>
      </c>
      <c r="N151" s="27"/>
      <c r="O151" s="27"/>
      <c r="P151" s="27"/>
      <c r="Q151" s="27">
        <v>6352</v>
      </c>
      <c r="R151" s="27"/>
      <c r="S151" s="27"/>
      <c r="T151" s="27"/>
      <c r="U151" s="27"/>
      <c r="V151" s="151">
        <v>0</v>
      </c>
    </row>
    <row r="152" spans="1:22" s="3" customFormat="1" ht="18.75" x14ac:dyDescent="0.45">
      <c r="A152" s="151">
        <v>143</v>
      </c>
      <c r="B152" s="117"/>
      <c r="C152" s="26" t="s">
        <v>773</v>
      </c>
      <c r="D152" s="26">
        <v>3086</v>
      </c>
      <c r="E152" s="27">
        <v>3086</v>
      </c>
      <c r="F152" s="27">
        <v>17</v>
      </c>
      <c r="G152" s="27">
        <v>1</v>
      </c>
      <c r="H152" s="27">
        <v>15</v>
      </c>
      <c r="I152" s="27">
        <v>2</v>
      </c>
      <c r="J152" s="27"/>
      <c r="K152" s="27">
        <f t="shared" si="2"/>
        <v>6200</v>
      </c>
      <c r="L152" s="27"/>
      <c r="M152" s="27" t="s">
        <v>797</v>
      </c>
      <c r="N152" s="27"/>
      <c r="O152" s="27"/>
      <c r="P152" s="27"/>
      <c r="Q152" s="27">
        <v>6200</v>
      </c>
      <c r="R152" s="27"/>
      <c r="S152" s="27"/>
      <c r="T152" s="27"/>
      <c r="U152" s="27"/>
      <c r="V152" s="151">
        <v>0.01</v>
      </c>
    </row>
    <row r="153" spans="1:22" s="3" customFormat="1" ht="18.75" x14ac:dyDescent="0.45">
      <c r="A153" s="151">
        <v>144</v>
      </c>
      <c r="B153" s="26" t="s">
        <v>2314</v>
      </c>
      <c r="C153" s="26" t="s">
        <v>9</v>
      </c>
      <c r="D153" s="26">
        <v>14743</v>
      </c>
      <c r="E153" s="27">
        <v>1895</v>
      </c>
      <c r="F153" s="27">
        <v>235</v>
      </c>
      <c r="G153" s="27">
        <v>1</v>
      </c>
      <c r="H153" s="27">
        <v>31</v>
      </c>
      <c r="I153" s="27"/>
      <c r="J153" s="27">
        <v>90</v>
      </c>
      <c r="K153" s="27">
        <f t="shared" si="2"/>
        <v>12490</v>
      </c>
      <c r="L153" s="27"/>
      <c r="M153" s="27" t="s">
        <v>798</v>
      </c>
      <c r="N153" s="27"/>
      <c r="O153" s="27"/>
      <c r="P153" s="27"/>
      <c r="Q153" s="27">
        <v>12490</v>
      </c>
      <c r="R153" s="27"/>
      <c r="S153" s="27"/>
      <c r="T153" s="27"/>
      <c r="U153" s="27"/>
      <c r="V153" s="151">
        <v>0</v>
      </c>
    </row>
    <row r="154" spans="1:22" s="3" customFormat="1" ht="18.75" x14ac:dyDescent="0.45">
      <c r="A154" s="151">
        <v>145</v>
      </c>
      <c r="B154" s="117"/>
      <c r="C154" s="26" t="s">
        <v>9</v>
      </c>
      <c r="D154" s="26">
        <v>16709</v>
      </c>
      <c r="E154" s="27">
        <v>2659</v>
      </c>
      <c r="F154" s="27">
        <v>35</v>
      </c>
      <c r="G154" s="27">
        <v>1</v>
      </c>
      <c r="H154" s="27">
        <v>12</v>
      </c>
      <c r="I154" s="27">
        <v>1</v>
      </c>
      <c r="J154" s="27">
        <v>98</v>
      </c>
      <c r="K154" s="27">
        <f t="shared" si="2"/>
        <v>4998</v>
      </c>
      <c r="L154" s="27"/>
      <c r="M154" s="27" t="s">
        <v>798</v>
      </c>
      <c r="N154" s="27"/>
      <c r="O154" s="27"/>
      <c r="P154" s="27"/>
      <c r="Q154" s="27">
        <v>4998</v>
      </c>
      <c r="R154" s="27"/>
      <c r="S154" s="27"/>
      <c r="T154" s="27"/>
      <c r="U154" s="27"/>
      <c r="V154" s="151">
        <v>0</v>
      </c>
    </row>
    <row r="155" spans="1:22" s="3" customFormat="1" ht="18.75" x14ac:dyDescent="0.45">
      <c r="A155" s="151">
        <v>146</v>
      </c>
      <c r="B155" s="117"/>
      <c r="C155" s="26" t="s">
        <v>9</v>
      </c>
      <c r="D155" s="26">
        <v>16622</v>
      </c>
      <c r="E155" s="27">
        <v>2496</v>
      </c>
      <c r="F155" s="27">
        <v>24</v>
      </c>
      <c r="G155" s="27">
        <v>1</v>
      </c>
      <c r="H155" s="27">
        <v>10</v>
      </c>
      <c r="I155" s="27"/>
      <c r="J155" s="27"/>
      <c r="K155" s="27">
        <f t="shared" si="2"/>
        <v>4000</v>
      </c>
      <c r="L155" s="27"/>
      <c r="M155" s="27" t="s">
        <v>798</v>
      </c>
      <c r="N155" s="27"/>
      <c r="O155" s="27"/>
      <c r="P155" s="27"/>
      <c r="Q155" s="27">
        <v>4000</v>
      </c>
      <c r="R155" s="27"/>
      <c r="S155" s="27"/>
      <c r="T155" s="27"/>
      <c r="U155" s="27"/>
      <c r="V155" s="151">
        <v>0</v>
      </c>
    </row>
    <row r="156" spans="1:22" s="3" customFormat="1" ht="18.75" x14ac:dyDescent="0.45">
      <c r="A156" s="151">
        <v>147</v>
      </c>
      <c r="B156" s="117"/>
      <c r="C156" s="26" t="s">
        <v>9</v>
      </c>
      <c r="D156" s="26">
        <v>7212</v>
      </c>
      <c r="E156" s="27">
        <v>727</v>
      </c>
      <c r="F156" s="27">
        <v>62</v>
      </c>
      <c r="G156" s="27">
        <v>1</v>
      </c>
      <c r="H156" s="27">
        <v>1</v>
      </c>
      <c r="I156" s="27"/>
      <c r="J156" s="27">
        <v>43</v>
      </c>
      <c r="K156" s="27">
        <f t="shared" si="2"/>
        <v>443</v>
      </c>
      <c r="L156" s="27"/>
      <c r="M156" s="27" t="s">
        <v>798</v>
      </c>
      <c r="N156" s="27"/>
      <c r="O156" s="27"/>
      <c r="P156" s="27"/>
      <c r="Q156" s="27">
        <v>443</v>
      </c>
      <c r="R156" s="27"/>
      <c r="S156" s="27"/>
      <c r="T156" s="27"/>
      <c r="U156" s="27"/>
      <c r="V156" s="151">
        <v>0</v>
      </c>
    </row>
    <row r="157" spans="1:22" s="3" customFormat="1" ht="18.75" x14ac:dyDescent="0.45">
      <c r="A157" s="151">
        <v>148</v>
      </c>
      <c r="B157" s="117"/>
      <c r="C157" s="26" t="s">
        <v>9</v>
      </c>
      <c r="D157" s="26">
        <v>42902</v>
      </c>
      <c r="E157" s="27">
        <v>4348</v>
      </c>
      <c r="F157" s="27">
        <v>13</v>
      </c>
      <c r="G157" s="27">
        <v>1</v>
      </c>
      <c r="H157" s="27">
        <v>1</v>
      </c>
      <c r="I157" s="27"/>
      <c r="J157" s="27">
        <v>43</v>
      </c>
      <c r="K157" s="27">
        <f t="shared" si="2"/>
        <v>443</v>
      </c>
      <c r="L157" s="27"/>
      <c r="M157" s="27" t="s">
        <v>798</v>
      </c>
      <c r="N157" s="27"/>
      <c r="O157" s="27"/>
      <c r="P157" s="27"/>
      <c r="Q157" s="27">
        <v>443</v>
      </c>
      <c r="R157" s="27"/>
      <c r="S157" s="27"/>
      <c r="T157" s="27"/>
      <c r="U157" s="27"/>
      <c r="V157" s="151">
        <v>0</v>
      </c>
    </row>
    <row r="158" spans="1:22" s="3" customFormat="1" ht="18.75" x14ac:dyDescent="0.45">
      <c r="A158" s="151">
        <v>149</v>
      </c>
      <c r="B158" s="26" t="s">
        <v>2315</v>
      </c>
      <c r="C158" s="26" t="s">
        <v>9</v>
      </c>
      <c r="D158" s="26">
        <v>53491</v>
      </c>
      <c r="E158" s="27">
        <v>5042</v>
      </c>
      <c r="F158" s="27">
        <v>70</v>
      </c>
      <c r="G158" s="27">
        <v>2</v>
      </c>
      <c r="H158" s="27"/>
      <c r="I158" s="27">
        <v>1</v>
      </c>
      <c r="J158" s="27">
        <v>61</v>
      </c>
      <c r="K158" s="27">
        <f t="shared" ref="K158:K359" si="3">H158*400+I158*100+J158</f>
        <v>161</v>
      </c>
      <c r="L158" s="27">
        <v>2</v>
      </c>
      <c r="M158" s="27" t="s">
        <v>799</v>
      </c>
      <c r="N158" s="27" t="s">
        <v>15</v>
      </c>
      <c r="O158" s="27" t="s">
        <v>12</v>
      </c>
      <c r="P158" s="27">
        <v>219</v>
      </c>
      <c r="Q158" s="27"/>
      <c r="R158" s="27">
        <v>161</v>
      </c>
      <c r="S158" s="27"/>
      <c r="T158" s="27"/>
      <c r="U158" s="27">
        <v>30</v>
      </c>
      <c r="V158" s="151">
        <v>0</v>
      </c>
    </row>
    <row r="159" spans="1:22" s="3" customFormat="1" ht="18.75" x14ac:dyDescent="0.45">
      <c r="A159" s="151">
        <v>150</v>
      </c>
      <c r="B159" s="117"/>
      <c r="C159" s="26" t="s">
        <v>9</v>
      </c>
      <c r="D159" s="26">
        <v>53489</v>
      </c>
      <c r="E159" s="27">
        <v>5050</v>
      </c>
      <c r="F159" s="27">
        <v>68</v>
      </c>
      <c r="G159" s="27">
        <v>1</v>
      </c>
      <c r="H159" s="27"/>
      <c r="I159" s="27">
        <v>2</v>
      </c>
      <c r="J159" s="27">
        <v>39</v>
      </c>
      <c r="K159" s="27">
        <f t="shared" si="3"/>
        <v>239</v>
      </c>
      <c r="L159" s="27"/>
      <c r="M159" s="27" t="s">
        <v>799</v>
      </c>
      <c r="N159" s="27"/>
      <c r="O159" s="27"/>
      <c r="P159" s="27"/>
      <c r="Q159" s="27">
        <v>239</v>
      </c>
      <c r="R159" s="27"/>
      <c r="S159" s="27"/>
      <c r="T159" s="27"/>
      <c r="U159" s="27"/>
      <c r="V159" s="151">
        <v>0</v>
      </c>
    </row>
    <row r="160" spans="1:22" s="3" customFormat="1" ht="18.75" x14ac:dyDescent="0.45">
      <c r="A160" s="151">
        <v>151</v>
      </c>
      <c r="B160" s="26" t="s">
        <v>2316</v>
      </c>
      <c r="C160" s="26" t="s">
        <v>9</v>
      </c>
      <c r="D160" s="26">
        <v>54863</v>
      </c>
      <c r="E160" s="27">
        <v>5288</v>
      </c>
      <c r="F160" s="27">
        <v>141</v>
      </c>
      <c r="G160" s="27">
        <v>2</v>
      </c>
      <c r="H160" s="27"/>
      <c r="I160" s="27"/>
      <c r="J160" s="27">
        <v>92</v>
      </c>
      <c r="K160" s="27">
        <f t="shared" si="3"/>
        <v>92</v>
      </c>
      <c r="L160" s="27">
        <v>2</v>
      </c>
      <c r="M160" s="27" t="s">
        <v>800</v>
      </c>
      <c r="N160" s="27" t="s">
        <v>15</v>
      </c>
      <c r="O160" s="27" t="s">
        <v>12</v>
      </c>
      <c r="P160" s="27">
        <v>108</v>
      </c>
      <c r="Q160" s="27"/>
      <c r="R160" s="27">
        <v>92</v>
      </c>
      <c r="S160" s="27"/>
      <c r="T160" s="27"/>
      <c r="U160" s="27">
        <v>30</v>
      </c>
      <c r="V160" s="151">
        <v>0</v>
      </c>
    </row>
    <row r="161" spans="1:22" s="3" customFormat="1" ht="18.75" x14ac:dyDescent="0.45">
      <c r="A161" s="151">
        <v>152</v>
      </c>
      <c r="B161" s="117"/>
      <c r="C161" s="26" t="s">
        <v>9</v>
      </c>
      <c r="D161" s="26">
        <v>16617</v>
      </c>
      <c r="E161" s="27">
        <v>2491</v>
      </c>
      <c r="F161" s="27">
        <v>16</v>
      </c>
      <c r="G161" s="27">
        <v>1</v>
      </c>
      <c r="H161" s="27">
        <v>6</v>
      </c>
      <c r="I161" s="27">
        <v>3</v>
      </c>
      <c r="J161" s="27">
        <v>71</v>
      </c>
      <c r="K161" s="27">
        <f t="shared" si="3"/>
        <v>2771</v>
      </c>
      <c r="L161" s="27"/>
      <c r="M161" s="27" t="s">
        <v>800</v>
      </c>
      <c r="N161" s="27"/>
      <c r="O161" s="27"/>
      <c r="P161" s="27"/>
      <c r="Q161" s="27">
        <v>2771</v>
      </c>
      <c r="R161" s="27"/>
      <c r="S161" s="27"/>
      <c r="T161" s="27"/>
      <c r="U161" s="27"/>
      <c r="V161" s="151">
        <v>0</v>
      </c>
    </row>
    <row r="162" spans="1:22" s="3" customFormat="1" ht="18.75" x14ac:dyDescent="0.45">
      <c r="A162" s="151">
        <v>153</v>
      </c>
      <c r="B162" s="117"/>
      <c r="C162" s="26" t="s">
        <v>9</v>
      </c>
      <c r="D162" s="26">
        <v>60319</v>
      </c>
      <c r="E162" s="27">
        <v>5873</v>
      </c>
      <c r="F162" s="27">
        <v>150</v>
      </c>
      <c r="G162" s="27">
        <v>1</v>
      </c>
      <c r="H162" s="27">
        <v>1</v>
      </c>
      <c r="I162" s="27"/>
      <c r="J162" s="27">
        <v>47</v>
      </c>
      <c r="K162" s="27">
        <f t="shared" si="3"/>
        <v>447</v>
      </c>
      <c r="L162" s="27"/>
      <c r="M162" s="27" t="s">
        <v>800</v>
      </c>
      <c r="N162" s="27"/>
      <c r="O162" s="27"/>
      <c r="P162" s="27"/>
      <c r="Q162" s="27">
        <v>447</v>
      </c>
      <c r="R162" s="27"/>
      <c r="S162" s="27"/>
      <c r="T162" s="27"/>
      <c r="U162" s="27"/>
      <c r="V162" s="151">
        <v>0</v>
      </c>
    </row>
    <row r="163" spans="1:22" s="3" customFormat="1" ht="18.75" x14ac:dyDescent="0.45">
      <c r="A163" s="151">
        <v>154</v>
      </c>
      <c r="B163" s="117"/>
      <c r="C163" s="26" t="s">
        <v>13</v>
      </c>
      <c r="D163" s="26"/>
      <c r="E163" s="27"/>
      <c r="F163" s="27"/>
      <c r="G163" s="27">
        <v>1</v>
      </c>
      <c r="H163" s="27">
        <v>7</v>
      </c>
      <c r="I163" s="27"/>
      <c r="J163" s="27"/>
      <c r="K163" s="27">
        <f t="shared" si="3"/>
        <v>2800</v>
      </c>
      <c r="L163" s="27"/>
      <c r="M163" s="27" t="s">
        <v>800</v>
      </c>
      <c r="N163" s="27"/>
      <c r="O163" s="27"/>
      <c r="P163" s="27"/>
      <c r="Q163" s="27">
        <v>2800</v>
      </c>
      <c r="R163" s="27"/>
      <c r="S163" s="27"/>
      <c r="T163" s="27"/>
      <c r="U163" s="27"/>
      <c r="V163" s="151">
        <v>0.01</v>
      </c>
    </row>
    <row r="164" spans="1:22" s="3" customFormat="1" ht="18.75" x14ac:dyDescent="0.45">
      <c r="A164" s="151">
        <v>155</v>
      </c>
      <c r="B164" s="26" t="s">
        <v>2317</v>
      </c>
      <c r="C164" s="26" t="s">
        <v>9</v>
      </c>
      <c r="D164" s="26">
        <v>59116</v>
      </c>
      <c r="E164" s="27">
        <v>5583</v>
      </c>
      <c r="F164" s="27">
        <v>137</v>
      </c>
      <c r="G164" s="27">
        <v>1</v>
      </c>
      <c r="H164" s="27">
        <v>5</v>
      </c>
      <c r="I164" s="27"/>
      <c r="J164" s="27">
        <v>68</v>
      </c>
      <c r="K164" s="27">
        <f t="shared" si="3"/>
        <v>2068</v>
      </c>
      <c r="L164" s="27"/>
      <c r="M164" s="27" t="s">
        <v>759</v>
      </c>
      <c r="N164" s="27"/>
      <c r="O164" s="27"/>
      <c r="P164" s="27"/>
      <c r="Q164" s="27">
        <v>2068</v>
      </c>
      <c r="R164" s="27"/>
      <c r="S164" s="27"/>
      <c r="T164" s="27"/>
      <c r="U164" s="27"/>
      <c r="V164" s="151">
        <v>0</v>
      </c>
    </row>
    <row r="165" spans="1:22" s="3" customFormat="1" ht="18.75" x14ac:dyDescent="0.45">
      <c r="A165" s="151">
        <v>156</v>
      </c>
      <c r="B165" s="117"/>
      <c r="C165" s="26" t="s">
        <v>9</v>
      </c>
      <c r="D165" s="26">
        <v>16921</v>
      </c>
      <c r="E165" s="27">
        <v>2854</v>
      </c>
      <c r="F165" s="27">
        <v>3</v>
      </c>
      <c r="G165" s="27">
        <v>1</v>
      </c>
      <c r="H165" s="27">
        <v>6</v>
      </c>
      <c r="I165" s="27">
        <v>2</v>
      </c>
      <c r="J165" s="27">
        <v>2</v>
      </c>
      <c r="K165" s="27">
        <f t="shared" si="3"/>
        <v>2602</v>
      </c>
      <c r="L165" s="27"/>
      <c r="M165" s="27" t="s">
        <v>759</v>
      </c>
      <c r="N165" s="27"/>
      <c r="O165" s="27"/>
      <c r="P165" s="27"/>
      <c r="Q165" s="27">
        <v>2602</v>
      </c>
      <c r="R165" s="27"/>
      <c r="S165" s="27"/>
      <c r="T165" s="27"/>
      <c r="U165" s="27"/>
      <c r="V165" s="151">
        <v>0</v>
      </c>
    </row>
    <row r="166" spans="1:22" s="3" customFormat="1" ht="18.75" x14ac:dyDescent="0.45">
      <c r="A166" s="151">
        <v>157</v>
      </c>
      <c r="B166" s="117"/>
      <c r="C166" s="26" t="s">
        <v>9</v>
      </c>
      <c r="D166" s="26">
        <v>59468</v>
      </c>
      <c r="E166" s="27">
        <v>5622</v>
      </c>
      <c r="F166" s="27">
        <v>97</v>
      </c>
      <c r="G166" s="27">
        <v>1</v>
      </c>
      <c r="H166" s="27"/>
      <c r="I166" s="27">
        <v>1</v>
      </c>
      <c r="J166" s="27">
        <v>20</v>
      </c>
      <c r="K166" s="27">
        <f t="shared" si="3"/>
        <v>120</v>
      </c>
      <c r="L166" s="27"/>
      <c r="M166" s="27" t="s">
        <v>759</v>
      </c>
      <c r="N166" s="27"/>
      <c r="O166" s="27"/>
      <c r="P166" s="27"/>
      <c r="Q166" s="27">
        <v>120</v>
      </c>
      <c r="R166" s="27"/>
      <c r="S166" s="27"/>
      <c r="T166" s="27"/>
      <c r="U166" s="27"/>
      <c r="V166" s="151">
        <v>0</v>
      </c>
    </row>
    <row r="167" spans="1:22" s="3" customFormat="1" ht="18.75" x14ac:dyDescent="0.45">
      <c r="A167" s="151">
        <v>158</v>
      </c>
      <c r="B167" s="26" t="s">
        <v>2318</v>
      </c>
      <c r="C167" s="26" t="s">
        <v>9</v>
      </c>
      <c r="D167" s="26">
        <v>7273</v>
      </c>
      <c r="E167" s="27"/>
      <c r="F167" s="27">
        <v>204</v>
      </c>
      <c r="G167" s="27">
        <v>2</v>
      </c>
      <c r="H167" s="27"/>
      <c r="I167" s="27">
        <v>1</v>
      </c>
      <c r="J167" s="27">
        <v>30</v>
      </c>
      <c r="K167" s="27">
        <f t="shared" si="3"/>
        <v>130</v>
      </c>
      <c r="L167" s="27">
        <v>2</v>
      </c>
      <c r="M167" s="27" t="s">
        <v>801</v>
      </c>
      <c r="N167" s="27" t="s">
        <v>15</v>
      </c>
      <c r="O167" s="27" t="s">
        <v>12</v>
      </c>
      <c r="P167" s="27">
        <v>162</v>
      </c>
      <c r="Q167" s="27"/>
      <c r="R167" s="27">
        <v>130</v>
      </c>
      <c r="S167" s="27"/>
      <c r="T167" s="27"/>
      <c r="U167" s="27">
        <v>30</v>
      </c>
      <c r="V167" s="151">
        <v>0</v>
      </c>
    </row>
    <row r="168" spans="1:22" s="3" customFormat="1" ht="18.75" x14ac:dyDescent="0.45">
      <c r="A168" s="151">
        <v>159</v>
      </c>
      <c r="B168" s="117"/>
      <c r="C168" s="26" t="s">
        <v>9</v>
      </c>
      <c r="D168" s="26">
        <v>14955</v>
      </c>
      <c r="E168" s="27"/>
      <c r="F168" s="27">
        <v>222</v>
      </c>
      <c r="G168" s="27">
        <v>1</v>
      </c>
      <c r="H168" s="27"/>
      <c r="I168" s="27"/>
      <c r="J168" s="27">
        <v>97</v>
      </c>
      <c r="K168" s="27">
        <f t="shared" si="3"/>
        <v>97</v>
      </c>
      <c r="L168" s="27"/>
      <c r="M168" s="27" t="s">
        <v>801</v>
      </c>
      <c r="N168" s="27"/>
      <c r="O168" s="27"/>
      <c r="P168" s="27"/>
      <c r="Q168" s="27">
        <v>97</v>
      </c>
      <c r="R168" s="27"/>
      <c r="S168" s="27"/>
      <c r="T168" s="27"/>
      <c r="U168" s="27"/>
      <c r="V168" s="151">
        <v>0</v>
      </c>
    </row>
    <row r="169" spans="1:22" s="3" customFormat="1" ht="18.75" x14ac:dyDescent="0.45">
      <c r="A169" s="151">
        <v>160</v>
      </c>
      <c r="B169" s="117"/>
      <c r="C169" s="26" t="s">
        <v>9</v>
      </c>
      <c r="D169" s="26">
        <v>46873</v>
      </c>
      <c r="E169" s="27">
        <v>4496</v>
      </c>
      <c r="F169" s="27">
        <v>336</v>
      </c>
      <c r="G169" s="27">
        <v>1</v>
      </c>
      <c r="H169" s="27">
        <v>3</v>
      </c>
      <c r="I169" s="27">
        <v>3</v>
      </c>
      <c r="J169" s="27">
        <v>30</v>
      </c>
      <c r="K169" s="27">
        <f t="shared" si="3"/>
        <v>1530</v>
      </c>
      <c r="L169" s="27"/>
      <c r="M169" s="27" t="s">
        <v>801</v>
      </c>
      <c r="N169" s="27"/>
      <c r="O169" s="27"/>
      <c r="P169" s="27"/>
      <c r="Q169" s="27">
        <v>1530</v>
      </c>
      <c r="R169" s="27"/>
      <c r="S169" s="27"/>
      <c r="T169" s="27"/>
      <c r="U169" s="27"/>
      <c r="V169" s="151">
        <v>0</v>
      </c>
    </row>
    <row r="170" spans="1:22" s="3" customFormat="1" ht="18.75" x14ac:dyDescent="0.45">
      <c r="A170" s="151">
        <v>161</v>
      </c>
      <c r="B170" s="117"/>
      <c r="C170" s="26" t="s">
        <v>9</v>
      </c>
      <c r="D170" s="26">
        <v>14887</v>
      </c>
      <c r="E170" s="27">
        <v>2032</v>
      </c>
      <c r="F170" s="27">
        <v>134</v>
      </c>
      <c r="G170" s="27">
        <v>1</v>
      </c>
      <c r="H170" s="27">
        <v>18</v>
      </c>
      <c r="I170" s="27"/>
      <c r="J170" s="27">
        <v>42</v>
      </c>
      <c r="K170" s="27">
        <f t="shared" si="3"/>
        <v>7242</v>
      </c>
      <c r="L170" s="27"/>
      <c r="M170" s="27" t="s">
        <v>801</v>
      </c>
      <c r="N170" s="27"/>
      <c r="O170" s="27"/>
      <c r="P170" s="27"/>
      <c r="Q170" s="27">
        <v>7242</v>
      </c>
      <c r="R170" s="27"/>
      <c r="S170" s="27"/>
      <c r="T170" s="27"/>
      <c r="U170" s="27"/>
      <c r="V170" s="151">
        <v>0</v>
      </c>
    </row>
    <row r="171" spans="1:22" s="3" customFormat="1" ht="18.75" x14ac:dyDescent="0.45">
      <c r="A171" s="151">
        <v>162</v>
      </c>
      <c r="B171" s="117"/>
      <c r="C171" s="26" t="s">
        <v>9</v>
      </c>
      <c r="D171" s="26">
        <v>17007</v>
      </c>
      <c r="E171" s="27">
        <v>2939</v>
      </c>
      <c r="F171" s="27">
        <v>66</v>
      </c>
      <c r="G171" s="27">
        <v>1</v>
      </c>
      <c r="H171" s="27">
        <v>11</v>
      </c>
      <c r="I171" s="27">
        <v>1</v>
      </c>
      <c r="J171" s="27">
        <v>49</v>
      </c>
      <c r="K171" s="27">
        <f t="shared" si="3"/>
        <v>4549</v>
      </c>
      <c r="L171" s="27"/>
      <c r="M171" s="27" t="s">
        <v>801</v>
      </c>
      <c r="N171" s="27"/>
      <c r="O171" s="27"/>
      <c r="P171" s="27"/>
      <c r="Q171" s="27">
        <v>4549</v>
      </c>
      <c r="R171" s="27"/>
      <c r="S171" s="27"/>
      <c r="T171" s="27"/>
      <c r="U171" s="27"/>
      <c r="V171" s="151">
        <v>0</v>
      </c>
    </row>
    <row r="172" spans="1:22" s="3" customFormat="1" ht="18.75" x14ac:dyDescent="0.45">
      <c r="A172" s="151">
        <v>163</v>
      </c>
      <c r="B172" s="26" t="s">
        <v>2319</v>
      </c>
      <c r="C172" s="26" t="s">
        <v>9</v>
      </c>
      <c r="D172" s="26">
        <v>7272</v>
      </c>
      <c r="E172" s="27">
        <v>786</v>
      </c>
      <c r="F172" s="27">
        <v>171</v>
      </c>
      <c r="G172" s="27">
        <v>2</v>
      </c>
      <c r="H172" s="27"/>
      <c r="I172" s="27">
        <v>1</v>
      </c>
      <c r="J172" s="27"/>
      <c r="K172" s="27">
        <f t="shared" si="3"/>
        <v>100</v>
      </c>
      <c r="L172" s="27">
        <v>2</v>
      </c>
      <c r="M172" s="27" t="s">
        <v>802</v>
      </c>
      <c r="N172" s="27" t="s">
        <v>15</v>
      </c>
      <c r="O172" s="27" t="s">
        <v>12</v>
      </c>
      <c r="P172" s="27">
        <v>182</v>
      </c>
      <c r="Q172" s="27"/>
      <c r="R172" s="27">
        <v>100</v>
      </c>
      <c r="S172" s="27"/>
      <c r="T172" s="27"/>
      <c r="U172" s="27">
        <v>20</v>
      </c>
      <c r="V172" s="151">
        <v>0</v>
      </c>
    </row>
    <row r="173" spans="1:22" s="3" customFormat="1" ht="18.75" x14ac:dyDescent="0.45">
      <c r="A173" s="151">
        <v>164</v>
      </c>
      <c r="B173" s="117"/>
      <c r="C173" s="26" t="s">
        <v>9</v>
      </c>
      <c r="D173" s="26">
        <v>7341</v>
      </c>
      <c r="E173" s="27"/>
      <c r="F173" s="27">
        <v>34</v>
      </c>
      <c r="G173" s="27">
        <v>1</v>
      </c>
      <c r="H173" s="27">
        <v>1</v>
      </c>
      <c r="I173" s="27">
        <v>1</v>
      </c>
      <c r="J173" s="27">
        <v>1</v>
      </c>
      <c r="K173" s="27">
        <f t="shared" si="3"/>
        <v>501</v>
      </c>
      <c r="L173" s="27">
        <v>1</v>
      </c>
      <c r="M173" s="27" t="s">
        <v>802</v>
      </c>
      <c r="N173" s="27"/>
      <c r="O173" s="27"/>
      <c r="P173" s="27"/>
      <c r="Q173" s="27">
        <v>501</v>
      </c>
      <c r="R173" s="27"/>
      <c r="S173" s="27"/>
      <c r="T173" s="27"/>
      <c r="U173" s="27"/>
      <c r="V173" s="151">
        <v>0</v>
      </c>
    </row>
    <row r="174" spans="1:22" s="3" customFormat="1" ht="18.75" x14ac:dyDescent="0.45">
      <c r="A174" s="151">
        <v>165</v>
      </c>
      <c r="B174" s="117"/>
      <c r="C174" s="26" t="s">
        <v>9</v>
      </c>
      <c r="D174" s="26">
        <v>44972</v>
      </c>
      <c r="E174" s="27">
        <v>4483</v>
      </c>
      <c r="F174" s="27">
        <v>310</v>
      </c>
      <c r="G174" s="27">
        <v>1</v>
      </c>
      <c r="H174" s="27">
        <v>21</v>
      </c>
      <c r="I174" s="27"/>
      <c r="J174" s="27">
        <v>92</v>
      </c>
      <c r="K174" s="27">
        <f t="shared" si="3"/>
        <v>8492</v>
      </c>
      <c r="L174" s="27">
        <v>1</v>
      </c>
      <c r="M174" s="27" t="s">
        <v>802</v>
      </c>
      <c r="N174" s="27"/>
      <c r="O174" s="27"/>
      <c r="P174" s="27"/>
      <c r="Q174" s="27">
        <v>8492</v>
      </c>
      <c r="R174" s="27"/>
      <c r="S174" s="27"/>
      <c r="T174" s="27"/>
      <c r="U174" s="27"/>
      <c r="V174" s="151">
        <v>0</v>
      </c>
    </row>
    <row r="175" spans="1:22" s="3" customFormat="1" ht="18.75" x14ac:dyDescent="0.45">
      <c r="A175" s="151">
        <v>166</v>
      </c>
      <c r="B175" s="117"/>
      <c r="C175" s="26" t="s">
        <v>9</v>
      </c>
      <c r="D175" s="26">
        <v>15475</v>
      </c>
      <c r="E175" s="27">
        <v>2019</v>
      </c>
      <c r="F175" s="27">
        <v>115</v>
      </c>
      <c r="G175" s="27">
        <v>1</v>
      </c>
      <c r="H175" s="27">
        <v>10</v>
      </c>
      <c r="I175" s="27">
        <v>2</v>
      </c>
      <c r="J175" s="27">
        <v>6</v>
      </c>
      <c r="K175" s="27">
        <f t="shared" si="3"/>
        <v>4206</v>
      </c>
      <c r="L175" s="27"/>
      <c r="M175" s="27" t="s">
        <v>802</v>
      </c>
      <c r="N175" s="27"/>
      <c r="O175" s="27"/>
      <c r="P175" s="27"/>
      <c r="Q175" s="27">
        <v>4206</v>
      </c>
      <c r="R175" s="27"/>
      <c r="S175" s="27"/>
      <c r="T175" s="27"/>
      <c r="U175" s="27"/>
      <c r="V175" s="151">
        <v>0</v>
      </c>
    </row>
    <row r="176" spans="1:22" s="3" customFormat="1" ht="18.75" x14ac:dyDescent="0.45">
      <c r="A176" s="151">
        <v>167</v>
      </c>
      <c r="B176" s="26" t="s">
        <v>2320</v>
      </c>
      <c r="C176" s="26" t="s">
        <v>9</v>
      </c>
      <c r="D176" s="26">
        <v>7281</v>
      </c>
      <c r="E176" s="27"/>
      <c r="F176" s="27">
        <v>212</v>
      </c>
      <c r="G176" s="27">
        <v>2</v>
      </c>
      <c r="H176" s="27"/>
      <c r="I176" s="27">
        <v>2</v>
      </c>
      <c r="J176" s="27">
        <v>71</v>
      </c>
      <c r="K176" s="27">
        <f t="shared" si="3"/>
        <v>271</v>
      </c>
      <c r="L176" s="27">
        <v>2</v>
      </c>
      <c r="M176" s="27" t="s">
        <v>803</v>
      </c>
      <c r="N176" s="27" t="s">
        <v>15</v>
      </c>
      <c r="O176" s="27" t="s">
        <v>12</v>
      </c>
      <c r="P176" s="27">
        <v>153</v>
      </c>
      <c r="Q176" s="27"/>
      <c r="R176" s="27">
        <v>271</v>
      </c>
      <c r="S176" s="27"/>
      <c r="T176" s="27"/>
      <c r="U176" s="27">
        <v>30</v>
      </c>
      <c r="V176" s="151">
        <v>0</v>
      </c>
    </row>
    <row r="177" spans="1:22" s="3" customFormat="1" ht="18.75" x14ac:dyDescent="0.45">
      <c r="A177" s="151">
        <v>168</v>
      </c>
      <c r="B177" s="117"/>
      <c r="C177" s="26" t="s">
        <v>9</v>
      </c>
      <c r="D177" s="26">
        <v>44202</v>
      </c>
      <c r="E177" s="27">
        <v>4407</v>
      </c>
      <c r="F177" s="27">
        <v>138</v>
      </c>
      <c r="G177" s="27">
        <v>1</v>
      </c>
      <c r="H177" s="27">
        <v>10</v>
      </c>
      <c r="I177" s="27"/>
      <c r="J177" s="27">
        <v>62</v>
      </c>
      <c r="K177" s="27">
        <f t="shared" si="3"/>
        <v>4062</v>
      </c>
      <c r="L177" s="27"/>
      <c r="M177" s="27" t="s">
        <v>803</v>
      </c>
      <c r="N177" s="27"/>
      <c r="O177" s="27"/>
      <c r="P177" s="27"/>
      <c r="Q177" s="27">
        <v>4062</v>
      </c>
      <c r="R177" s="27"/>
      <c r="S177" s="27"/>
      <c r="T177" s="27"/>
      <c r="U177" s="27"/>
      <c r="V177" s="151">
        <v>0</v>
      </c>
    </row>
    <row r="178" spans="1:22" s="3" customFormat="1" ht="18.75" x14ac:dyDescent="0.45">
      <c r="A178" s="151">
        <v>169</v>
      </c>
      <c r="B178" s="117"/>
      <c r="C178" s="26" t="s">
        <v>9</v>
      </c>
      <c r="D178" s="26">
        <v>16834</v>
      </c>
      <c r="E178" s="27">
        <v>2776</v>
      </c>
      <c r="F178" s="27">
        <v>74</v>
      </c>
      <c r="G178" s="27">
        <v>1</v>
      </c>
      <c r="H178" s="27">
        <v>16</v>
      </c>
      <c r="I178" s="27"/>
      <c r="J178" s="27">
        <v>51</v>
      </c>
      <c r="K178" s="27">
        <f t="shared" si="3"/>
        <v>6451</v>
      </c>
      <c r="L178" s="27"/>
      <c r="M178" s="27" t="s">
        <v>803</v>
      </c>
      <c r="N178" s="27"/>
      <c r="O178" s="27"/>
      <c r="P178" s="27"/>
      <c r="Q178" s="27">
        <v>6451</v>
      </c>
      <c r="R178" s="27"/>
      <c r="S178" s="27"/>
      <c r="T178" s="27"/>
      <c r="U178" s="27"/>
      <c r="V178" s="151">
        <v>0</v>
      </c>
    </row>
    <row r="179" spans="1:22" s="3" customFormat="1" ht="18.75" x14ac:dyDescent="0.45">
      <c r="A179" s="151">
        <v>170</v>
      </c>
      <c r="B179" s="117"/>
      <c r="C179" s="26" t="s">
        <v>9</v>
      </c>
      <c r="D179" s="26">
        <v>16912</v>
      </c>
      <c r="E179" s="27">
        <v>2846</v>
      </c>
      <c r="F179" s="27">
        <v>496</v>
      </c>
      <c r="G179" s="27">
        <v>1</v>
      </c>
      <c r="H179" s="27">
        <v>4</v>
      </c>
      <c r="I179" s="27">
        <v>1</v>
      </c>
      <c r="J179" s="27">
        <v>9</v>
      </c>
      <c r="K179" s="27">
        <f t="shared" si="3"/>
        <v>1709</v>
      </c>
      <c r="L179" s="27"/>
      <c r="M179" s="27" t="s">
        <v>803</v>
      </c>
      <c r="N179" s="27"/>
      <c r="O179" s="27"/>
      <c r="P179" s="27"/>
      <c r="Q179" s="27">
        <v>1709</v>
      </c>
      <c r="R179" s="27"/>
      <c r="S179" s="27"/>
      <c r="T179" s="27"/>
      <c r="U179" s="27"/>
      <c r="V179" s="151">
        <v>0</v>
      </c>
    </row>
    <row r="180" spans="1:22" s="3" customFormat="1" ht="18.75" x14ac:dyDescent="0.45">
      <c r="A180" s="151">
        <v>171</v>
      </c>
      <c r="B180" s="26" t="s">
        <v>2321</v>
      </c>
      <c r="C180" s="26" t="s">
        <v>9</v>
      </c>
      <c r="D180" s="26"/>
      <c r="E180" s="27"/>
      <c r="F180" s="27"/>
      <c r="G180" s="27">
        <v>2</v>
      </c>
      <c r="H180" s="27"/>
      <c r="I180" s="27"/>
      <c r="J180" s="27"/>
      <c r="K180" s="27">
        <f t="shared" si="3"/>
        <v>0</v>
      </c>
      <c r="L180" s="27">
        <v>2</v>
      </c>
      <c r="M180" s="27" t="s">
        <v>804</v>
      </c>
      <c r="N180" s="27" t="s">
        <v>15</v>
      </c>
      <c r="O180" s="27" t="s">
        <v>12</v>
      </c>
      <c r="P180" s="27">
        <v>204</v>
      </c>
      <c r="Q180" s="27"/>
      <c r="R180" s="27">
        <v>204</v>
      </c>
      <c r="S180" s="27"/>
      <c r="T180" s="27"/>
      <c r="U180" s="27">
        <v>20</v>
      </c>
      <c r="V180" s="151">
        <v>0</v>
      </c>
    </row>
    <row r="181" spans="1:22" s="3" customFormat="1" ht="18.75" x14ac:dyDescent="0.45">
      <c r="A181" s="151">
        <v>172</v>
      </c>
      <c r="B181" s="117"/>
      <c r="C181" s="26" t="s">
        <v>9</v>
      </c>
      <c r="D181" s="26">
        <v>16924</v>
      </c>
      <c r="E181" s="27">
        <v>2857</v>
      </c>
      <c r="F181" s="27">
        <v>6</v>
      </c>
      <c r="G181" s="27">
        <v>1</v>
      </c>
      <c r="H181" s="27">
        <v>15</v>
      </c>
      <c r="I181" s="27">
        <v>1</v>
      </c>
      <c r="J181" s="27">
        <v>51</v>
      </c>
      <c r="K181" s="27">
        <f t="shared" si="3"/>
        <v>6151</v>
      </c>
      <c r="L181" s="27"/>
      <c r="M181" s="27" t="s">
        <v>804</v>
      </c>
      <c r="N181" s="27"/>
      <c r="O181" s="27"/>
      <c r="P181" s="27"/>
      <c r="Q181" s="27">
        <v>6151</v>
      </c>
      <c r="R181" s="27"/>
      <c r="S181" s="27"/>
      <c r="T181" s="27"/>
      <c r="U181" s="27"/>
      <c r="V181" s="151">
        <v>0</v>
      </c>
    </row>
    <row r="182" spans="1:22" s="3" customFormat="1" ht="18.75" x14ac:dyDescent="0.45">
      <c r="A182" s="151">
        <v>173</v>
      </c>
      <c r="B182" s="26" t="s">
        <v>2322</v>
      </c>
      <c r="C182" s="26" t="s">
        <v>9</v>
      </c>
      <c r="D182" s="26">
        <v>14745</v>
      </c>
      <c r="E182" s="27">
        <v>1877</v>
      </c>
      <c r="F182" s="27">
        <v>242</v>
      </c>
      <c r="G182" s="27">
        <v>1</v>
      </c>
      <c r="H182" s="27">
        <v>15</v>
      </c>
      <c r="I182" s="27">
        <v>1</v>
      </c>
      <c r="J182" s="27">
        <v>18</v>
      </c>
      <c r="K182" s="27">
        <f t="shared" si="3"/>
        <v>6118</v>
      </c>
      <c r="L182" s="27"/>
      <c r="M182" s="27" t="s">
        <v>799</v>
      </c>
      <c r="N182" s="27"/>
      <c r="O182" s="27"/>
      <c r="P182" s="27"/>
      <c r="Q182" s="27">
        <v>6118</v>
      </c>
      <c r="R182" s="27"/>
      <c r="S182" s="27"/>
      <c r="T182" s="27"/>
      <c r="U182" s="27"/>
      <c r="V182" s="151">
        <v>0</v>
      </c>
    </row>
    <row r="183" spans="1:22" s="3" customFormat="1" ht="18.75" x14ac:dyDescent="0.45">
      <c r="A183" s="151">
        <v>174</v>
      </c>
      <c r="B183" s="26" t="s">
        <v>2323</v>
      </c>
      <c r="C183" s="26" t="s">
        <v>9</v>
      </c>
      <c r="D183" s="26">
        <v>7292</v>
      </c>
      <c r="E183" s="27">
        <v>806</v>
      </c>
      <c r="F183" s="27">
        <v>278</v>
      </c>
      <c r="G183" s="27">
        <v>2</v>
      </c>
      <c r="H183" s="27"/>
      <c r="I183" s="27">
        <v>2</v>
      </c>
      <c r="J183" s="27">
        <v>18</v>
      </c>
      <c r="K183" s="27">
        <f t="shared" si="3"/>
        <v>218</v>
      </c>
      <c r="L183" s="27">
        <v>2</v>
      </c>
      <c r="M183" s="27" t="s">
        <v>805</v>
      </c>
      <c r="N183" s="27" t="s">
        <v>15</v>
      </c>
      <c r="O183" s="27" t="s">
        <v>12</v>
      </c>
      <c r="P183" s="27">
        <v>332</v>
      </c>
      <c r="Q183" s="27"/>
      <c r="R183" s="27">
        <v>218</v>
      </c>
      <c r="S183" s="27"/>
      <c r="T183" s="27"/>
      <c r="U183" s="27">
        <v>30</v>
      </c>
      <c r="V183" s="151">
        <v>0</v>
      </c>
    </row>
    <row r="184" spans="1:22" s="3" customFormat="1" ht="18.75" x14ac:dyDescent="0.45">
      <c r="A184" s="151">
        <v>175</v>
      </c>
      <c r="B184" s="117"/>
      <c r="C184" s="26" t="s">
        <v>9</v>
      </c>
      <c r="D184" s="26">
        <v>26107</v>
      </c>
      <c r="E184" s="27">
        <v>3044</v>
      </c>
      <c r="F184" s="27">
        <v>32</v>
      </c>
      <c r="G184" s="27">
        <v>1</v>
      </c>
      <c r="H184" s="27">
        <v>14</v>
      </c>
      <c r="I184" s="27">
        <v>2</v>
      </c>
      <c r="J184" s="27">
        <v>1</v>
      </c>
      <c r="K184" s="27">
        <f t="shared" si="3"/>
        <v>5801</v>
      </c>
      <c r="L184" s="27"/>
      <c r="M184" s="27" t="s">
        <v>805</v>
      </c>
      <c r="N184" s="27"/>
      <c r="O184" s="27"/>
      <c r="P184" s="27"/>
      <c r="Q184" s="27">
        <v>5801</v>
      </c>
      <c r="R184" s="27"/>
      <c r="S184" s="27"/>
      <c r="T184" s="27"/>
      <c r="U184" s="27"/>
      <c r="V184" s="151">
        <v>0</v>
      </c>
    </row>
    <row r="185" spans="1:22" s="3" customFormat="1" ht="18.75" x14ac:dyDescent="0.45">
      <c r="A185" s="151">
        <v>176</v>
      </c>
      <c r="B185" s="117"/>
      <c r="C185" s="26" t="s">
        <v>9</v>
      </c>
      <c r="D185" s="26">
        <v>16708</v>
      </c>
      <c r="E185" s="27">
        <v>2658</v>
      </c>
      <c r="F185" s="27">
        <v>34</v>
      </c>
      <c r="G185" s="27">
        <v>1</v>
      </c>
      <c r="H185" s="27">
        <v>11</v>
      </c>
      <c r="I185" s="27">
        <v>2</v>
      </c>
      <c r="J185" s="27">
        <v>48</v>
      </c>
      <c r="K185" s="27">
        <f t="shared" si="3"/>
        <v>4648</v>
      </c>
      <c r="L185" s="27"/>
      <c r="M185" s="27" t="s">
        <v>805</v>
      </c>
      <c r="N185" s="27"/>
      <c r="O185" s="27"/>
      <c r="P185" s="27"/>
      <c r="Q185" s="27">
        <v>4648</v>
      </c>
      <c r="R185" s="27"/>
      <c r="S185" s="27"/>
      <c r="T185" s="27"/>
      <c r="U185" s="27"/>
      <c r="V185" s="151">
        <v>0</v>
      </c>
    </row>
    <row r="186" spans="1:22" s="3" customFormat="1" ht="18.75" x14ac:dyDescent="0.45">
      <c r="A186" s="151">
        <v>177</v>
      </c>
      <c r="B186" s="26" t="s">
        <v>2324</v>
      </c>
      <c r="C186" s="26" t="s">
        <v>9</v>
      </c>
      <c r="D186" s="26">
        <v>13593</v>
      </c>
      <c r="E186" s="27">
        <v>1625</v>
      </c>
      <c r="F186" s="27">
        <v>356</v>
      </c>
      <c r="G186" s="27">
        <v>1</v>
      </c>
      <c r="H186" s="27">
        <v>8</v>
      </c>
      <c r="I186" s="27"/>
      <c r="J186" s="27">
        <v>45</v>
      </c>
      <c r="K186" s="27">
        <f t="shared" si="3"/>
        <v>3245</v>
      </c>
      <c r="L186" s="27"/>
      <c r="M186" s="27" t="s">
        <v>805</v>
      </c>
      <c r="N186" s="27"/>
      <c r="O186" s="27"/>
      <c r="P186" s="27"/>
      <c r="Q186" s="27">
        <v>3245</v>
      </c>
      <c r="R186" s="27"/>
      <c r="S186" s="27"/>
      <c r="T186" s="27"/>
      <c r="U186" s="27"/>
      <c r="V186" s="151">
        <v>0</v>
      </c>
    </row>
    <row r="187" spans="1:22" s="3" customFormat="1" ht="18.75" x14ac:dyDescent="0.45">
      <c r="A187" s="151">
        <v>178</v>
      </c>
      <c r="B187" s="26" t="s">
        <v>2325</v>
      </c>
      <c r="C187" s="26" t="s">
        <v>9</v>
      </c>
      <c r="D187" s="26">
        <v>16926</v>
      </c>
      <c r="E187" s="27">
        <v>2859</v>
      </c>
      <c r="F187" s="27">
        <v>17</v>
      </c>
      <c r="G187" s="27">
        <v>1</v>
      </c>
      <c r="H187" s="27">
        <v>16</v>
      </c>
      <c r="I187" s="27">
        <v>1</v>
      </c>
      <c r="J187" s="27">
        <v>35</v>
      </c>
      <c r="K187" s="27">
        <f t="shared" si="3"/>
        <v>6535</v>
      </c>
      <c r="L187" s="27"/>
      <c r="M187" s="27" t="s">
        <v>805</v>
      </c>
      <c r="N187" s="27"/>
      <c r="O187" s="27"/>
      <c r="P187" s="27"/>
      <c r="Q187" s="27">
        <v>6535</v>
      </c>
      <c r="R187" s="27"/>
      <c r="S187" s="27"/>
      <c r="T187" s="27"/>
      <c r="U187" s="27"/>
      <c r="V187" s="151">
        <v>0</v>
      </c>
    </row>
    <row r="188" spans="1:22" s="3" customFormat="1" ht="18.75" x14ac:dyDescent="0.45">
      <c r="A188" s="151">
        <v>179</v>
      </c>
      <c r="B188" s="117"/>
      <c r="C188" s="26" t="s">
        <v>9</v>
      </c>
      <c r="D188" s="26">
        <v>14872</v>
      </c>
      <c r="E188" s="27">
        <v>2017</v>
      </c>
      <c r="F188" s="27">
        <v>195</v>
      </c>
      <c r="G188" s="27">
        <v>1</v>
      </c>
      <c r="H188" s="27">
        <v>15</v>
      </c>
      <c r="I188" s="27">
        <v>2</v>
      </c>
      <c r="J188" s="27">
        <v>88</v>
      </c>
      <c r="K188" s="27">
        <f t="shared" si="3"/>
        <v>6288</v>
      </c>
      <c r="L188" s="27"/>
      <c r="M188" s="27" t="s">
        <v>805</v>
      </c>
      <c r="N188" s="27"/>
      <c r="O188" s="27"/>
      <c r="P188" s="27"/>
      <c r="Q188" s="27">
        <v>6288</v>
      </c>
      <c r="R188" s="27"/>
      <c r="S188" s="27"/>
      <c r="T188" s="27"/>
      <c r="U188" s="27"/>
      <c r="V188" s="151">
        <v>0</v>
      </c>
    </row>
    <row r="189" spans="1:22" s="3" customFormat="1" ht="18.75" x14ac:dyDescent="0.45">
      <c r="A189" s="151">
        <v>180</v>
      </c>
      <c r="B189" s="26" t="s">
        <v>2326</v>
      </c>
      <c r="C189" s="26" t="s">
        <v>9</v>
      </c>
      <c r="D189" s="26">
        <v>43905</v>
      </c>
      <c r="E189" s="27">
        <v>4365</v>
      </c>
      <c r="F189" s="27">
        <v>36</v>
      </c>
      <c r="G189" s="27">
        <v>2</v>
      </c>
      <c r="H189" s="27"/>
      <c r="I189" s="27"/>
      <c r="J189" s="27">
        <v>74</v>
      </c>
      <c r="K189" s="27">
        <f t="shared" si="3"/>
        <v>74</v>
      </c>
      <c r="L189" s="27"/>
      <c r="M189" s="27" t="s">
        <v>806</v>
      </c>
      <c r="N189" s="27"/>
      <c r="O189" s="27"/>
      <c r="P189" s="27"/>
      <c r="Q189" s="27">
        <v>74</v>
      </c>
      <c r="R189" s="27"/>
      <c r="S189" s="27"/>
      <c r="T189" s="27"/>
      <c r="U189" s="27"/>
      <c r="V189" s="151">
        <v>0</v>
      </c>
    </row>
    <row r="190" spans="1:22" s="3" customFormat="1" ht="18.75" x14ac:dyDescent="0.45">
      <c r="A190" s="151">
        <v>181</v>
      </c>
      <c r="B190" s="117"/>
      <c r="C190" s="26" t="s">
        <v>9</v>
      </c>
      <c r="D190" s="26">
        <v>55576</v>
      </c>
      <c r="E190" s="27">
        <v>5818</v>
      </c>
      <c r="F190" s="27">
        <v>353</v>
      </c>
      <c r="G190" s="27">
        <v>1</v>
      </c>
      <c r="H190" s="27"/>
      <c r="I190" s="27">
        <v>1</v>
      </c>
      <c r="J190" s="27">
        <v>56</v>
      </c>
      <c r="K190" s="27">
        <f t="shared" si="3"/>
        <v>156</v>
      </c>
      <c r="L190" s="27"/>
      <c r="M190" s="27" t="s">
        <v>806</v>
      </c>
      <c r="N190" s="27"/>
      <c r="O190" s="27"/>
      <c r="P190" s="27"/>
      <c r="Q190" s="27">
        <v>156</v>
      </c>
      <c r="R190" s="27"/>
      <c r="S190" s="27"/>
      <c r="T190" s="27"/>
      <c r="U190" s="27"/>
      <c r="V190" s="151">
        <v>0</v>
      </c>
    </row>
    <row r="191" spans="1:22" s="3" customFormat="1" ht="18.75" x14ac:dyDescent="0.45">
      <c r="A191" s="151">
        <v>182</v>
      </c>
      <c r="B191" s="117"/>
      <c r="C191" s="26" t="s">
        <v>9</v>
      </c>
      <c r="D191" s="26">
        <v>55575</v>
      </c>
      <c r="E191" s="27">
        <v>5817</v>
      </c>
      <c r="F191" s="27">
        <v>352</v>
      </c>
      <c r="G191" s="27">
        <v>1</v>
      </c>
      <c r="H191" s="27"/>
      <c r="I191" s="27">
        <v>1</v>
      </c>
      <c r="J191" s="27">
        <v>41</v>
      </c>
      <c r="K191" s="27">
        <f t="shared" si="3"/>
        <v>141</v>
      </c>
      <c r="L191" s="27"/>
      <c r="M191" s="27" t="s">
        <v>806</v>
      </c>
      <c r="N191" s="27"/>
      <c r="O191" s="27"/>
      <c r="P191" s="27"/>
      <c r="Q191" s="27">
        <v>141</v>
      </c>
      <c r="R191" s="27"/>
      <c r="S191" s="27"/>
      <c r="T191" s="27"/>
      <c r="U191" s="27"/>
      <c r="V191" s="151">
        <v>0</v>
      </c>
    </row>
    <row r="192" spans="1:22" s="3" customFormat="1" ht="18.75" x14ac:dyDescent="0.45">
      <c r="A192" s="151">
        <v>183</v>
      </c>
      <c r="B192" s="117"/>
      <c r="C192" s="26" t="s">
        <v>787</v>
      </c>
      <c r="D192" s="26"/>
      <c r="E192" s="27"/>
      <c r="F192" s="27"/>
      <c r="G192" s="27">
        <v>1</v>
      </c>
      <c r="H192" s="27">
        <v>11</v>
      </c>
      <c r="I192" s="27"/>
      <c r="J192" s="27">
        <v>84</v>
      </c>
      <c r="K192" s="27">
        <f t="shared" si="3"/>
        <v>4484</v>
      </c>
      <c r="L192" s="27"/>
      <c r="M192" s="27" t="s">
        <v>806</v>
      </c>
      <c r="N192" s="27"/>
      <c r="O192" s="27"/>
      <c r="P192" s="27"/>
      <c r="Q192" s="27">
        <v>4484</v>
      </c>
      <c r="R192" s="27"/>
      <c r="S192" s="27"/>
      <c r="T192" s="27"/>
      <c r="U192" s="27"/>
      <c r="V192" s="151">
        <v>0.01</v>
      </c>
    </row>
    <row r="193" spans="1:22" s="3" customFormat="1" ht="18.75" x14ac:dyDescent="0.45">
      <c r="A193" s="151">
        <v>184</v>
      </c>
      <c r="B193" s="117"/>
      <c r="C193" s="26" t="s">
        <v>9</v>
      </c>
      <c r="D193" s="26">
        <v>48024</v>
      </c>
      <c r="E193" s="27">
        <v>4401</v>
      </c>
      <c r="F193" s="27">
        <v>261</v>
      </c>
      <c r="G193" s="27">
        <v>1</v>
      </c>
      <c r="H193" s="27">
        <v>5</v>
      </c>
      <c r="I193" s="27"/>
      <c r="J193" s="27"/>
      <c r="K193" s="27">
        <f t="shared" si="3"/>
        <v>2000</v>
      </c>
      <c r="L193" s="27"/>
      <c r="M193" s="27" t="s">
        <v>806</v>
      </c>
      <c r="N193" s="27"/>
      <c r="O193" s="27"/>
      <c r="P193" s="27"/>
      <c r="Q193" s="27">
        <v>2000</v>
      </c>
      <c r="R193" s="27"/>
      <c r="S193" s="27"/>
      <c r="T193" s="27"/>
      <c r="U193" s="27"/>
      <c r="V193" s="151">
        <v>0</v>
      </c>
    </row>
    <row r="194" spans="1:22" s="3" customFormat="1" ht="18.75" x14ac:dyDescent="0.45">
      <c r="A194" s="151">
        <v>185</v>
      </c>
      <c r="B194" s="26" t="s">
        <v>2327</v>
      </c>
      <c r="C194" s="26" t="s">
        <v>9</v>
      </c>
      <c r="D194" s="26">
        <v>7278</v>
      </c>
      <c r="E194" s="27">
        <v>792</v>
      </c>
      <c r="F194" s="27">
        <v>209</v>
      </c>
      <c r="G194" s="27">
        <v>2</v>
      </c>
      <c r="H194" s="27"/>
      <c r="I194" s="27">
        <v>2</v>
      </c>
      <c r="J194" s="27">
        <v>71</v>
      </c>
      <c r="K194" s="27">
        <f t="shared" si="3"/>
        <v>271</v>
      </c>
      <c r="L194" s="27">
        <v>2</v>
      </c>
      <c r="M194" s="27" t="s">
        <v>807</v>
      </c>
      <c r="N194" s="27" t="s">
        <v>15</v>
      </c>
      <c r="O194" s="27" t="s">
        <v>12</v>
      </c>
      <c r="P194" s="27">
        <v>210</v>
      </c>
      <c r="Q194" s="27"/>
      <c r="R194" s="27">
        <v>271</v>
      </c>
      <c r="S194" s="27"/>
      <c r="T194" s="27"/>
      <c r="U194" s="27">
        <v>30</v>
      </c>
      <c r="V194" s="151">
        <v>0</v>
      </c>
    </row>
    <row r="195" spans="1:22" s="3" customFormat="1" ht="18.75" x14ac:dyDescent="0.45">
      <c r="A195" s="151">
        <v>186</v>
      </c>
      <c r="B195" s="117"/>
      <c r="C195" s="26" t="s">
        <v>9</v>
      </c>
      <c r="D195" s="26">
        <v>14944</v>
      </c>
      <c r="E195" s="27">
        <v>2088</v>
      </c>
      <c r="F195" s="27">
        <v>196</v>
      </c>
      <c r="G195" s="27">
        <v>1</v>
      </c>
      <c r="H195" s="27">
        <v>18</v>
      </c>
      <c r="I195" s="27"/>
      <c r="J195" s="27">
        <v>2</v>
      </c>
      <c r="K195" s="27">
        <f t="shared" si="3"/>
        <v>7202</v>
      </c>
      <c r="L195" s="27"/>
      <c r="M195" s="27" t="s">
        <v>807</v>
      </c>
      <c r="N195" s="27"/>
      <c r="O195" s="27"/>
      <c r="P195" s="27"/>
      <c r="Q195" s="27">
        <v>7202</v>
      </c>
      <c r="R195" s="27"/>
      <c r="S195" s="27"/>
      <c r="T195" s="27"/>
      <c r="U195" s="27"/>
      <c r="V195" s="151">
        <v>0</v>
      </c>
    </row>
    <row r="196" spans="1:22" s="3" customFormat="1" ht="18.75" x14ac:dyDescent="0.45">
      <c r="A196" s="151">
        <v>187</v>
      </c>
      <c r="B196" s="117"/>
      <c r="C196" s="26" t="s">
        <v>9</v>
      </c>
      <c r="D196" s="26">
        <v>7309</v>
      </c>
      <c r="E196" s="27">
        <v>825</v>
      </c>
      <c r="F196" s="27">
        <v>2</v>
      </c>
      <c r="G196" s="27">
        <v>1</v>
      </c>
      <c r="H196" s="27"/>
      <c r="I196" s="27"/>
      <c r="J196" s="27">
        <v>63</v>
      </c>
      <c r="K196" s="27">
        <f t="shared" si="3"/>
        <v>63</v>
      </c>
      <c r="L196" s="27"/>
      <c r="M196" s="27" t="s">
        <v>807</v>
      </c>
      <c r="N196" s="27"/>
      <c r="O196" s="27"/>
      <c r="P196" s="27"/>
      <c r="Q196" s="27">
        <v>63</v>
      </c>
      <c r="R196" s="27"/>
      <c r="S196" s="27"/>
      <c r="T196" s="27"/>
      <c r="U196" s="27"/>
      <c r="V196" s="151">
        <v>0</v>
      </c>
    </row>
    <row r="197" spans="1:22" s="3" customFormat="1" ht="18.75" x14ac:dyDescent="0.45">
      <c r="A197" s="151">
        <v>188</v>
      </c>
      <c r="B197" s="117"/>
      <c r="C197" s="26" t="s">
        <v>9</v>
      </c>
      <c r="D197" s="26">
        <v>62174</v>
      </c>
      <c r="E197" s="27">
        <v>6057</v>
      </c>
      <c r="F197" s="27">
        <v>403</v>
      </c>
      <c r="G197" s="27">
        <v>1</v>
      </c>
      <c r="H197" s="27">
        <v>9</v>
      </c>
      <c r="I197" s="27">
        <v>3</v>
      </c>
      <c r="J197" s="27"/>
      <c r="K197" s="27">
        <f t="shared" si="3"/>
        <v>3900</v>
      </c>
      <c r="L197" s="27"/>
      <c r="M197" s="27" t="s">
        <v>807</v>
      </c>
      <c r="N197" s="27"/>
      <c r="O197" s="27"/>
      <c r="P197" s="27"/>
      <c r="Q197" s="27">
        <v>3900</v>
      </c>
      <c r="R197" s="27"/>
      <c r="S197" s="27"/>
      <c r="T197" s="27"/>
      <c r="U197" s="27"/>
      <c r="V197" s="151">
        <v>0</v>
      </c>
    </row>
    <row r="198" spans="1:22" s="3" customFormat="1" ht="18.75" x14ac:dyDescent="0.45">
      <c r="A198" s="151">
        <v>189</v>
      </c>
      <c r="B198" s="117"/>
      <c r="C198" s="26" t="s">
        <v>9</v>
      </c>
      <c r="D198" s="26">
        <v>14879</v>
      </c>
      <c r="E198" s="27">
        <v>2024</v>
      </c>
      <c r="F198" s="27">
        <v>124</v>
      </c>
      <c r="G198" s="27">
        <v>1</v>
      </c>
      <c r="H198" s="27">
        <v>17</v>
      </c>
      <c r="I198" s="27">
        <v>1</v>
      </c>
      <c r="J198" s="27">
        <v>48</v>
      </c>
      <c r="K198" s="27">
        <f t="shared" si="3"/>
        <v>6948</v>
      </c>
      <c r="L198" s="27"/>
      <c r="M198" s="27" t="s">
        <v>807</v>
      </c>
      <c r="N198" s="27"/>
      <c r="O198" s="27"/>
      <c r="P198" s="27"/>
      <c r="Q198" s="27">
        <v>6948</v>
      </c>
      <c r="R198" s="27"/>
      <c r="S198" s="27"/>
      <c r="T198" s="27"/>
      <c r="U198" s="27"/>
      <c r="V198" s="151">
        <v>0</v>
      </c>
    </row>
    <row r="199" spans="1:22" s="3" customFormat="1" ht="18.75" x14ac:dyDescent="0.45">
      <c r="A199" s="151">
        <v>190</v>
      </c>
      <c r="B199" s="26" t="s">
        <v>2328</v>
      </c>
      <c r="C199" s="26" t="s">
        <v>9</v>
      </c>
      <c r="D199" s="26"/>
      <c r="E199" s="27"/>
      <c r="F199" s="27"/>
      <c r="G199" s="27">
        <v>2</v>
      </c>
      <c r="H199" s="27"/>
      <c r="I199" s="27"/>
      <c r="J199" s="27"/>
      <c r="K199" s="27">
        <f t="shared" si="3"/>
        <v>0</v>
      </c>
      <c r="L199" s="27">
        <v>2</v>
      </c>
      <c r="M199" s="27" t="s">
        <v>808</v>
      </c>
      <c r="N199" s="27" t="s">
        <v>15</v>
      </c>
      <c r="O199" s="27" t="s">
        <v>12</v>
      </c>
      <c r="P199" s="27">
        <v>126</v>
      </c>
      <c r="Q199" s="27"/>
      <c r="R199" s="27">
        <v>126</v>
      </c>
      <c r="S199" s="27"/>
      <c r="T199" s="27"/>
      <c r="U199" s="27">
        <v>30</v>
      </c>
      <c r="V199" s="151">
        <v>0</v>
      </c>
    </row>
    <row r="200" spans="1:22" s="3" customFormat="1" ht="18.75" x14ac:dyDescent="0.45">
      <c r="A200" s="151">
        <v>191</v>
      </c>
      <c r="B200" s="117"/>
      <c r="C200" s="26" t="s">
        <v>9</v>
      </c>
      <c r="D200" s="26">
        <v>16941</v>
      </c>
      <c r="E200" s="27"/>
      <c r="F200" s="27">
        <v>65</v>
      </c>
      <c r="G200" s="27">
        <v>1</v>
      </c>
      <c r="H200" s="27">
        <v>25</v>
      </c>
      <c r="I200" s="27">
        <v>1</v>
      </c>
      <c r="J200" s="27">
        <v>45</v>
      </c>
      <c r="K200" s="27">
        <f t="shared" si="3"/>
        <v>10145</v>
      </c>
      <c r="L200" s="27"/>
      <c r="M200" s="27" t="s">
        <v>808</v>
      </c>
      <c r="N200" s="27"/>
      <c r="O200" s="27"/>
      <c r="P200" s="27"/>
      <c r="Q200" s="27">
        <v>10145</v>
      </c>
      <c r="R200" s="27"/>
      <c r="S200" s="27"/>
      <c r="T200" s="27"/>
      <c r="U200" s="27"/>
      <c r="V200" s="151">
        <v>0</v>
      </c>
    </row>
    <row r="201" spans="1:22" s="3" customFormat="1" ht="18.75" x14ac:dyDescent="0.45">
      <c r="A201" s="151">
        <v>192</v>
      </c>
      <c r="B201" s="117"/>
      <c r="C201" s="26" t="s">
        <v>9</v>
      </c>
      <c r="D201" s="26">
        <v>16713</v>
      </c>
      <c r="E201" s="27">
        <v>40</v>
      </c>
      <c r="F201" s="27">
        <v>2663</v>
      </c>
      <c r="G201" s="27">
        <v>1</v>
      </c>
      <c r="H201" s="27">
        <v>25</v>
      </c>
      <c r="I201" s="27"/>
      <c r="J201" s="27">
        <v>86</v>
      </c>
      <c r="K201" s="27">
        <f t="shared" si="3"/>
        <v>10086</v>
      </c>
      <c r="L201" s="27"/>
      <c r="M201" s="27" t="s">
        <v>808</v>
      </c>
      <c r="N201" s="27"/>
      <c r="O201" s="27"/>
      <c r="P201" s="27"/>
      <c r="Q201" s="27">
        <v>10086</v>
      </c>
      <c r="R201" s="27"/>
      <c r="S201" s="27"/>
      <c r="T201" s="27"/>
      <c r="U201" s="27"/>
      <c r="V201" s="151">
        <v>0</v>
      </c>
    </row>
    <row r="202" spans="1:22" s="3" customFormat="1" ht="18.75" x14ac:dyDescent="0.45">
      <c r="A202" s="151">
        <v>193</v>
      </c>
      <c r="B202" s="26" t="s">
        <v>2329</v>
      </c>
      <c r="C202" s="26" t="s">
        <v>9</v>
      </c>
      <c r="D202" s="26">
        <v>12817</v>
      </c>
      <c r="E202" s="27">
        <v>1451</v>
      </c>
      <c r="F202" s="27">
        <v>149</v>
      </c>
      <c r="G202" s="27">
        <v>2</v>
      </c>
      <c r="H202" s="27">
        <v>8</v>
      </c>
      <c r="I202" s="27">
        <v>2</v>
      </c>
      <c r="J202" s="27"/>
      <c r="K202" s="27">
        <f t="shared" si="3"/>
        <v>3400</v>
      </c>
      <c r="L202" s="27"/>
      <c r="M202" s="27" t="s">
        <v>809</v>
      </c>
      <c r="N202" s="27"/>
      <c r="O202" s="27"/>
      <c r="P202" s="27"/>
      <c r="Q202" s="27">
        <v>3400</v>
      </c>
      <c r="R202" s="27"/>
      <c r="S202" s="27"/>
      <c r="T202" s="27"/>
      <c r="U202" s="27"/>
      <c r="V202" s="151">
        <v>0</v>
      </c>
    </row>
    <row r="203" spans="1:22" s="3" customFormat="1" ht="18.75" x14ac:dyDescent="0.45">
      <c r="A203" s="151">
        <v>194</v>
      </c>
      <c r="B203" s="117"/>
      <c r="C203" s="26" t="s">
        <v>13</v>
      </c>
      <c r="D203" s="26"/>
      <c r="E203" s="27"/>
      <c r="F203" s="27"/>
      <c r="G203" s="27">
        <v>1</v>
      </c>
      <c r="H203" s="27">
        <v>6</v>
      </c>
      <c r="I203" s="27"/>
      <c r="J203" s="27"/>
      <c r="K203" s="27">
        <f t="shared" si="3"/>
        <v>2400</v>
      </c>
      <c r="L203" s="27"/>
      <c r="M203" s="27" t="s">
        <v>809</v>
      </c>
      <c r="N203" s="27"/>
      <c r="O203" s="27"/>
      <c r="P203" s="27"/>
      <c r="Q203" s="27">
        <v>2400</v>
      </c>
      <c r="R203" s="27"/>
      <c r="S203" s="27"/>
      <c r="T203" s="27"/>
      <c r="U203" s="27"/>
      <c r="V203" s="151">
        <v>0.01</v>
      </c>
    </row>
    <row r="204" spans="1:22" s="3" customFormat="1" ht="18.75" x14ac:dyDescent="0.45">
      <c r="A204" s="151">
        <v>195</v>
      </c>
      <c r="B204" s="26" t="s">
        <v>2335</v>
      </c>
      <c r="C204" s="26" t="s">
        <v>9</v>
      </c>
      <c r="D204" s="26">
        <v>7269</v>
      </c>
      <c r="E204" s="27">
        <v>783</v>
      </c>
      <c r="F204" s="27">
        <v>168</v>
      </c>
      <c r="G204" s="27">
        <v>2</v>
      </c>
      <c r="H204" s="27"/>
      <c r="I204" s="27"/>
      <c r="J204" s="27">
        <v>76</v>
      </c>
      <c r="K204" s="27">
        <f t="shared" si="3"/>
        <v>76</v>
      </c>
      <c r="L204" s="27">
        <v>2</v>
      </c>
      <c r="M204" s="27" t="s">
        <v>809</v>
      </c>
      <c r="N204" s="27" t="s">
        <v>15</v>
      </c>
      <c r="O204" s="27" t="s">
        <v>12</v>
      </c>
      <c r="P204" s="27">
        <v>399</v>
      </c>
      <c r="Q204" s="27"/>
      <c r="R204" s="27">
        <v>76</v>
      </c>
      <c r="S204" s="27"/>
      <c r="T204" s="27"/>
      <c r="U204" s="27">
        <v>30</v>
      </c>
      <c r="V204" s="151">
        <v>0</v>
      </c>
    </row>
    <row r="205" spans="1:22" s="3" customFormat="1" ht="18.75" x14ac:dyDescent="0.45">
      <c r="A205" s="151">
        <v>196</v>
      </c>
      <c r="B205" s="117"/>
      <c r="C205" s="26" t="s">
        <v>9</v>
      </c>
      <c r="D205" s="26">
        <v>16541</v>
      </c>
      <c r="E205" s="27">
        <v>2585</v>
      </c>
      <c r="F205" s="27">
        <v>120</v>
      </c>
      <c r="G205" s="27">
        <v>1</v>
      </c>
      <c r="H205" s="27">
        <v>12</v>
      </c>
      <c r="I205" s="27">
        <v>1</v>
      </c>
      <c r="J205" s="27">
        <v>48</v>
      </c>
      <c r="K205" s="27">
        <f t="shared" si="3"/>
        <v>4948</v>
      </c>
      <c r="L205" s="27"/>
      <c r="M205" s="27" t="s">
        <v>809</v>
      </c>
      <c r="N205" s="27"/>
      <c r="O205" s="27"/>
      <c r="P205" s="27"/>
      <c r="Q205" s="27">
        <v>4948</v>
      </c>
      <c r="R205" s="27"/>
      <c r="S205" s="27"/>
      <c r="T205" s="27"/>
      <c r="U205" s="27"/>
      <c r="V205" s="151">
        <v>0</v>
      </c>
    </row>
    <row r="206" spans="1:22" s="3" customFormat="1" ht="18.75" x14ac:dyDescent="0.45">
      <c r="A206" s="151">
        <v>197</v>
      </c>
      <c r="B206" s="117"/>
      <c r="C206" s="26" t="s">
        <v>9</v>
      </c>
      <c r="D206" s="26">
        <v>16540</v>
      </c>
      <c r="E206" s="27"/>
      <c r="F206" s="27">
        <v>119</v>
      </c>
      <c r="G206" s="27">
        <v>1</v>
      </c>
      <c r="H206" s="27">
        <v>5</v>
      </c>
      <c r="I206" s="27">
        <v>2</v>
      </c>
      <c r="J206" s="27"/>
      <c r="K206" s="27">
        <f t="shared" si="3"/>
        <v>2200</v>
      </c>
      <c r="L206" s="27"/>
      <c r="M206" s="27" t="s">
        <v>809</v>
      </c>
      <c r="N206" s="27"/>
      <c r="O206" s="27"/>
      <c r="P206" s="27"/>
      <c r="Q206" s="27">
        <v>2200</v>
      </c>
      <c r="R206" s="27"/>
      <c r="S206" s="27"/>
      <c r="T206" s="27"/>
      <c r="U206" s="27"/>
      <c r="V206" s="151">
        <v>0</v>
      </c>
    </row>
    <row r="207" spans="1:22" s="3" customFormat="1" ht="18.75" x14ac:dyDescent="0.45">
      <c r="A207" s="151">
        <v>198</v>
      </c>
      <c r="B207" s="117"/>
      <c r="C207" s="26" t="s">
        <v>9</v>
      </c>
      <c r="D207" s="26">
        <v>17042</v>
      </c>
      <c r="E207" s="27">
        <v>2971</v>
      </c>
      <c r="F207" s="27">
        <v>69</v>
      </c>
      <c r="G207" s="27">
        <v>1</v>
      </c>
      <c r="H207" s="27">
        <v>15</v>
      </c>
      <c r="I207" s="27"/>
      <c r="J207" s="27">
        <v>75</v>
      </c>
      <c r="K207" s="27">
        <f t="shared" si="3"/>
        <v>6075</v>
      </c>
      <c r="L207" s="27"/>
      <c r="M207" s="27" t="s">
        <v>809</v>
      </c>
      <c r="N207" s="27"/>
      <c r="O207" s="27"/>
      <c r="P207" s="27"/>
      <c r="Q207" s="27">
        <v>6075</v>
      </c>
      <c r="R207" s="27"/>
      <c r="S207" s="27"/>
      <c r="T207" s="27"/>
      <c r="U207" s="27"/>
      <c r="V207" s="151">
        <v>0</v>
      </c>
    </row>
    <row r="208" spans="1:22" s="3" customFormat="1" ht="18.75" x14ac:dyDescent="0.45">
      <c r="A208" s="151">
        <v>199</v>
      </c>
      <c r="B208" s="26" t="s">
        <v>2334</v>
      </c>
      <c r="C208" s="26" t="s">
        <v>9</v>
      </c>
      <c r="D208" s="26">
        <v>7293</v>
      </c>
      <c r="E208" s="27">
        <v>809</v>
      </c>
      <c r="F208" s="27">
        <v>279</v>
      </c>
      <c r="G208" s="27">
        <v>2</v>
      </c>
      <c r="H208" s="27"/>
      <c r="I208" s="27">
        <v>1</v>
      </c>
      <c r="J208" s="27">
        <v>65</v>
      </c>
      <c r="K208" s="27">
        <f t="shared" si="3"/>
        <v>165</v>
      </c>
      <c r="L208" s="27">
        <v>2</v>
      </c>
      <c r="M208" s="27" t="s">
        <v>810</v>
      </c>
      <c r="N208" s="27" t="s">
        <v>15</v>
      </c>
      <c r="O208" s="27" t="s">
        <v>12</v>
      </c>
      <c r="P208" s="27">
        <v>153</v>
      </c>
      <c r="Q208" s="27"/>
      <c r="R208" s="27">
        <v>165</v>
      </c>
      <c r="S208" s="27"/>
      <c r="T208" s="27"/>
      <c r="U208" s="27">
        <v>20</v>
      </c>
      <c r="V208" s="151">
        <v>0</v>
      </c>
    </row>
    <row r="209" spans="1:22" s="3" customFormat="1" ht="18.75" x14ac:dyDescent="0.45">
      <c r="A209" s="151">
        <v>200</v>
      </c>
      <c r="B209" s="117"/>
      <c r="C209" s="26" t="s">
        <v>9</v>
      </c>
      <c r="D209" s="26">
        <v>37256</v>
      </c>
      <c r="E209" s="27">
        <v>4174</v>
      </c>
      <c r="F209" s="27">
        <v>92</v>
      </c>
      <c r="G209" s="27">
        <v>1</v>
      </c>
      <c r="H209" s="27">
        <v>13</v>
      </c>
      <c r="I209" s="27"/>
      <c r="J209" s="27">
        <v>47</v>
      </c>
      <c r="K209" s="27">
        <f t="shared" si="3"/>
        <v>5247</v>
      </c>
      <c r="L209" s="27"/>
      <c r="M209" s="27" t="s">
        <v>810</v>
      </c>
      <c r="N209" s="27"/>
      <c r="O209" s="27"/>
      <c r="P209" s="27"/>
      <c r="Q209" s="27">
        <v>5247</v>
      </c>
      <c r="R209" s="27"/>
      <c r="S209" s="27"/>
      <c r="T209" s="27"/>
      <c r="U209" s="27"/>
      <c r="V209" s="151">
        <v>0</v>
      </c>
    </row>
    <row r="210" spans="1:22" s="3" customFormat="1" ht="18.75" x14ac:dyDescent="0.45">
      <c r="A210" s="151">
        <v>201</v>
      </c>
      <c r="B210" s="117"/>
      <c r="C210" s="26" t="s">
        <v>9</v>
      </c>
      <c r="D210" s="26">
        <v>16848</v>
      </c>
      <c r="E210" s="27">
        <v>2790</v>
      </c>
      <c r="F210" s="27">
        <v>11</v>
      </c>
      <c r="G210" s="27">
        <v>1</v>
      </c>
      <c r="H210" s="27">
        <v>33</v>
      </c>
      <c r="I210" s="27"/>
      <c r="J210" s="27">
        <v>62</v>
      </c>
      <c r="K210" s="27">
        <f t="shared" si="3"/>
        <v>13262</v>
      </c>
      <c r="L210" s="27"/>
      <c r="M210" s="27" t="s">
        <v>810</v>
      </c>
      <c r="N210" s="27"/>
      <c r="O210" s="27"/>
      <c r="P210" s="27"/>
      <c r="Q210" s="27">
        <v>13262</v>
      </c>
      <c r="R210" s="27"/>
      <c r="S210" s="27"/>
      <c r="T210" s="27"/>
      <c r="U210" s="27"/>
      <c r="V210" s="151">
        <v>0</v>
      </c>
    </row>
    <row r="211" spans="1:22" s="3" customFormat="1" ht="18.75" x14ac:dyDescent="0.45">
      <c r="A211" s="151">
        <v>202</v>
      </c>
      <c r="B211" s="117"/>
      <c r="C211" s="26" t="s">
        <v>9</v>
      </c>
      <c r="D211" s="26">
        <v>7228</v>
      </c>
      <c r="E211" s="27"/>
      <c r="F211" s="27">
        <v>78</v>
      </c>
      <c r="G211" s="27">
        <v>1</v>
      </c>
      <c r="H211" s="27">
        <v>1</v>
      </c>
      <c r="I211" s="27"/>
      <c r="J211" s="27">
        <v>46</v>
      </c>
      <c r="K211" s="27">
        <f t="shared" si="3"/>
        <v>446</v>
      </c>
      <c r="L211" s="27"/>
      <c r="M211" s="27" t="s">
        <v>810</v>
      </c>
      <c r="N211" s="27"/>
      <c r="O211" s="27"/>
      <c r="P211" s="27"/>
      <c r="Q211" s="27">
        <v>446</v>
      </c>
      <c r="R211" s="27"/>
      <c r="S211" s="27"/>
      <c r="T211" s="27"/>
      <c r="U211" s="27"/>
      <c r="V211" s="151">
        <v>0</v>
      </c>
    </row>
    <row r="212" spans="1:22" s="3" customFormat="1" ht="18.75" x14ac:dyDescent="0.45">
      <c r="A212" s="151">
        <v>203</v>
      </c>
      <c r="B212" s="26" t="s">
        <v>2333</v>
      </c>
      <c r="C212" s="26" t="s">
        <v>9</v>
      </c>
      <c r="D212" s="26">
        <v>17038</v>
      </c>
      <c r="E212" s="27">
        <v>2767</v>
      </c>
      <c r="F212" s="27">
        <v>268</v>
      </c>
      <c r="G212" s="27">
        <v>1</v>
      </c>
      <c r="H212" s="27">
        <v>7</v>
      </c>
      <c r="I212" s="27">
        <v>3</v>
      </c>
      <c r="J212" s="27">
        <v>2</v>
      </c>
      <c r="K212" s="27">
        <f t="shared" si="3"/>
        <v>3102</v>
      </c>
      <c r="L212" s="27">
        <v>1</v>
      </c>
      <c r="M212" s="27" t="s">
        <v>811</v>
      </c>
      <c r="N212" s="27"/>
      <c r="O212" s="27"/>
      <c r="P212" s="27"/>
      <c r="Q212" s="27">
        <v>3102</v>
      </c>
      <c r="R212" s="27"/>
      <c r="S212" s="27"/>
      <c r="T212" s="27"/>
      <c r="U212" s="27"/>
      <c r="V212" s="151">
        <v>0</v>
      </c>
    </row>
    <row r="213" spans="1:22" s="3" customFormat="1" ht="18.75" x14ac:dyDescent="0.45">
      <c r="A213" s="151">
        <v>204</v>
      </c>
      <c r="B213" s="26" t="s">
        <v>2332</v>
      </c>
      <c r="C213" s="26" t="s">
        <v>9</v>
      </c>
      <c r="D213" s="26">
        <v>7274</v>
      </c>
      <c r="E213" s="27">
        <v>788</v>
      </c>
      <c r="F213" s="27">
        <v>205</v>
      </c>
      <c r="G213" s="27">
        <v>2</v>
      </c>
      <c r="H213" s="27"/>
      <c r="I213" s="27">
        <v>1</v>
      </c>
      <c r="J213" s="27">
        <v>80</v>
      </c>
      <c r="K213" s="27">
        <f t="shared" si="3"/>
        <v>180</v>
      </c>
      <c r="L213" s="27">
        <v>2</v>
      </c>
      <c r="M213" s="27" t="s">
        <v>812</v>
      </c>
      <c r="N213" s="27" t="s">
        <v>15</v>
      </c>
      <c r="O213" s="27" t="s">
        <v>12</v>
      </c>
      <c r="P213" s="27">
        <v>306</v>
      </c>
      <c r="Q213" s="27"/>
      <c r="R213" s="27">
        <v>180</v>
      </c>
      <c r="S213" s="27"/>
      <c r="T213" s="27"/>
      <c r="U213" s="27">
        <v>20</v>
      </c>
      <c r="V213" s="151">
        <v>0</v>
      </c>
    </row>
    <row r="214" spans="1:22" s="3" customFormat="1" ht="18.75" x14ac:dyDescent="0.45">
      <c r="A214" s="151">
        <v>205</v>
      </c>
      <c r="B214" s="117"/>
      <c r="C214" s="26" t="s">
        <v>9</v>
      </c>
      <c r="D214" s="26">
        <v>16907</v>
      </c>
      <c r="E214" s="27">
        <v>2782</v>
      </c>
      <c r="F214" s="27">
        <v>448</v>
      </c>
      <c r="G214" s="27">
        <v>1</v>
      </c>
      <c r="H214" s="27">
        <v>7</v>
      </c>
      <c r="I214" s="27">
        <v>2</v>
      </c>
      <c r="J214" s="27">
        <v>9</v>
      </c>
      <c r="K214" s="27">
        <f t="shared" si="3"/>
        <v>3009</v>
      </c>
      <c r="L214" s="27">
        <v>1</v>
      </c>
      <c r="M214" s="27" t="s">
        <v>812</v>
      </c>
      <c r="N214" s="27"/>
      <c r="O214" s="27"/>
      <c r="P214" s="27"/>
      <c r="Q214" s="27">
        <v>3009</v>
      </c>
      <c r="R214" s="27"/>
      <c r="S214" s="27"/>
      <c r="T214" s="27"/>
      <c r="U214" s="27"/>
      <c r="V214" s="151">
        <v>0</v>
      </c>
    </row>
    <row r="215" spans="1:22" s="3" customFormat="1" ht="18.75" x14ac:dyDescent="0.45">
      <c r="A215" s="151">
        <v>206</v>
      </c>
      <c r="B215" s="117"/>
      <c r="C215" s="26" t="s">
        <v>9</v>
      </c>
      <c r="D215" s="26">
        <v>56511</v>
      </c>
      <c r="E215" s="27">
        <v>5340</v>
      </c>
      <c r="F215" s="27">
        <v>360</v>
      </c>
      <c r="G215" s="27">
        <v>1</v>
      </c>
      <c r="H215" s="27">
        <v>6</v>
      </c>
      <c r="I215" s="27"/>
      <c r="J215" s="27">
        <v>48</v>
      </c>
      <c r="K215" s="27">
        <f t="shared" si="3"/>
        <v>2448</v>
      </c>
      <c r="L215" s="27">
        <v>1</v>
      </c>
      <c r="M215" s="27" t="s">
        <v>812</v>
      </c>
      <c r="N215" s="27"/>
      <c r="O215" s="27"/>
      <c r="P215" s="27"/>
      <c r="Q215" s="27">
        <v>2448</v>
      </c>
      <c r="R215" s="27"/>
      <c r="S215" s="27"/>
      <c r="T215" s="27"/>
      <c r="U215" s="27"/>
      <c r="V215" s="151">
        <v>0</v>
      </c>
    </row>
    <row r="216" spans="1:22" s="3" customFormat="1" ht="18.75" x14ac:dyDescent="0.45">
      <c r="A216" s="151">
        <v>207</v>
      </c>
      <c r="B216" s="117"/>
      <c r="C216" s="26" t="s">
        <v>9</v>
      </c>
      <c r="D216" s="26">
        <v>13545</v>
      </c>
      <c r="E216" s="27">
        <v>1579</v>
      </c>
      <c r="F216" s="27">
        <v>447</v>
      </c>
      <c r="G216" s="27">
        <v>1</v>
      </c>
      <c r="H216" s="27">
        <v>2</v>
      </c>
      <c r="I216" s="27"/>
      <c r="J216" s="27">
        <v>30</v>
      </c>
      <c r="K216" s="27">
        <f t="shared" si="3"/>
        <v>830</v>
      </c>
      <c r="L216" s="27">
        <v>1</v>
      </c>
      <c r="M216" s="27" t="s">
        <v>812</v>
      </c>
      <c r="N216" s="27"/>
      <c r="O216" s="27"/>
      <c r="P216" s="27"/>
      <c r="Q216" s="27">
        <v>830</v>
      </c>
      <c r="R216" s="27"/>
      <c r="S216" s="27"/>
      <c r="T216" s="27"/>
      <c r="U216" s="27"/>
      <c r="V216" s="151">
        <v>0</v>
      </c>
    </row>
    <row r="217" spans="1:22" s="3" customFormat="1" ht="18.75" x14ac:dyDescent="0.45">
      <c r="A217" s="151">
        <v>208</v>
      </c>
      <c r="B217" s="117"/>
      <c r="C217" s="26" t="s">
        <v>9</v>
      </c>
      <c r="D217" s="26">
        <v>48023</v>
      </c>
      <c r="E217" s="27">
        <v>4400</v>
      </c>
      <c r="F217" s="27">
        <v>172</v>
      </c>
      <c r="G217" s="27">
        <v>1</v>
      </c>
      <c r="H217" s="27">
        <v>5</v>
      </c>
      <c r="I217" s="27"/>
      <c r="J217" s="27"/>
      <c r="K217" s="27">
        <f t="shared" si="3"/>
        <v>2000</v>
      </c>
      <c r="L217" s="27">
        <v>1</v>
      </c>
      <c r="M217" s="27" t="s">
        <v>812</v>
      </c>
      <c r="N217" s="27"/>
      <c r="O217" s="27"/>
      <c r="P217" s="27"/>
      <c r="Q217" s="27">
        <v>2000</v>
      </c>
      <c r="R217" s="27"/>
      <c r="S217" s="27"/>
      <c r="T217" s="27"/>
      <c r="U217" s="27"/>
      <c r="V217" s="151">
        <v>0</v>
      </c>
    </row>
    <row r="218" spans="1:22" s="3" customFormat="1" ht="18.75" x14ac:dyDescent="0.45">
      <c r="A218" s="151">
        <v>209</v>
      </c>
      <c r="B218" s="117"/>
      <c r="C218" s="26" t="s">
        <v>9</v>
      </c>
      <c r="D218" s="26">
        <v>39108</v>
      </c>
      <c r="E218" s="27">
        <v>4164</v>
      </c>
      <c r="F218" s="27">
        <v>302</v>
      </c>
      <c r="G218" s="27">
        <v>1</v>
      </c>
      <c r="H218" s="27">
        <v>12</v>
      </c>
      <c r="I218" s="27"/>
      <c r="J218" s="27">
        <v>89</v>
      </c>
      <c r="K218" s="27">
        <f t="shared" si="3"/>
        <v>4889</v>
      </c>
      <c r="L218" s="27">
        <v>1</v>
      </c>
      <c r="M218" s="27" t="s">
        <v>812</v>
      </c>
      <c r="N218" s="27"/>
      <c r="O218" s="27"/>
      <c r="P218" s="27"/>
      <c r="Q218" s="27">
        <v>4889</v>
      </c>
      <c r="R218" s="27"/>
      <c r="S218" s="27"/>
      <c r="T218" s="27"/>
      <c r="U218" s="27"/>
      <c r="V218" s="151">
        <v>0</v>
      </c>
    </row>
    <row r="219" spans="1:22" s="3" customFormat="1" ht="18.75" x14ac:dyDescent="0.45">
      <c r="A219" s="151">
        <v>210</v>
      </c>
      <c r="B219" s="26" t="s">
        <v>2331</v>
      </c>
      <c r="C219" s="26" t="s">
        <v>9</v>
      </c>
      <c r="D219" s="26">
        <v>14859</v>
      </c>
      <c r="E219" s="27">
        <v>2004</v>
      </c>
      <c r="F219" s="27">
        <v>90</v>
      </c>
      <c r="G219" s="27">
        <v>1</v>
      </c>
      <c r="H219" s="27">
        <v>10</v>
      </c>
      <c r="I219" s="27">
        <v>2</v>
      </c>
      <c r="J219" s="27">
        <v>78</v>
      </c>
      <c r="K219" s="27">
        <f t="shared" si="3"/>
        <v>4278</v>
      </c>
      <c r="L219" s="27">
        <v>1</v>
      </c>
      <c r="M219" s="27" t="s">
        <v>813</v>
      </c>
      <c r="N219" s="27"/>
      <c r="O219" s="27"/>
      <c r="P219" s="27"/>
      <c r="Q219" s="27">
        <v>4278</v>
      </c>
      <c r="R219" s="27"/>
      <c r="S219" s="27"/>
      <c r="T219" s="27"/>
      <c r="U219" s="27"/>
      <c r="V219" s="151">
        <v>0</v>
      </c>
    </row>
    <row r="220" spans="1:22" s="3" customFormat="1" ht="18.75" x14ac:dyDescent="0.45">
      <c r="A220" s="151">
        <v>211</v>
      </c>
      <c r="B220" s="26" t="s">
        <v>2330</v>
      </c>
      <c r="C220" s="26" t="s">
        <v>9</v>
      </c>
      <c r="D220" s="26">
        <v>7280</v>
      </c>
      <c r="E220" s="27">
        <v>794</v>
      </c>
      <c r="F220" s="27">
        <v>211</v>
      </c>
      <c r="G220" s="27">
        <v>2</v>
      </c>
      <c r="H220" s="27"/>
      <c r="I220" s="27">
        <v>1</v>
      </c>
      <c r="J220" s="27">
        <v>83</v>
      </c>
      <c r="K220" s="27">
        <f t="shared" si="3"/>
        <v>183</v>
      </c>
      <c r="L220" s="27">
        <v>2</v>
      </c>
      <c r="M220" s="27" t="s">
        <v>813</v>
      </c>
      <c r="N220" s="27" t="s">
        <v>15</v>
      </c>
      <c r="O220" s="27" t="s">
        <v>12</v>
      </c>
      <c r="P220" s="27">
        <v>134</v>
      </c>
      <c r="Q220" s="27"/>
      <c r="R220" s="27">
        <v>183</v>
      </c>
      <c r="S220" s="27"/>
      <c r="T220" s="27"/>
      <c r="U220" s="27">
        <v>30</v>
      </c>
      <c r="V220" s="151">
        <v>0</v>
      </c>
    </row>
    <row r="221" spans="1:22" s="3" customFormat="1" ht="18.75" x14ac:dyDescent="0.45">
      <c r="A221" s="151">
        <v>212</v>
      </c>
      <c r="B221" s="117"/>
      <c r="C221" s="26" t="s">
        <v>9</v>
      </c>
      <c r="D221" s="26">
        <v>16547</v>
      </c>
      <c r="E221" s="27">
        <v>2600</v>
      </c>
      <c r="F221" s="27">
        <v>129</v>
      </c>
      <c r="G221" s="27">
        <v>1</v>
      </c>
      <c r="H221" s="27">
        <v>12</v>
      </c>
      <c r="I221" s="27">
        <v>2</v>
      </c>
      <c r="J221" s="27">
        <v>37</v>
      </c>
      <c r="K221" s="27">
        <f t="shared" si="3"/>
        <v>5037</v>
      </c>
      <c r="L221" s="27"/>
      <c r="M221" s="27" t="s">
        <v>813</v>
      </c>
      <c r="N221" s="27"/>
      <c r="O221" s="27"/>
      <c r="P221" s="27"/>
      <c r="Q221" s="27">
        <v>5037</v>
      </c>
      <c r="R221" s="27"/>
      <c r="S221" s="27"/>
      <c r="T221" s="27"/>
      <c r="U221" s="27"/>
      <c r="V221" s="151">
        <v>0</v>
      </c>
    </row>
    <row r="222" spans="1:22" s="3" customFormat="1" ht="18.75" x14ac:dyDescent="0.45">
      <c r="A222" s="151">
        <v>213</v>
      </c>
      <c r="B222" s="26" t="s">
        <v>2336</v>
      </c>
      <c r="C222" s="26" t="s">
        <v>9</v>
      </c>
      <c r="D222" s="26">
        <v>7103</v>
      </c>
      <c r="E222" s="27"/>
      <c r="F222" s="27">
        <v>64</v>
      </c>
      <c r="G222" s="27">
        <v>1</v>
      </c>
      <c r="H222" s="27"/>
      <c r="I222" s="27">
        <v>1</v>
      </c>
      <c r="J222" s="27">
        <v>36</v>
      </c>
      <c r="K222" s="27">
        <f t="shared" si="3"/>
        <v>136</v>
      </c>
      <c r="L222" s="27">
        <v>1</v>
      </c>
      <c r="M222" s="27" t="s">
        <v>814</v>
      </c>
      <c r="N222" s="27"/>
      <c r="O222" s="27"/>
      <c r="P222" s="27"/>
      <c r="Q222" s="27">
        <v>136</v>
      </c>
      <c r="R222" s="27"/>
      <c r="S222" s="27"/>
      <c r="T222" s="27"/>
      <c r="U222" s="27"/>
      <c r="V222" s="151">
        <v>0</v>
      </c>
    </row>
    <row r="223" spans="1:22" s="3" customFormat="1" ht="18.75" x14ac:dyDescent="0.45">
      <c r="A223" s="151">
        <v>214</v>
      </c>
      <c r="B223" s="117"/>
      <c r="C223" s="26" t="s">
        <v>9</v>
      </c>
      <c r="D223" s="26">
        <v>58489</v>
      </c>
      <c r="E223" s="27">
        <v>5541</v>
      </c>
      <c r="F223" s="27">
        <v>377</v>
      </c>
      <c r="G223" s="27">
        <v>1</v>
      </c>
      <c r="H223" s="27">
        <v>4</v>
      </c>
      <c r="I223" s="27">
        <v>3</v>
      </c>
      <c r="J223" s="27">
        <v>92</v>
      </c>
      <c r="K223" s="27">
        <f t="shared" si="3"/>
        <v>1992</v>
      </c>
      <c r="L223" s="27"/>
      <c r="M223" s="27" t="s">
        <v>814</v>
      </c>
      <c r="N223" s="27"/>
      <c r="O223" s="27"/>
      <c r="P223" s="27"/>
      <c r="Q223" s="27">
        <v>1992</v>
      </c>
      <c r="R223" s="27"/>
      <c r="S223" s="27"/>
      <c r="T223" s="27"/>
      <c r="U223" s="27"/>
      <c r="V223" s="151">
        <v>0</v>
      </c>
    </row>
    <row r="224" spans="1:22" s="3" customFormat="1" ht="18.75" x14ac:dyDescent="0.45">
      <c r="A224" s="151">
        <v>215</v>
      </c>
      <c r="B224" s="26" t="s">
        <v>2337</v>
      </c>
      <c r="C224" s="26" t="s">
        <v>9</v>
      </c>
      <c r="D224" s="26">
        <v>50633</v>
      </c>
      <c r="E224" s="27">
        <v>4875</v>
      </c>
      <c r="F224" s="27">
        <v>61</v>
      </c>
      <c r="G224" s="27">
        <v>2</v>
      </c>
      <c r="H224" s="27"/>
      <c r="I224" s="27">
        <v>1</v>
      </c>
      <c r="J224" s="27">
        <v>35</v>
      </c>
      <c r="K224" s="27">
        <f t="shared" si="3"/>
        <v>135</v>
      </c>
      <c r="L224" s="27">
        <v>2</v>
      </c>
      <c r="M224" s="27" t="s">
        <v>815</v>
      </c>
      <c r="N224" s="27" t="s">
        <v>15</v>
      </c>
      <c r="O224" s="27" t="s">
        <v>12</v>
      </c>
      <c r="P224" s="27">
        <v>366</v>
      </c>
      <c r="Q224" s="27"/>
      <c r="R224" s="27">
        <v>135</v>
      </c>
      <c r="S224" s="27"/>
      <c r="T224" s="27"/>
      <c r="U224" s="27">
        <v>30</v>
      </c>
      <c r="V224" s="151">
        <v>0</v>
      </c>
    </row>
    <row r="225" spans="1:22" s="3" customFormat="1" ht="18.75" x14ac:dyDescent="0.45">
      <c r="A225" s="151">
        <v>216</v>
      </c>
      <c r="B225" s="117"/>
      <c r="C225" s="26" t="s">
        <v>9</v>
      </c>
      <c r="D225" s="26">
        <v>50632</v>
      </c>
      <c r="E225" s="27">
        <v>4874</v>
      </c>
      <c r="F225" s="27">
        <v>60</v>
      </c>
      <c r="G225" s="27">
        <v>2</v>
      </c>
      <c r="H225" s="27"/>
      <c r="I225" s="27"/>
      <c r="J225" s="27">
        <v>69</v>
      </c>
      <c r="K225" s="27">
        <f t="shared" si="3"/>
        <v>69</v>
      </c>
      <c r="L225" s="27">
        <v>2</v>
      </c>
      <c r="M225" s="27" t="s">
        <v>815</v>
      </c>
      <c r="N225" s="27"/>
      <c r="O225" s="27"/>
      <c r="P225" s="27"/>
      <c r="Q225" s="27">
        <v>69</v>
      </c>
      <c r="R225" s="27"/>
      <c r="S225" s="27"/>
      <c r="T225" s="27"/>
      <c r="U225" s="27"/>
      <c r="V225" s="151">
        <v>0</v>
      </c>
    </row>
    <row r="226" spans="1:22" s="3" customFormat="1" ht="18.75" x14ac:dyDescent="0.45">
      <c r="A226" s="151">
        <v>217</v>
      </c>
      <c r="B226" s="117"/>
      <c r="C226" s="26" t="s">
        <v>9</v>
      </c>
      <c r="D226" s="26">
        <v>19529</v>
      </c>
      <c r="E226" s="27"/>
      <c r="F226" s="27">
        <v>4</v>
      </c>
      <c r="G226" s="27">
        <v>1</v>
      </c>
      <c r="H226" s="27">
        <v>7</v>
      </c>
      <c r="I226" s="27"/>
      <c r="J226" s="27">
        <v>22</v>
      </c>
      <c r="K226" s="27">
        <f t="shared" si="3"/>
        <v>2822</v>
      </c>
      <c r="L226" s="27">
        <v>1</v>
      </c>
      <c r="M226" s="27" t="s">
        <v>815</v>
      </c>
      <c r="N226" s="27"/>
      <c r="O226" s="27"/>
      <c r="P226" s="27"/>
      <c r="Q226" s="27">
        <v>2822</v>
      </c>
      <c r="R226" s="27"/>
      <c r="S226" s="27"/>
      <c r="T226" s="27"/>
      <c r="U226" s="27"/>
      <c r="V226" s="151">
        <v>0</v>
      </c>
    </row>
    <row r="227" spans="1:22" s="3" customFormat="1" ht="18.75" x14ac:dyDescent="0.45">
      <c r="A227" s="151">
        <v>218</v>
      </c>
      <c r="B227" s="117"/>
      <c r="C227" s="26" t="s">
        <v>9</v>
      </c>
      <c r="D227" s="26">
        <v>16530</v>
      </c>
      <c r="E227" s="27"/>
      <c r="F227" s="27">
        <v>5</v>
      </c>
      <c r="G227" s="27">
        <v>1</v>
      </c>
      <c r="H227" s="27">
        <v>6</v>
      </c>
      <c r="I227" s="27"/>
      <c r="J227" s="27">
        <v>9</v>
      </c>
      <c r="K227" s="27">
        <f t="shared" si="3"/>
        <v>2409</v>
      </c>
      <c r="L227" s="27">
        <v>1</v>
      </c>
      <c r="M227" s="27" t="s">
        <v>815</v>
      </c>
      <c r="N227" s="27"/>
      <c r="O227" s="27"/>
      <c r="P227" s="27"/>
      <c r="Q227" s="27">
        <v>2409</v>
      </c>
      <c r="R227" s="27"/>
      <c r="S227" s="27"/>
      <c r="T227" s="27"/>
      <c r="U227" s="27"/>
      <c r="V227" s="151">
        <v>0</v>
      </c>
    </row>
    <row r="228" spans="1:22" s="3" customFormat="1" ht="18.75" x14ac:dyDescent="0.45">
      <c r="A228" s="151">
        <v>219</v>
      </c>
      <c r="B228" s="117"/>
      <c r="C228" s="26" t="s">
        <v>9</v>
      </c>
      <c r="D228" s="26">
        <v>16658</v>
      </c>
      <c r="E228" s="27"/>
      <c r="F228" s="27">
        <v>39</v>
      </c>
      <c r="G228" s="27">
        <v>1</v>
      </c>
      <c r="H228" s="27">
        <v>9</v>
      </c>
      <c r="I228" s="27">
        <v>3</v>
      </c>
      <c r="J228" s="27">
        <v>43</v>
      </c>
      <c r="K228" s="27">
        <f t="shared" si="3"/>
        <v>3943</v>
      </c>
      <c r="L228" s="27">
        <v>1</v>
      </c>
      <c r="M228" s="27" t="s">
        <v>815</v>
      </c>
      <c r="N228" s="27"/>
      <c r="O228" s="27"/>
      <c r="P228" s="27"/>
      <c r="Q228" s="27">
        <v>3943</v>
      </c>
      <c r="R228" s="27"/>
      <c r="S228" s="27"/>
      <c r="T228" s="27"/>
      <c r="U228" s="27"/>
      <c r="V228" s="151">
        <v>0</v>
      </c>
    </row>
    <row r="229" spans="1:22" s="3" customFormat="1" ht="18.75" x14ac:dyDescent="0.45">
      <c r="A229" s="151">
        <v>220</v>
      </c>
      <c r="B229" s="117"/>
      <c r="C229" s="26" t="s">
        <v>9</v>
      </c>
      <c r="D229" s="26">
        <v>7262</v>
      </c>
      <c r="E229" s="27"/>
      <c r="F229" s="27">
        <v>113</v>
      </c>
      <c r="G229" s="27">
        <v>1</v>
      </c>
      <c r="H229" s="27">
        <v>2</v>
      </c>
      <c r="I229" s="27"/>
      <c r="J229" s="27">
        <v>59</v>
      </c>
      <c r="K229" s="27">
        <f t="shared" si="3"/>
        <v>859</v>
      </c>
      <c r="L229" s="27">
        <v>1</v>
      </c>
      <c r="M229" s="27" t="s">
        <v>815</v>
      </c>
      <c r="N229" s="27"/>
      <c r="O229" s="27"/>
      <c r="P229" s="27"/>
      <c r="Q229" s="27">
        <v>859</v>
      </c>
      <c r="R229" s="27"/>
      <c r="S229" s="27"/>
      <c r="T229" s="27"/>
      <c r="U229" s="27"/>
      <c r="V229" s="151">
        <v>0</v>
      </c>
    </row>
    <row r="230" spans="1:22" s="3" customFormat="1" ht="18.75" x14ac:dyDescent="0.45">
      <c r="A230" s="151">
        <v>221</v>
      </c>
      <c r="B230" s="117"/>
      <c r="C230" s="26" t="s">
        <v>9</v>
      </c>
      <c r="D230" s="26">
        <v>7185</v>
      </c>
      <c r="E230" s="27">
        <v>701</v>
      </c>
      <c r="F230" s="27">
        <v>31</v>
      </c>
      <c r="G230" s="27">
        <v>1</v>
      </c>
      <c r="H230" s="27"/>
      <c r="I230" s="27">
        <v>3</v>
      </c>
      <c r="J230" s="27">
        <v>66</v>
      </c>
      <c r="K230" s="27">
        <f t="shared" si="3"/>
        <v>366</v>
      </c>
      <c r="L230" s="27">
        <v>1</v>
      </c>
      <c r="M230" s="27" t="s">
        <v>815</v>
      </c>
      <c r="N230" s="27"/>
      <c r="O230" s="27"/>
      <c r="P230" s="27"/>
      <c r="Q230" s="27">
        <v>366</v>
      </c>
      <c r="R230" s="27"/>
      <c r="S230" s="27"/>
      <c r="T230" s="27"/>
      <c r="U230" s="27"/>
      <c r="V230" s="151">
        <v>0</v>
      </c>
    </row>
    <row r="231" spans="1:22" s="3" customFormat="1" ht="18.75" x14ac:dyDescent="0.45">
      <c r="A231" s="151">
        <v>222</v>
      </c>
      <c r="B231" s="26" t="s">
        <v>2338</v>
      </c>
      <c r="C231" s="26" t="s">
        <v>9</v>
      </c>
      <c r="D231" s="26">
        <v>7336</v>
      </c>
      <c r="E231" s="27"/>
      <c r="F231" s="27">
        <v>29</v>
      </c>
      <c r="G231" s="27">
        <v>2</v>
      </c>
      <c r="H231" s="27"/>
      <c r="I231" s="27">
        <v>1</v>
      </c>
      <c r="J231" s="27">
        <v>98</v>
      </c>
      <c r="K231" s="27">
        <f t="shared" si="3"/>
        <v>198</v>
      </c>
      <c r="L231" s="27">
        <v>2</v>
      </c>
      <c r="M231" s="27" t="s">
        <v>816</v>
      </c>
      <c r="N231" s="27" t="s">
        <v>15</v>
      </c>
      <c r="O231" s="27" t="s">
        <v>12</v>
      </c>
      <c r="P231" s="27">
        <v>158</v>
      </c>
      <c r="Q231" s="27"/>
      <c r="R231" s="27">
        <v>198</v>
      </c>
      <c r="S231" s="27"/>
      <c r="T231" s="27"/>
      <c r="U231" s="27">
        <v>30</v>
      </c>
      <c r="V231" s="151">
        <v>0</v>
      </c>
    </row>
    <row r="232" spans="1:22" s="3" customFormat="1" ht="18.75" x14ac:dyDescent="0.45">
      <c r="A232" s="151">
        <v>223</v>
      </c>
      <c r="B232" s="117"/>
      <c r="C232" s="26" t="s">
        <v>9</v>
      </c>
      <c r="D232" s="26">
        <v>7339</v>
      </c>
      <c r="E232" s="27">
        <v>854</v>
      </c>
      <c r="F232" s="27">
        <v>32</v>
      </c>
      <c r="G232" s="27">
        <v>1</v>
      </c>
      <c r="H232" s="27"/>
      <c r="I232" s="27">
        <v>1</v>
      </c>
      <c r="J232" s="27">
        <v>27</v>
      </c>
      <c r="K232" s="27">
        <f t="shared" si="3"/>
        <v>127</v>
      </c>
      <c r="L232" s="27">
        <v>1</v>
      </c>
      <c r="M232" s="27" t="s">
        <v>816</v>
      </c>
      <c r="N232" s="27"/>
      <c r="O232" s="27"/>
      <c r="P232" s="27"/>
      <c r="Q232" s="27">
        <v>127</v>
      </c>
      <c r="R232" s="27"/>
      <c r="S232" s="27"/>
      <c r="T232" s="27"/>
      <c r="U232" s="27"/>
      <c r="V232" s="151">
        <v>0</v>
      </c>
    </row>
    <row r="233" spans="1:22" s="3" customFormat="1" ht="18.75" x14ac:dyDescent="0.45">
      <c r="A233" s="151">
        <v>224</v>
      </c>
      <c r="B233" s="117"/>
      <c r="C233" s="26" t="s">
        <v>9</v>
      </c>
      <c r="D233" s="26">
        <v>16288</v>
      </c>
      <c r="E233" s="27">
        <v>5260</v>
      </c>
      <c r="F233" s="27">
        <v>12</v>
      </c>
      <c r="G233" s="27">
        <v>1</v>
      </c>
      <c r="H233" s="27">
        <v>13</v>
      </c>
      <c r="I233" s="27"/>
      <c r="J233" s="27">
        <v>49</v>
      </c>
      <c r="K233" s="27">
        <f t="shared" si="3"/>
        <v>5249</v>
      </c>
      <c r="L233" s="27">
        <v>1</v>
      </c>
      <c r="M233" s="27" t="s">
        <v>816</v>
      </c>
      <c r="N233" s="27"/>
      <c r="O233" s="27"/>
      <c r="P233" s="27"/>
      <c r="Q233" s="27">
        <v>5249</v>
      </c>
      <c r="R233" s="27"/>
      <c r="S233" s="27"/>
      <c r="T233" s="27"/>
      <c r="U233" s="27"/>
      <c r="V233" s="151">
        <v>0</v>
      </c>
    </row>
    <row r="234" spans="1:22" s="3" customFormat="1" ht="18.75" x14ac:dyDescent="0.45">
      <c r="A234" s="151">
        <v>225</v>
      </c>
      <c r="B234" s="26" t="s">
        <v>2339</v>
      </c>
      <c r="C234" s="26" t="s">
        <v>9</v>
      </c>
      <c r="D234" s="26">
        <v>7268</v>
      </c>
      <c r="E234" s="27">
        <v>782</v>
      </c>
      <c r="F234" s="27">
        <v>167</v>
      </c>
      <c r="G234" s="27">
        <v>2</v>
      </c>
      <c r="H234" s="27">
        <v>1</v>
      </c>
      <c r="I234" s="27">
        <v>1</v>
      </c>
      <c r="J234" s="27">
        <v>73</v>
      </c>
      <c r="K234" s="27">
        <f t="shared" si="3"/>
        <v>573</v>
      </c>
      <c r="L234" s="27">
        <v>2</v>
      </c>
      <c r="M234" s="27" t="s">
        <v>817</v>
      </c>
      <c r="N234" s="27" t="s">
        <v>15</v>
      </c>
      <c r="O234" s="27" t="s">
        <v>12</v>
      </c>
      <c r="P234" s="27">
        <v>102</v>
      </c>
      <c r="Q234" s="27">
        <v>400</v>
      </c>
      <c r="R234" s="27">
        <v>173</v>
      </c>
      <c r="S234" s="27"/>
      <c r="T234" s="27"/>
      <c r="U234" s="27">
        <v>30</v>
      </c>
      <c r="V234" s="151">
        <v>0</v>
      </c>
    </row>
    <row r="235" spans="1:22" s="3" customFormat="1" ht="18.75" x14ac:dyDescent="0.45">
      <c r="A235" s="151">
        <v>226</v>
      </c>
      <c r="B235" s="117"/>
      <c r="C235" s="26" t="s">
        <v>9</v>
      </c>
      <c r="D235" s="26">
        <v>16910</v>
      </c>
      <c r="E235" s="27">
        <v>2844</v>
      </c>
      <c r="F235" s="27">
        <v>477</v>
      </c>
      <c r="G235" s="27">
        <v>1</v>
      </c>
      <c r="H235" s="27">
        <v>14</v>
      </c>
      <c r="I235" s="27">
        <v>2</v>
      </c>
      <c r="J235" s="27">
        <v>89</v>
      </c>
      <c r="K235" s="27">
        <f t="shared" si="3"/>
        <v>5889</v>
      </c>
      <c r="L235" s="27">
        <v>1</v>
      </c>
      <c r="M235" s="27" t="s">
        <v>817</v>
      </c>
      <c r="N235" s="27"/>
      <c r="O235" s="27"/>
      <c r="P235" s="27"/>
      <c r="Q235" s="27">
        <v>5889</v>
      </c>
      <c r="R235" s="27"/>
      <c r="S235" s="27"/>
      <c r="T235" s="27"/>
      <c r="U235" s="27"/>
      <c r="V235" s="151">
        <v>0</v>
      </c>
    </row>
    <row r="236" spans="1:22" s="3" customFormat="1" ht="18.75" x14ac:dyDescent="0.45">
      <c r="A236" s="151">
        <v>227</v>
      </c>
      <c r="B236" s="117"/>
      <c r="C236" s="26" t="s">
        <v>9</v>
      </c>
      <c r="D236" s="26">
        <v>14877</v>
      </c>
      <c r="E236" s="27">
        <v>2022</v>
      </c>
      <c r="F236" s="27">
        <v>121</v>
      </c>
      <c r="G236" s="27">
        <v>1</v>
      </c>
      <c r="H236" s="27">
        <v>4</v>
      </c>
      <c r="I236" s="27">
        <v>1</v>
      </c>
      <c r="J236" s="27">
        <v>37</v>
      </c>
      <c r="K236" s="27">
        <f t="shared" si="3"/>
        <v>1737</v>
      </c>
      <c r="L236" s="27">
        <v>1</v>
      </c>
      <c r="M236" s="27" t="s">
        <v>817</v>
      </c>
      <c r="N236" s="27"/>
      <c r="O236" s="27"/>
      <c r="P236" s="27"/>
      <c r="Q236" s="27">
        <v>1737</v>
      </c>
      <c r="R236" s="27"/>
      <c r="S236" s="27"/>
      <c r="T236" s="27"/>
      <c r="U236" s="27"/>
      <c r="V236" s="151">
        <v>0</v>
      </c>
    </row>
    <row r="237" spans="1:22" s="3" customFormat="1" ht="18.75" x14ac:dyDescent="0.45">
      <c r="A237" s="151">
        <v>228</v>
      </c>
      <c r="B237" s="117"/>
      <c r="C237" s="26" t="s">
        <v>9</v>
      </c>
      <c r="D237" s="26">
        <v>7310</v>
      </c>
      <c r="E237" s="27">
        <v>825</v>
      </c>
      <c r="F237" s="27">
        <v>3</v>
      </c>
      <c r="G237" s="27">
        <v>1</v>
      </c>
      <c r="H237" s="27"/>
      <c r="I237" s="27"/>
      <c r="J237" s="27">
        <v>41</v>
      </c>
      <c r="K237" s="27">
        <f t="shared" si="3"/>
        <v>41</v>
      </c>
      <c r="L237" s="27">
        <v>1</v>
      </c>
      <c r="M237" s="27" t="s">
        <v>817</v>
      </c>
      <c r="N237" s="27"/>
      <c r="O237" s="27"/>
      <c r="P237" s="27"/>
      <c r="Q237" s="27">
        <v>41</v>
      </c>
      <c r="R237" s="27"/>
      <c r="S237" s="27"/>
      <c r="T237" s="27"/>
      <c r="U237" s="27"/>
      <c r="V237" s="151">
        <v>0</v>
      </c>
    </row>
    <row r="238" spans="1:22" s="3" customFormat="1" ht="18.75" x14ac:dyDescent="0.45">
      <c r="A238" s="151">
        <v>229</v>
      </c>
      <c r="B238" s="117"/>
      <c r="C238" s="26" t="s">
        <v>9</v>
      </c>
      <c r="D238" s="26">
        <v>14960</v>
      </c>
      <c r="E238" s="27"/>
      <c r="F238" s="27">
        <v>227</v>
      </c>
      <c r="G238" s="27">
        <v>1</v>
      </c>
      <c r="H238" s="27">
        <v>2</v>
      </c>
      <c r="I238" s="27"/>
      <c r="J238" s="27">
        <v>62</v>
      </c>
      <c r="K238" s="27">
        <f t="shared" si="3"/>
        <v>862</v>
      </c>
      <c r="L238" s="27">
        <v>1</v>
      </c>
      <c r="M238" s="27" t="s">
        <v>817</v>
      </c>
      <c r="N238" s="27"/>
      <c r="O238" s="27"/>
      <c r="P238" s="27"/>
      <c r="Q238" s="27">
        <v>862</v>
      </c>
      <c r="R238" s="27"/>
      <c r="S238" s="27"/>
      <c r="T238" s="27"/>
      <c r="U238" s="27"/>
      <c r="V238" s="151">
        <v>0</v>
      </c>
    </row>
    <row r="239" spans="1:22" s="3" customFormat="1" ht="18.75" x14ac:dyDescent="0.45">
      <c r="A239" s="151">
        <v>230</v>
      </c>
      <c r="B239" s="117"/>
      <c r="C239" s="26" t="s">
        <v>9</v>
      </c>
      <c r="D239" s="26">
        <v>42610</v>
      </c>
      <c r="E239" s="27">
        <v>4294</v>
      </c>
      <c r="F239" s="27">
        <v>25</v>
      </c>
      <c r="G239" s="27">
        <v>1</v>
      </c>
      <c r="H239" s="27"/>
      <c r="I239" s="27"/>
      <c r="J239" s="27">
        <v>65</v>
      </c>
      <c r="K239" s="27">
        <f t="shared" si="3"/>
        <v>65</v>
      </c>
      <c r="L239" s="27">
        <v>1</v>
      </c>
      <c r="M239" s="27" t="s">
        <v>817</v>
      </c>
      <c r="N239" s="27"/>
      <c r="O239" s="27"/>
      <c r="P239" s="27"/>
      <c r="Q239" s="27">
        <v>65</v>
      </c>
      <c r="R239" s="27"/>
      <c r="S239" s="27"/>
      <c r="T239" s="27"/>
      <c r="U239" s="27"/>
      <c r="V239" s="151">
        <v>0</v>
      </c>
    </row>
    <row r="240" spans="1:22" s="3" customFormat="1" ht="18.75" x14ac:dyDescent="0.45">
      <c r="A240" s="151">
        <v>231</v>
      </c>
      <c r="B240" s="26" t="s">
        <v>2264</v>
      </c>
      <c r="C240" s="26" t="s">
        <v>818</v>
      </c>
      <c r="D240" s="26"/>
      <c r="E240" s="27"/>
      <c r="F240" s="27"/>
      <c r="G240" s="27">
        <v>2</v>
      </c>
      <c r="H240" s="27"/>
      <c r="I240" s="27"/>
      <c r="J240" s="27"/>
      <c r="K240" s="27">
        <f t="shared" si="3"/>
        <v>0</v>
      </c>
      <c r="L240" s="27">
        <v>2</v>
      </c>
      <c r="M240" s="27" t="s">
        <v>819</v>
      </c>
      <c r="N240" s="27" t="s">
        <v>15</v>
      </c>
      <c r="O240" s="27" t="s">
        <v>12</v>
      </c>
      <c r="P240" s="27">
        <v>104</v>
      </c>
      <c r="Q240" s="27"/>
      <c r="R240" s="27">
        <v>104</v>
      </c>
      <c r="S240" s="27"/>
      <c r="T240" s="27"/>
      <c r="U240" s="27">
        <v>30</v>
      </c>
      <c r="V240" s="151">
        <v>0.02</v>
      </c>
    </row>
    <row r="241" spans="1:22" s="3" customFormat="1" ht="18.75" x14ac:dyDescent="0.45">
      <c r="A241" s="151">
        <v>232</v>
      </c>
      <c r="B241" s="117"/>
      <c r="C241" s="26" t="s">
        <v>9</v>
      </c>
      <c r="D241" s="26">
        <v>16837</v>
      </c>
      <c r="E241" s="27">
        <v>2779</v>
      </c>
      <c r="F241" s="27">
        <v>77</v>
      </c>
      <c r="G241" s="27">
        <v>1</v>
      </c>
      <c r="H241" s="27">
        <v>6</v>
      </c>
      <c r="I241" s="27"/>
      <c r="J241" s="27"/>
      <c r="K241" s="27">
        <f t="shared" si="3"/>
        <v>2400</v>
      </c>
      <c r="L241" s="27">
        <v>1</v>
      </c>
      <c r="M241" s="27" t="s">
        <v>819</v>
      </c>
      <c r="N241" s="27"/>
      <c r="O241" s="27"/>
      <c r="P241" s="27"/>
      <c r="Q241" s="27">
        <v>2400</v>
      </c>
      <c r="R241" s="27"/>
      <c r="S241" s="27"/>
      <c r="T241" s="27"/>
      <c r="U241" s="27"/>
      <c r="V241" s="151">
        <v>0</v>
      </c>
    </row>
    <row r="242" spans="1:22" s="3" customFormat="1" ht="18.75" x14ac:dyDescent="0.45">
      <c r="A242" s="151">
        <v>233</v>
      </c>
      <c r="B242" s="117"/>
      <c r="C242" s="26" t="s">
        <v>9</v>
      </c>
      <c r="D242" s="26">
        <v>52225</v>
      </c>
      <c r="E242" s="27">
        <v>4832</v>
      </c>
      <c r="F242" s="27">
        <v>338</v>
      </c>
      <c r="G242" s="27">
        <v>1</v>
      </c>
      <c r="H242" s="27">
        <v>6</v>
      </c>
      <c r="I242" s="27"/>
      <c r="J242" s="27">
        <v>43</v>
      </c>
      <c r="K242" s="27">
        <f t="shared" si="3"/>
        <v>2443</v>
      </c>
      <c r="L242" s="27">
        <v>1</v>
      </c>
      <c r="M242" s="27" t="s">
        <v>819</v>
      </c>
      <c r="N242" s="27"/>
      <c r="O242" s="27"/>
      <c r="P242" s="27"/>
      <c r="Q242" s="27">
        <v>2443</v>
      </c>
      <c r="R242" s="27"/>
      <c r="S242" s="27"/>
      <c r="T242" s="27"/>
      <c r="U242" s="27"/>
      <c r="V242" s="151">
        <v>0</v>
      </c>
    </row>
    <row r="243" spans="1:22" s="3" customFormat="1" ht="18.75" x14ac:dyDescent="0.45">
      <c r="A243" s="151">
        <v>234</v>
      </c>
      <c r="B243" s="26" t="s">
        <v>2263</v>
      </c>
      <c r="C243" s="26" t="s">
        <v>820</v>
      </c>
      <c r="D243" s="26"/>
      <c r="E243" s="27"/>
      <c r="F243" s="27"/>
      <c r="G243" s="27">
        <v>2</v>
      </c>
      <c r="H243" s="27"/>
      <c r="I243" s="27"/>
      <c r="J243" s="27"/>
      <c r="K243" s="27">
        <f t="shared" si="3"/>
        <v>0</v>
      </c>
      <c r="L243" s="27">
        <v>2</v>
      </c>
      <c r="M243" s="27" t="s">
        <v>821</v>
      </c>
      <c r="N243" s="27" t="s">
        <v>15</v>
      </c>
      <c r="O243" s="27" t="s">
        <v>12</v>
      </c>
      <c r="P243" s="27">
        <v>156</v>
      </c>
      <c r="Q243" s="27"/>
      <c r="R243" s="27">
        <v>156</v>
      </c>
      <c r="S243" s="27"/>
      <c r="T243" s="27"/>
      <c r="U243" s="27">
        <v>20</v>
      </c>
      <c r="V243" s="151">
        <v>0.02</v>
      </c>
    </row>
    <row r="244" spans="1:22" s="3" customFormat="1" ht="18.75" x14ac:dyDescent="0.45">
      <c r="A244" s="151">
        <v>235</v>
      </c>
      <c r="B244" s="117"/>
      <c r="C244" s="26" t="s">
        <v>9</v>
      </c>
      <c r="D244" s="26">
        <v>16927</v>
      </c>
      <c r="E244" s="27">
        <v>2860</v>
      </c>
      <c r="F244" s="27">
        <v>18</v>
      </c>
      <c r="G244" s="27">
        <v>1</v>
      </c>
      <c r="H244" s="27">
        <v>30</v>
      </c>
      <c r="I244" s="27">
        <v>2</v>
      </c>
      <c r="J244" s="27">
        <v>32</v>
      </c>
      <c r="K244" s="27">
        <f t="shared" si="3"/>
        <v>12232</v>
      </c>
      <c r="L244" s="27">
        <v>1</v>
      </c>
      <c r="M244" s="27" t="s">
        <v>821</v>
      </c>
      <c r="N244" s="27"/>
      <c r="O244" s="27"/>
      <c r="P244" s="27"/>
      <c r="Q244" s="27">
        <v>12232</v>
      </c>
      <c r="R244" s="27"/>
      <c r="S244" s="27"/>
      <c r="T244" s="27"/>
      <c r="U244" s="27"/>
      <c r="V244" s="151">
        <v>0</v>
      </c>
    </row>
    <row r="245" spans="1:22" s="3" customFormat="1" ht="18.75" x14ac:dyDescent="0.45">
      <c r="A245" s="151">
        <v>236</v>
      </c>
      <c r="B245" s="26" t="s">
        <v>2262</v>
      </c>
      <c r="C245" s="26" t="s">
        <v>9</v>
      </c>
      <c r="D245" s="26">
        <v>54862</v>
      </c>
      <c r="E245" s="27">
        <v>5287</v>
      </c>
      <c r="F245" s="27">
        <v>140</v>
      </c>
      <c r="G245" s="27">
        <v>2</v>
      </c>
      <c r="H245" s="27"/>
      <c r="I245" s="27">
        <v>1</v>
      </c>
      <c r="J245" s="27">
        <v>31</v>
      </c>
      <c r="K245" s="27">
        <f t="shared" si="3"/>
        <v>131</v>
      </c>
      <c r="L245" s="27">
        <v>2</v>
      </c>
      <c r="M245" s="27" t="s">
        <v>822</v>
      </c>
      <c r="N245" s="27" t="s">
        <v>15</v>
      </c>
      <c r="O245" s="27" t="s">
        <v>12</v>
      </c>
      <c r="P245" s="27">
        <v>237</v>
      </c>
      <c r="Q245" s="27"/>
      <c r="R245" s="27">
        <v>131</v>
      </c>
      <c r="S245" s="27"/>
      <c r="T245" s="27"/>
      <c r="U245" s="27">
        <v>20</v>
      </c>
      <c r="V245" s="151">
        <v>0</v>
      </c>
    </row>
    <row r="246" spans="1:22" s="3" customFormat="1" ht="18.75" x14ac:dyDescent="0.45">
      <c r="A246" s="151">
        <v>237</v>
      </c>
      <c r="B246" s="117"/>
      <c r="C246" s="26" t="s">
        <v>9</v>
      </c>
      <c r="D246" s="26">
        <v>17037</v>
      </c>
      <c r="E246" s="27"/>
      <c r="F246" s="27">
        <v>267</v>
      </c>
      <c r="G246" s="27">
        <v>1</v>
      </c>
      <c r="H246" s="27">
        <v>1</v>
      </c>
      <c r="I246" s="27">
        <v>2</v>
      </c>
      <c r="J246" s="27">
        <v>54</v>
      </c>
      <c r="K246" s="27">
        <f t="shared" si="3"/>
        <v>654</v>
      </c>
      <c r="L246" s="27">
        <v>1</v>
      </c>
      <c r="M246" s="27" t="s">
        <v>822</v>
      </c>
      <c r="N246" s="27"/>
      <c r="O246" s="27"/>
      <c r="P246" s="27"/>
      <c r="Q246" s="27">
        <v>654</v>
      </c>
      <c r="R246" s="27"/>
      <c r="S246" s="27"/>
      <c r="T246" s="27"/>
      <c r="U246" s="27"/>
      <c r="V246" s="151">
        <v>0</v>
      </c>
    </row>
    <row r="247" spans="1:22" s="3" customFormat="1" ht="18.75" x14ac:dyDescent="0.45">
      <c r="A247" s="151">
        <v>238</v>
      </c>
      <c r="B247" s="117"/>
      <c r="C247" s="26" t="s">
        <v>9</v>
      </c>
      <c r="D247" s="26">
        <v>15729</v>
      </c>
      <c r="E247" s="27">
        <v>1881</v>
      </c>
      <c r="F247" s="27">
        <v>212</v>
      </c>
      <c r="G247" s="27">
        <v>1</v>
      </c>
      <c r="H247" s="27">
        <v>36</v>
      </c>
      <c r="I247" s="27">
        <v>1</v>
      </c>
      <c r="J247" s="27">
        <v>62</v>
      </c>
      <c r="K247" s="27">
        <f t="shared" si="3"/>
        <v>14562</v>
      </c>
      <c r="L247" s="27">
        <v>1</v>
      </c>
      <c r="M247" s="27" t="s">
        <v>822</v>
      </c>
      <c r="N247" s="27"/>
      <c r="O247" s="27"/>
      <c r="P247" s="27"/>
      <c r="Q247" s="27">
        <v>14562</v>
      </c>
      <c r="R247" s="27"/>
      <c r="S247" s="27"/>
      <c r="T247" s="27"/>
      <c r="U247" s="27"/>
      <c r="V247" s="151">
        <v>0</v>
      </c>
    </row>
    <row r="248" spans="1:22" s="3" customFormat="1" ht="18.75" x14ac:dyDescent="0.45">
      <c r="A248" s="151">
        <v>239</v>
      </c>
      <c r="B248" s="117"/>
      <c r="C248" s="26" t="s">
        <v>9</v>
      </c>
      <c r="D248" s="26">
        <v>53949</v>
      </c>
      <c r="E248" s="27">
        <v>5151</v>
      </c>
      <c r="F248" s="27">
        <v>109</v>
      </c>
      <c r="G248" s="27">
        <v>1</v>
      </c>
      <c r="H248" s="27">
        <v>5</v>
      </c>
      <c r="I248" s="27">
        <v>1</v>
      </c>
      <c r="J248" s="27">
        <v>78</v>
      </c>
      <c r="K248" s="27">
        <f t="shared" si="3"/>
        <v>2178</v>
      </c>
      <c r="L248" s="27">
        <v>1</v>
      </c>
      <c r="M248" s="27" t="s">
        <v>822</v>
      </c>
      <c r="N248" s="27"/>
      <c r="O248" s="27"/>
      <c r="P248" s="27"/>
      <c r="Q248" s="27">
        <v>2178</v>
      </c>
      <c r="R248" s="27"/>
      <c r="S248" s="27"/>
      <c r="T248" s="27"/>
      <c r="U248" s="27"/>
      <c r="V248" s="151">
        <v>0</v>
      </c>
    </row>
    <row r="249" spans="1:22" s="3" customFormat="1" ht="18.75" x14ac:dyDescent="0.45">
      <c r="A249" s="151">
        <v>240</v>
      </c>
      <c r="B249" s="117"/>
      <c r="C249" s="26" t="s">
        <v>9</v>
      </c>
      <c r="D249" s="26">
        <v>14948</v>
      </c>
      <c r="E249" s="27">
        <v>2125</v>
      </c>
      <c r="F249" s="27">
        <v>254</v>
      </c>
      <c r="G249" s="27">
        <v>1</v>
      </c>
      <c r="H249" s="27">
        <v>11</v>
      </c>
      <c r="I249" s="27"/>
      <c r="J249" s="27">
        <v>12</v>
      </c>
      <c r="K249" s="27">
        <f t="shared" si="3"/>
        <v>4412</v>
      </c>
      <c r="L249" s="27">
        <v>1</v>
      </c>
      <c r="M249" s="27" t="s">
        <v>822</v>
      </c>
      <c r="N249" s="27"/>
      <c r="O249" s="27"/>
      <c r="P249" s="27"/>
      <c r="Q249" s="27">
        <v>4412</v>
      </c>
      <c r="R249" s="27"/>
      <c r="S249" s="27"/>
      <c r="T249" s="27"/>
      <c r="U249" s="27"/>
      <c r="V249" s="151">
        <v>0</v>
      </c>
    </row>
    <row r="250" spans="1:22" s="3" customFormat="1" ht="18.75" x14ac:dyDescent="0.45">
      <c r="A250" s="151">
        <v>241</v>
      </c>
      <c r="B250" s="117"/>
      <c r="C250" s="26" t="s">
        <v>9</v>
      </c>
      <c r="D250" s="26">
        <v>59115</v>
      </c>
      <c r="E250" s="27">
        <v>5582</v>
      </c>
      <c r="F250" s="27">
        <v>136</v>
      </c>
      <c r="G250" s="27">
        <v>1</v>
      </c>
      <c r="H250" s="27">
        <v>4</v>
      </c>
      <c r="I250" s="27">
        <v>2</v>
      </c>
      <c r="J250" s="27">
        <v>60</v>
      </c>
      <c r="K250" s="27">
        <f t="shared" si="3"/>
        <v>1860</v>
      </c>
      <c r="L250" s="27">
        <v>1</v>
      </c>
      <c r="M250" s="27" t="s">
        <v>822</v>
      </c>
      <c r="N250" s="27"/>
      <c r="O250" s="27"/>
      <c r="P250" s="27"/>
      <c r="Q250" s="27">
        <v>1860</v>
      </c>
      <c r="R250" s="27"/>
      <c r="S250" s="27"/>
      <c r="T250" s="27"/>
      <c r="U250" s="27"/>
      <c r="V250" s="151">
        <v>0</v>
      </c>
    </row>
    <row r="251" spans="1:22" s="3" customFormat="1" ht="18.75" x14ac:dyDescent="0.45">
      <c r="A251" s="151">
        <v>242</v>
      </c>
      <c r="B251" s="26" t="s">
        <v>2261</v>
      </c>
      <c r="C251" s="26" t="s">
        <v>9</v>
      </c>
      <c r="D251" s="26">
        <v>61137</v>
      </c>
      <c r="E251" s="27">
        <v>5946</v>
      </c>
      <c r="F251" s="27">
        <v>305</v>
      </c>
      <c r="G251" s="27">
        <v>2</v>
      </c>
      <c r="H251" s="27"/>
      <c r="I251" s="27"/>
      <c r="J251" s="27">
        <v>85</v>
      </c>
      <c r="K251" s="27">
        <f t="shared" si="3"/>
        <v>85</v>
      </c>
      <c r="L251" s="27">
        <v>2</v>
      </c>
      <c r="M251" s="27" t="s">
        <v>823</v>
      </c>
      <c r="N251" s="27" t="s">
        <v>15</v>
      </c>
      <c r="O251" s="27" t="s">
        <v>12</v>
      </c>
      <c r="P251" s="27">
        <v>252</v>
      </c>
      <c r="Q251" s="27"/>
      <c r="R251" s="27">
        <v>85</v>
      </c>
      <c r="S251" s="27"/>
      <c r="T251" s="27"/>
      <c r="U251" s="27">
        <v>20</v>
      </c>
      <c r="V251" s="151">
        <v>0</v>
      </c>
    </row>
    <row r="252" spans="1:22" s="3" customFormat="1" ht="18.75" x14ac:dyDescent="0.45">
      <c r="A252" s="151">
        <v>243</v>
      </c>
      <c r="B252" s="117"/>
      <c r="C252" s="26" t="s">
        <v>9</v>
      </c>
      <c r="D252" s="26">
        <v>36952</v>
      </c>
      <c r="E252" s="27">
        <v>4033</v>
      </c>
      <c r="F252" s="27">
        <v>268</v>
      </c>
      <c r="G252" s="27">
        <v>1</v>
      </c>
      <c r="H252" s="27">
        <v>7</v>
      </c>
      <c r="I252" s="27">
        <v>2</v>
      </c>
      <c r="J252" s="27">
        <v>93</v>
      </c>
      <c r="K252" s="27">
        <f t="shared" si="3"/>
        <v>3093</v>
      </c>
      <c r="L252" s="27">
        <v>1</v>
      </c>
      <c r="M252" s="27" t="s">
        <v>823</v>
      </c>
      <c r="N252" s="27"/>
      <c r="O252" s="27"/>
      <c r="P252" s="27"/>
      <c r="Q252" s="27">
        <v>3093</v>
      </c>
      <c r="R252" s="27"/>
      <c r="S252" s="27"/>
      <c r="T252" s="27"/>
      <c r="U252" s="27"/>
      <c r="V252" s="151">
        <v>0</v>
      </c>
    </row>
    <row r="253" spans="1:22" s="3" customFormat="1" ht="18.75" x14ac:dyDescent="0.45">
      <c r="A253" s="151">
        <v>244</v>
      </c>
      <c r="B253" s="117"/>
      <c r="C253" s="26" t="s">
        <v>9</v>
      </c>
      <c r="D253" s="26">
        <v>16635</v>
      </c>
      <c r="E253" s="27"/>
      <c r="F253" s="27">
        <v>5</v>
      </c>
      <c r="G253" s="27">
        <v>1</v>
      </c>
      <c r="H253" s="27">
        <v>6</v>
      </c>
      <c r="I253" s="27">
        <v>2</v>
      </c>
      <c r="J253" s="27">
        <v>77</v>
      </c>
      <c r="K253" s="27">
        <f t="shared" si="3"/>
        <v>2677</v>
      </c>
      <c r="L253" s="27">
        <v>1</v>
      </c>
      <c r="M253" s="27" t="s">
        <v>823</v>
      </c>
      <c r="N253" s="27"/>
      <c r="O253" s="27"/>
      <c r="P253" s="27"/>
      <c r="Q253" s="27">
        <v>2677</v>
      </c>
      <c r="R253" s="27"/>
      <c r="S253" s="27"/>
      <c r="T253" s="27"/>
      <c r="U253" s="27"/>
      <c r="V253" s="151">
        <v>0</v>
      </c>
    </row>
    <row r="254" spans="1:22" s="3" customFormat="1" ht="18.75" x14ac:dyDescent="0.45">
      <c r="A254" s="151">
        <v>245</v>
      </c>
      <c r="B254" s="117"/>
      <c r="C254" s="26" t="s">
        <v>9</v>
      </c>
      <c r="D254" s="26">
        <v>17061</v>
      </c>
      <c r="E254" s="27">
        <v>2989</v>
      </c>
      <c r="F254" s="27">
        <v>209</v>
      </c>
      <c r="G254" s="27">
        <v>1</v>
      </c>
      <c r="H254" s="27">
        <v>8</v>
      </c>
      <c r="I254" s="27"/>
      <c r="J254" s="27">
        <v>63</v>
      </c>
      <c r="K254" s="27">
        <f t="shared" si="3"/>
        <v>3263</v>
      </c>
      <c r="L254" s="27">
        <v>1</v>
      </c>
      <c r="M254" s="27" t="s">
        <v>823</v>
      </c>
      <c r="N254" s="27"/>
      <c r="O254" s="27"/>
      <c r="P254" s="27"/>
      <c r="Q254" s="27">
        <v>3263</v>
      </c>
      <c r="R254" s="27"/>
      <c r="S254" s="27"/>
      <c r="T254" s="27"/>
      <c r="U254" s="27"/>
      <c r="V254" s="151">
        <v>0</v>
      </c>
    </row>
    <row r="255" spans="1:22" s="3" customFormat="1" ht="18.75" x14ac:dyDescent="0.45">
      <c r="A255" s="151">
        <v>246</v>
      </c>
      <c r="B255" s="117"/>
      <c r="C255" s="26" t="s">
        <v>9</v>
      </c>
      <c r="D255" s="26">
        <v>16844</v>
      </c>
      <c r="E255" s="27">
        <v>2786</v>
      </c>
      <c r="F255" s="27">
        <v>7</v>
      </c>
      <c r="G255" s="27">
        <v>1</v>
      </c>
      <c r="H255" s="27">
        <v>12</v>
      </c>
      <c r="I255" s="27">
        <v>1</v>
      </c>
      <c r="J255" s="27">
        <v>40</v>
      </c>
      <c r="K255" s="27">
        <f t="shared" si="3"/>
        <v>4940</v>
      </c>
      <c r="L255" s="27">
        <v>1</v>
      </c>
      <c r="M255" s="27" t="s">
        <v>823</v>
      </c>
      <c r="N255" s="27"/>
      <c r="O255" s="27"/>
      <c r="P255" s="27"/>
      <c r="Q255" s="27">
        <v>4940</v>
      </c>
      <c r="R255" s="27"/>
      <c r="S255" s="27"/>
      <c r="T255" s="27"/>
      <c r="U255" s="27"/>
      <c r="V255" s="151">
        <v>0</v>
      </c>
    </row>
    <row r="256" spans="1:22" s="3" customFormat="1" ht="18.75" x14ac:dyDescent="0.45">
      <c r="A256" s="151">
        <v>247</v>
      </c>
      <c r="B256" s="117"/>
      <c r="C256" s="26" t="s">
        <v>9</v>
      </c>
      <c r="D256" s="26">
        <v>7073</v>
      </c>
      <c r="E256" s="27"/>
      <c r="F256" s="27">
        <v>37</v>
      </c>
      <c r="G256" s="27">
        <v>1</v>
      </c>
      <c r="H256" s="27">
        <v>1</v>
      </c>
      <c r="I256" s="27"/>
      <c r="J256" s="27">
        <v>9</v>
      </c>
      <c r="K256" s="27">
        <f t="shared" si="3"/>
        <v>409</v>
      </c>
      <c r="L256" s="27">
        <v>1</v>
      </c>
      <c r="M256" s="27" t="s">
        <v>823</v>
      </c>
      <c r="N256" s="27"/>
      <c r="O256" s="27"/>
      <c r="P256" s="27"/>
      <c r="Q256" s="27">
        <v>409</v>
      </c>
      <c r="R256" s="27"/>
      <c r="S256" s="27"/>
      <c r="T256" s="27"/>
      <c r="U256" s="27"/>
      <c r="V256" s="151">
        <v>0</v>
      </c>
    </row>
    <row r="257" spans="1:22" s="3" customFormat="1" ht="18.75" x14ac:dyDescent="0.45">
      <c r="A257" s="151">
        <v>248</v>
      </c>
      <c r="B257" s="26" t="s">
        <v>2257</v>
      </c>
      <c r="C257" s="26" t="s">
        <v>9</v>
      </c>
      <c r="D257" s="26">
        <v>7167</v>
      </c>
      <c r="E257" s="27">
        <v>683</v>
      </c>
      <c r="F257" s="27">
        <v>13</v>
      </c>
      <c r="G257" s="27">
        <v>2</v>
      </c>
      <c r="H257" s="27"/>
      <c r="I257" s="27">
        <v>1</v>
      </c>
      <c r="J257" s="27">
        <v>41</v>
      </c>
      <c r="K257" s="27">
        <f t="shared" si="3"/>
        <v>141</v>
      </c>
      <c r="L257" s="27">
        <v>2</v>
      </c>
      <c r="M257" s="27" t="s">
        <v>824</v>
      </c>
      <c r="N257" s="27" t="s">
        <v>15</v>
      </c>
      <c r="O257" s="27" t="s">
        <v>12</v>
      </c>
      <c r="P257" s="27">
        <v>291</v>
      </c>
      <c r="Q257" s="27"/>
      <c r="R257" s="27">
        <v>141</v>
      </c>
      <c r="S257" s="27"/>
      <c r="T257" s="27"/>
      <c r="U257" s="27">
        <v>30</v>
      </c>
      <c r="V257" s="151">
        <v>0</v>
      </c>
    </row>
    <row r="258" spans="1:22" s="3" customFormat="1" ht="18.75" x14ac:dyDescent="0.45">
      <c r="A258" s="151">
        <v>249</v>
      </c>
      <c r="B258" s="117"/>
      <c r="C258" s="26" t="s">
        <v>13</v>
      </c>
      <c r="D258" s="26"/>
      <c r="E258" s="27"/>
      <c r="F258" s="27"/>
      <c r="G258" s="27">
        <v>1</v>
      </c>
      <c r="H258" s="27">
        <v>2</v>
      </c>
      <c r="I258" s="27">
        <v>2</v>
      </c>
      <c r="J258" s="27"/>
      <c r="K258" s="27">
        <f t="shared" si="3"/>
        <v>1000</v>
      </c>
      <c r="L258" s="27">
        <v>1</v>
      </c>
      <c r="M258" s="27" t="s">
        <v>824</v>
      </c>
      <c r="N258" s="27"/>
      <c r="O258" s="27"/>
      <c r="P258" s="27"/>
      <c r="Q258" s="27">
        <v>1000</v>
      </c>
      <c r="R258" s="27"/>
      <c r="S258" s="27"/>
      <c r="T258" s="27"/>
      <c r="U258" s="27"/>
      <c r="V258" s="151">
        <v>0.01</v>
      </c>
    </row>
    <row r="259" spans="1:22" s="3" customFormat="1" ht="18.75" x14ac:dyDescent="0.45">
      <c r="A259" s="151">
        <v>250</v>
      </c>
      <c r="B259" s="117"/>
      <c r="C259" s="26" t="s">
        <v>9</v>
      </c>
      <c r="D259" s="26">
        <v>45333</v>
      </c>
      <c r="E259" s="27">
        <v>4548</v>
      </c>
      <c r="F259" s="27">
        <v>63</v>
      </c>
      <c r="G259" s="27">
        <v>1</v>
      </c>
      <c r="H259" s="27"/>
      <c r="I259" s="27"/>
      <c r="J259" s="27">
        <v>79</v>
      </c>
      <c r="K259" s="27">
        <f t="shared" si="3"/>
        <v>79</v>
      </c>
      <c r="L259" s="27">
        <v>1</v>
      </c>
      <c r="M259" s="27" t="s">
        <v>824</v>
      </c>
      <c r="N259" s="27"/>
      <c r="O259" s="27"/>
      <c r="P259" s="27"/>
      <c r="Q259" s="27">
        <v>79</v>
      </c>
      <c r="R259" s="27"/>
      <c r="S259" s="27"/>
      <c r="T259" s="27"/>
      <c r="U259" s="27"/>
      <c r="V259" s="151">
        <v>0</v>
      </c>
    </row>
    <row r="260" spans="1:22" s="3" customFormat="1" ht="18.75" x14ac:dyDescent="0.45">
      <c r="A260" s="151">
        <v>251</v>
      </c>
      <c r="B260" s="117"/>
      <c r="C260" s="26" t="s">
        <v>9</v>
      </c>
      <c r="D260" s="26">
        <v>56691</v>
      </c>
      <c r="E260" s="27">
        <v>5336</v>
      </c>
      <c r="F260" s="27">
        <v>219</v>
      </c>
      <c r="G260" s="27">
        <v>1</v>
      </c>
      <c r="H260" s="27">
        <v>4</v>
      </c>
      <c r="I260" s="27">
        <v>1</v>
      </c>
      <c r="J260" s="27">
        <v>9</v>
      </c>
      <c r="K260" s="27">
        <f t="shared" si="3"/>
        <v>1709</v>
      </c>
      <c r="L260" s="27">
        <v>1</v>
      </c>
      <c r="M260" s="27" t="s">
        <v>824</v>
      </c>
      <c r="N260" s="27"/>
      <c r="O260" s="27"/>
      <c r="P260" s="27"/>
      <c r="Q260" s="27">
        <v>1709</v>
      </c>
      <c r="R260" s="27"/>
      <c r="S260" s="27"/>
      <c r="T260" s="27"/>
      <c r="U260" s="27"/>
      <c r="V260" s="151">
        <v>0</v>
      </c>
    </row>
    <row r="261" spans="1:22" s="3" customFormat="1" ht="18.75" x14ac:dyDescent="0.45">
      <c r="A261" s="151">
        <v>252</v>
      </c>
      <c r="B261" s="117"/>
      <c r="C261" s="26" t="s">
        <v>9</v>
      </c>
      <c r="D261" s="26">
        <v>32368</v>
      </c>
      <c r="E261" s="27">
        <v>3708</v>
      </c>
      <c r="F261" s="27">
        <v>103</v>
      </c>
      <c r="G261" s="27">
        <v>1</v>
      </c>
      <c r="H261" s="27">
        <v>10</v>
      </c>
      <c r="I261" s="27"/>
      <c r="J261" s="27"/>
      <c r="K261" s="27">
        <f t="shared" si="3"/>
        <v>4000</v>
      </c>
      <c r="L261" s="27">
        <v>1</v>
      </c>
      <c r="M261" s="27" t="s">
        <v>824</v>
      </c>
      <c r="N261" s="27"/>
      <c r="O261" s="27"/>
      <c r="P261" s="27"/>
      <c r="Q261" s="27">
        <v>4000</v>
      </c>
      <c r="R261" s="27"/>
      <c r="S261" s="27"/>
      <c r="T261" s="27"/>
      <c r="U261" s="27"/>
      <c r="V261" s="151">
        <v>0</v>
      </c>
    </row>
    <row r="262" spans="1:22" s="3" customFormat="1" ht="18.75" x14ac:dyDescent="0.45">
      <c r="A262" s="151">
        <v>253</v>
      </c>
      <c r="B262" s="117"/>
      <c r="C262" s="26" t="s">
        <v>9</v>
      </c>
      <c r="D262" s="26">
        <v>44205</v>
      </c>
      <c r="E262" s="27">
        <v>4410</v>
      </c>
      <c r="F262" s="27">
        <v>141</v>
      </c>
      <c r="G262" s="27">
        <v>1</v>
      </c>
      <c r="H262" s="27">
        <v>6</v>
      </c>
      <c r="I262" s="27">
        <v>2</v>
      </c>
      <c r="J262" s="27">
        <v>33</v>
      </c>
      <c r="K262" s="27">
        <f t="shared" si="3"/>
        <v>2633</v>
      </c>
      <c r="L262" s="27">
        <v>1</v>
      </c>
      <c r="M262" s="27" t="s">
        <v>824</v>
      </c>
      <c r="N262" s="27"/>
      <c r="O262" s="27"/>
      <c r="P262" s="27"/>
      <c r="Q262" s="27">
        <v>2633</v>
      </c>
      <c r="R262" s="27"/>
      <c r="S262" s="27"/>
      <c r="T262" s="27"/>
      <c r="U262" s="27"/>
      <c r="V262" s="151">
        <v>0</v>
      </c>
    </row>
    <row r="263" spans="1:22" s="3" customFormat="1" ht="18.75" x14ac:dyDescent="0.45">
      <c r="A263" s="151">
        <v>254</v>
      </c>
      <c r="B263" s="26" t="s">
        <v>2258</v>
      </c>
      <c r="C263" s="26" t="s">
        <v>9</v>
      </c>
      <c r="D263" s="26">
        <v>59263</v>
      </c>
      <c r="E263" s="27">
        <v>5607</v>
      </c>
      <c r="F263" s="27">
        <v>551</v>
      </c>
      <c r="G263" s="27">
        <v>2</v>
      </c>
      <c r="H263" s="27"/>
      <c r="I263" s="27"/>
      <c r="J263" s="27">
        <v>39</v>
      </c>
      <c r="K263" s="27">
        <f t="shared" si="3"/>
        <v>39</v>
      </c>
      <c r="L263" s="27">
        <v>2</v>
      </c>
      <c r="M263" s="27" t="s">
        <v>825</v>
      </c>
      <c r="N263" s="27" t="s">
        <v>15</v>
      </c>
      <c r="O263" s="27" t="s">
        <v>12</v>
      </c>
      <c r="P263" s="27">
        <v>360</v>
      </c>
      <c r="Q263" s="27"/>
      <c r="R263" s="27">
        <v>39</v>
      </c>
      <c r="S263" s="27"/>
      <c r="T263" s="27"/>
      <c r="U263" s="27">
        <v>20</v>
      </c>
      <c r="V263" s="151">
        <v>0</v>
      </c>
    </row>
    <row r="264" spans="1:22" s="3" customFormat="1" ht="18.75" x14ac:dyDescent="0.45">
      <c r="A264" s="151">
        <v>255</v>
      </c>
      <c r="B264" s="117"/>
      <c r="C264" s="26" t="s">
        <v>9</v>
      </c>
      <c r="D264" s="26">
        <v>59262</v>
      </c>
      <c r="E264" s="27">
        <v>5606</v>
      </c>
      <c r="F264" s="27">
        <v>550</v>
      </c>
      <c r="G264" s="27">
        <v>2</v>
      </c>
      <c r="H264" s="27"/>
      <c r="I264" s="27"/>
      <c r="J264" s="27">
        <v>32</v>
      </c>
      <c r="K264" s="27">
        <f t="shared" si="3"/>
        <v>32</v>
      </c>
      <c r="L264" s="27"/>
      <c r="M264" s="27" t="s">
        <v>825</v>
      </c>
      <c r="N264" s="27"/>
      <c r="O264" s="27"/>
      <c r="P264" s="27"/>
      <c r="Q264" s="27"/>
      <c r="R264" s="27">
        <v>32</v>
      </c>
      <c r="S264" s="27"/>
      <c r="T264" s="27"/>
      <c r="U264" s="27"/>
      <c r="V264" s="151">
        <v>0</v>
      </c>
    </row>
    <row r="265" spans="1:22" s="3" customFormat="1" ht="18.75" x14ac:dyDescent="0.45">
      <c r="A265" s="151">
        <v>256</v>
      </c>
      <c r="B265" s="117"/>
      <c r="C265" s="26" t="s">
        <v>9</v>
      </c>
      <c r="D265" s="26">
        <v>7313</v>
      </c>
      <c r="E265" s="27">
        <v>828</v>
      </c>
      <c r="F265" s="27">
        <v>6</v>
      </c>
      <c r="G265" s="27">
        <v>1</v>
      </c>
      <c r="H265" s="27"/>
      <c r="I265" s="27"/>
      <c r="J265" s="27">
        <v>82</v>
      </c>
      <c r="K265" s="27">
        <f t="shared" si="3"/>
        <v>82</v>
      </c>
      <c r="L265" s="27"/>
      <c r="M265" s="27" t="s">
        <v>825</v>
      </c>
      <c r="N265" s="27"/>
      <c r="O265" s="27"/>
      <c r="P265" s="27"/>
      <c r="Q265" s="27">
        <v>82</v>
      </c>
      <c r="R265" s="27"/>
      <c r="S265" s="27"/>
      <c r="T265" s="27"/>
      <c r="U265" s="27"/>
      <c r="V265" s="151">
        <v>0</v>
      </c>
    </row>
    <row r="266" spans="1:22" s="3" customFormat="1" ht="18.75" x14ac:dyDescent="0.45">
      <c r="A266" s="151">
        <v>257</v>
      </c>
      <c r="B266" s="117"/>
      <c r="C266" s="26" t="s">
        <v>9</v>
      </c>
      <c r="D266" s="26">
        <v>16699</v>
      </c>
      <c r="E266" s="27">
        <v>2571</v>
      </c>
      <c r="F266" s="27">
        <v>23</v>
      </c>
      <c r="G266" s="27">
        <v>1</v>
      </c>
      <c r="H266" s="27">
        <v>2</v>
      </c>
      <c r="I266" s="27">
        <v>2</v>
      </c>
      <c r="J266" s="27">
        <v>17</v>
      </c>
      <c r="K266" s="27">
        <f t="shared" si="3"/>
        <v>1017</v>
      </c>
      <c r="L266" s="27"/>
      <c r="M266" s="27" t="s">
        <v>825</v>
      </c>
      <c r="N266" s="27"/>
      <c r="O266" s="27"/>
      <c r="P266" s="27"/>
      <c r="Q266" s="27">
        <v>1017</v>
      </c>
      <c r="R266" s="27"/>
      <c r="S266" s="27"/>
      <c r="T266" s="27"/>
      <c r="U266" s="27"/>
      <c r="V266" s="151">
        <v>0</v>
      </c>
    </row>
    <row r="267" spans="1:22" s="3" customFormat="1" ht="18.75" x14ac:dyDescent="0.45">
      <c r="A267" s="151">
        <v>258</v>
      </c>
      <c r="B267" s="117"/>
      <c r="C267" s="26" t="s">
        <v>9</v>
      </c>
      <c r="D267" s="26">
        <v>60350</v>
      </c>
      <c r="E267" s="27">
        <v>5883</v>
      </c>
      <c r="F267" s="27">
        <v>187</v>
      </c>
      <c r="G267" s="27">
        <v>1</v>
      </c>
      <c r="H267" s="27">
        <v>2</v>
      </c>
      <c r="I267" s="27">
        <v>2</v>
      </c>
      <c r="J267" s="27">
        <v>17</v>
      </c>
      <c r="K267" s="27">
        <f t="shared" si="3"/>
        <v>1017</v>
      </c>
      <c r="L267" s="27"/>
      <c r="M267" s="27" t="s">
        <v>825</v>
      </c>
      <c r="N267" s="27"/>
      <c r="O267" s="27"/>
      <c r="P267" s="27"/>
      <c r="Q267" s="27">
        <v>1017</v>
      </c>
      <c r="R267" s="27"/>
      <c r="S267" s="27"/>
      <c r="T267" s="27"/>
      <c r="U267" s="27"/>
      <c r="V267" s="151">
        <v>0</v>
      </c>
    </row>
    <row r="268" spans="1:22" s="3" customFormat="1" ht="18.75" x14ac:dyDescent="0.45">
      <c r="A268" s="151">
        <v>259</v>
      </c>
      <c r="B268" s="117"/>
      <c r="C268" s="26" t="s">
        <v>9</v>
      </c>
      <c r="D268" s="26">
        <v>60349</v>
      </c>
      <c r="E268" s="27">
        <v>5882</v>
      </c>
      <c r="F268" s="27">
        <v>186</v>
      </c>
      <c r="G268" s="27">
        <v>1</v>
      </c>
      <c r="H268" s="27">
        <v>2</v>
      </c>
      <c r="I268" s="27">
        <v>2</v>
      </c>
      <c r="J268" s="27">
        <v>17</v>
      </c>
      <c r="K268" s="27">
        <f t="shared" si="3"/>
        <v>1017</v>
      </c>
      <c r="L268" s="27"/>
      <c r="M268" s="27" t="s">
        <v>825</v>
      </c>
      <c r="N268" s="27"/>
      <c r="O268" s="27"/>
      <c r="P268" s="27"/>
      <c r="Q268" s="27">
        <v>1017</v>
      </c>
      <c r="R268" s="27"/>
      <c r="S268" s="27"/>
      <c r="T268" s="27"/>
      <c r="U268" s="27"/>
      <c r="V268" s="151">
        <v>0</v>
      </c>
    </row>
    <row r="269" spans="1:22" s="3" customFormat="1" ht="18.75" x14ac:dyDescent="0.45">
      <c r="A269" s="151">
        <v>260</v>
      </c>
      <c r="B269" s="117"/>
      <c r="C269" s="26" t="s">
        <v>9</v>
      </c>
      <c r="D269" s="26">
        <v>16929</v>
      </c>
      <c r="E269" s="27">
        <v>2862</v>
      </c>
      <c r="F269" s="27">
        <v>25</v>
      </c>
      <c r="G269" s="27">
        <v>1</v>
      </c>
      <c r="H269" s="27">
        <v>21</v>
      </c>
      <c r="I269" s="27">
        <v>3</v>
      </c>
      <c r="J269" s="27">
        <v>57</v>
      </c>
      <c r="K269" s="27">
        <f t="shared" si="3"/>
        <v>8757</v>
      </c>
      <c r="L269" s="27"/>
      <c r="M269" s="27" t="s">
        <v>825</v>
      </c>
      <c r="N269" s="27"/>
      <c r="O269" s="27"/>
      <c r="P269" s="27"/>
      <c r="Q269" s="27">
        <v>8757</v>
      </c>
      <c r="R269" s="27"/>
      <c r="S269" s="27"/>
      <c r="T269" s="27"/>
      <c r="U269" s="27"/>
      <c r="V269" s="151">
        <v>0</v>
      </c>
    </row>
    <row r="270" spans="1:22" s="3" customFormat="1" ht="18.75" x14ac:dyDescent="0.45">
      <c r="A270" s="151">
        <v>261</v>
      </c>
      <c r="B270" s="117"/>
      <c r="C270" s="26" t="s">
        <v>9</v>
      </c>
      <c r="D270" s="26">
        <v>59571</v>
      </c>
      <c r="E270" s="27">
        <v>5624</v>
      </c>
      <c r="F270" s="27">
        <v>181</v>
      </c>
      <c r="G270" s="27">
        <v>1</v>
      </c>
      <c r="H270" s="27">
        <v>7</v>
      </c>
      <c r="I270" s="27"/>
      <c r="J270" s="27"/>
      <c r="K270" s="27">
        <f t="shared" si="3"/>
        <v>2800</v>
      </c>
      <c r="L270" s="27"/>
      <c r="M270" s="27" t="s">
        <v>825</v>
      </c>
      <c r="N270" s="27"/>
      <c r="O270" s="27"/>
      <c r="P270" s="27"/>
      <c r="Q270" s="27">
        <v>2800</v>
      </c>
      <c r="R270" s="27"/>
      <c r="S270" s="27"/>
      <c r="T270" s="27"/>
      <c r="U270" s="27"/>
      <c r="V270" s="151">
        <v>0</v>
      </c>
    </row>
    <row r="271" spans="1:22" s="3" customFormat="1" ht="18.75" x14ac:dyDescent="0.45">
      <c r="A271" s="151">
        <v>262</v>
      </c>
      <c r="B271" s="117"/>
      <c r="C271" s="26" t="s">
        <v>773</v>
      </c>
      <c r="D271" s="26">
        <v>2989</v>
      </c>
      <c r="E271" s="27">
        <v>2989</v>
      </c>
      <c r="F271" s="27">
        <v>726</v>
      </c>
      <c r="G271" s="27">
        <v>1</v>
      </c>
      <c r="H271" s="27">
        <v>7</v>
      </c>
      <c r="I271" s="27">
        <v>3</v>
      </c>
      <c r="J271" s="27">
        <v>60</v>
      </c>
      <c r="K271" s="27">
        <f t="shared" si="3"/>
        <v>3160</v>
      </c>
      <c r="L271" s="27"/>
      <c r="M271" s="27" t="s">
        <v>825</v>
      </c>
      <c r="N271" s="27"/>
      <c r="O271" s="27"/>
      <c r="P271" s="27"/>
      <c r="Q271" s="27">
        <v>3160</v>
      </c>
      <c r="R271" s="27"/>
      <c r="S271" s="27"/>
      <c r="T271" s="27"/>
      <c r="U271" s="27"/>
      <c r="V271" s="151">
        <v>0.01</v>
      </c>
    </row>
    <row r="272" spans="1:22" s="3" customFormat="1" ht="18.75" x14ac:dyDescent="0.45">
      <c r="A272" s="151">
        <v>263</v>
      </c>
      <c r="B272" s="117"/>
      <c r="C272" s="26" t="s">
        <v>9</v>
      </c>
      <c r="D272" s="26">
        <v>7312</v>
      </c>
      <c r="E272" s="27">
        <v>827</v>
      </c>
      <c r="F272" s="27">
        <v>5</v>
      </c>
      <c r="G272" s="27">
        <v>2</v>
      </c>
      <c r="H272" s="27"/>
      <c r="I272" s="27">
        <v>1</v>
      </c>
      <c r="J272" s="27"/>
      <c r="K272" s="27">
        <f t="shared" si="3"/>
        <v>100</v>
      </c>
      <c r="L272" s="27"/>
      <c r="M272" s="27" t="s">
        <v>826</v>
      </c>
      <c r="N272" s="27"/>
      <c r="O272" s="27"/>
      <c r="P272" s="27"/>
      <c r="Q272" s="27">
        <v>100</v>
      </c>
      <c r="R272" s="27"/>
      <c r="S272" s="27"/>
      <c r="T272" s="27"/>
      <c r="U272" s="27"/>
      <c r="V272" s="151">
        <v>0</v>
      </c>
    </row>
    <row r="273" spans="1:22" s="3" customFormat="1" ht="18.75" x14ac:dyDescent="0.45">
      <c r="A273" s="151">
        <v>264</v>
      </c>
      <c r="B273" s="26" t="s">
        <v>2259</v>
      </c>
      <c r="C273" s="26" t="s">
        <v>9</v>
      </c>
      <c r="D273" s="26">
        <v>53490</v>
      </c>
      <c r="E273" s="27">
        <v>5041</v>
      </c>
      <c r="F273" s="27">
        <v>69</v>
      </c>
      <c r="G273" s="27">
        <v>2</v>
      </c>
      <c r="H273" s="27"/>
      <c r="I273" s="27"/>
      <c r="J273" s="27">
        <v>85</v>
      </c>
      <c r="K273" s="27">
        <f t="shared" si="3"/>
        <v>85</v>
      </c>
      <c r="L273" s="27">
        <v>2</v>
      </c>
      <c r="M273" s="27" t="s">
        <v>827</v>
      </c>
      <c r="N273" s="27" t="s">
        <v>15</v>
      </c>
      <c r="O273" s="27" t="s">
        <v>12</v>
      </c>
      <c r="P273" s="27">
        <v>175.5</v>
      </c>
      <c r="Q273" s="27"/>
      <c r="R273" s="27">
        <v>85</v>
      </c>
      <c r="S273" s="27"/>
      <c r="T273" s="27"/>
      <c r="U273" s="27">
        <v>20</v>
      </c>
      <c r="V273" s="151">
        <v>0</v>
      </c>
    </row>
    <row r="274" spans="1:22" s="3" customFormat="1" ht="18.75" x14ac:dyDescent="0.45">
      <c r="A274" s="151">
        <v>265</v>
      </c>
      <c r="B274" s="117"/>
      <c r="C274" s="26" t="s">
        <v>9</v>
      </c>
      <c r="D274" s="26">
        <v>7214</v>
      </c>
      <c r="E274" s="27">
        <v>729</v>
      </c>
      <c r="F274" s="27">
        <v>64</v>
      </c>
      <c r="G274" s="27">
        <v>1</v>
      </c>
      <c r="H274" s="27">
        <v>2</v>
      </c>
      <c r="I274" s="27">
        <v>2</v>
      </c>
      <c r="J274" s="27">
        <v>95</v>
      </c>
      <c r="K274" s="27">
        <f t="shared" si="3"/>
        <v>1095</v>
      </c>
      <c r="L274" s="27"/>
      <c r="M274" s="27" t="s">
        <v>827</v>
      </c>
      <c r="N274" s="27"/>
      <c r="O274" s="27"/>
      <c r="P274" s="27"/>
      <c r="Q274" s="27">
        <v>1095</v>
      </c>
      <c r="R274" s="27"/>
      <c r="S274" s="27"/>
      <c r="T274" s="27"/>
      <c r="U274" s="27"/>
      <c r="V274" s="151">
        <v>0</v>
      </c>
    </row>
    <row r="275" spans="1:22" s="3" customFormat="1" ht="18.75" x14ac:dyDescent="0.45">
      <c r="A275" s="151">
        <v>266</v>
      </c>
      <c r="B275" s="117"/>
      <c r="C275" s="26" t="s">
        <v>9</v>
      </c>
      <c r="D275" s="26">
        <v>59905</v>
      </c>
      <c r="E275" s="27">
        <v>5656</v>
      </c>
      <c r="F275" s="27">
        <v>264</v>
      </c>
      <c r="G275" s="27">
        <v>1</v>
      </c>
      <c r="H275" s="27"/>
      <c r="I275" s="27">
        <v>1</v>
      </c>
      <c r="J275" s="27">
        <v>90</v>
      </c>
      <c r="K275" s="27">
        <f t="shared" si="3"/>
        <v>190</v>
      </c>
      <c r="L275" s="27"/>
      <c r="M275" s="27" t="s">
        <v>827</v>
      </c>
      <c r="N275" s="27"/>
      <c r="O275" s="27"/>
      <c r="P275" s="27"/>
      <c r="Q275" s="27">
        <v>190</v>
      </c>
      <c r="R275" s="27"/>
      <c r="S275" s="27"/>
      <c r="T275" s="27"/>
      <c r="U275" s="27"/>
      <c r="V275" s="151">
        <v>0</v>
      </c>
    </row>
    <row r="276" spans="1:22" s="3" customFormat="1" ht="18.75" x14ac:dyDescent="0.45">
      <c r="A276" s="151">
        <v>267</v>
      </c>
      <c r="B276" s="117"/>
      <c r="C276" s="26" t="s">
        <v>9</v>
      </c>
      <c r="D276" s="26">
        <v>16718</v>
      </c>
      <c r="E276" s="27">
        <v>2668</v>
      </c>
      <c r="F276" s="27">
        <v>46</v>
      </c>
      <c r="G276" s="27">
        <v>1</v>
      </c>
      <c r="H276" s="27">
        <v>20</v>
      </c>
      <c r="I276" s="27">
        <v>3</v>
      </c>
      <c r="J276" s="27">
        <v>64</v>
      </c>
      <c r="K276" s="27">
        <f t="shared" si="3"/>
        <v>8364</v>
      </c>
      <c r="L276" s="27"/>
      <c r="M276" s="27" t="s">
        <v>827</v>
      </c>
      <c r="N276" s="27"/>
      <c r="O276" s="27"/>
      <c r="P276" s="27"/>
      <c r="Q276" s="27">
        <v>8364</v>
      </c>
      <c r="R276" s="27"/>
      <c r="S276" s="27"/>
      <c r="T276" s="27"/>
      <c r="U276" s="27"/>
      <c r="V276" s="151">
        <v>0</v>
      </c>
    </row>
    <row r="277" spans="1:22" s="3" customFormat="1" ht="18.75" x14ac:dyDescent="0.45">
      <c r="A277" s="151">
        <v>268</v>
      </c>
      <c r="B277" s="117"/>
      <c r="C277" s="26" t="s">
        <v>9</v>
      </c>
      <c r="D277" s="26">
        <v>12412</v>
      </c>
      <c r="E277" s="27">
        <v>3760</v>
      </c>
      <c r="F277" s="27">
        <v>82</v>
      </c>
      <c r="G277" s="27">
        <v>1</v>
      </c>
      <c r="H277" s="27">
        <v>12</v>
      </c>
      <c r="I277" s="27"/>
      <c r="J277" s="27"/>
      <c r="K277" s="27">
        <f t="shared" si="3"/>
        <v>4800</v>
      </c>
      <c r="L277" s="27"/>
      <c r="M277" s="27" t="s">
        <v>827</v>
      </c>
      <c r="N277" s="27"/>
      <c r="O277" s="27"/>
      <c r="P277" s="27"/>
      <c r="Q277" s="27">
        <v>4800</v>
      </c>
      <c r="R277" s="27"/>
      <c r="S277" s="27"/>
      <c r="T277" s="27"/>
      <c r="U277" s="27"/>
      <c r="V277" s="151">
        <v>0</v>
      </c>
    </row>
    <row r="278" spans="1:22" s="3" customFormat="1" ht="18.75" x14ac:dyDescent="0.45">
      <c r="A278" s="151">
        <v>269</v>
      </c>
      <c r="B278" s="117"/>
      <c r="C278" s="26" t="s">
        <v>9</v>
      </c>
      <c r="D278" s="26">
        <v>16538</v>
      </c>
      <c r="E278" s="27">
        <v>2592</v>
      </c>
      <c r="F278" s="27">
        <v>117</v>
      </c>
      <c r="G278" s="27">
        <v>1</v>
      </c>
      <c r="H278" s="27">
        <v>14</v>
      </c>
      <c r="I278" s="27">
        <v>2</v>
      </c>
      <c r="J278" s="27">
        <v>30</v>
      </c>
      <c r="K278" s="27">
        <f t="shared" si="3"/>
        <v>5830</v>
      </c>
      <c r="L278" s="27"/>
      <c r="M278" s="27" t="s">
        <v>827</v>
      </c>
      <c r="N278" s="27"/>
      <c r="O278" s="27"/>
      <c r="P278" s="27"/>
      <c r="Q278" s="27">
        <v>5830</v>
      </c>
      <c r="R278" s="27"/>
      <c r="S278" s="27"/>
      <c r="T278" s="27"/>
      <c r="U278" s="27"/>
      <c r="V278" s="151">
        <v>0</v>
      </c>
    </row>
    <row r="279" spans="1:22" s="3" customFormat="1" ht="18.75" x14ac:dyDescent="0.45">
      <c r="A279" s="151">
        <v>270</v>
      </c>
      <c r="B279" s="26" t="s">
        <v>2260</v>
      </c>
      <c r="C279" s="26" t="s">
        <v>9</v>
      </c>
      <c r="D279" s="26">
        <v>7163</v>
      </c>
      <c r="E279" s="27">
        <v>679</v>
      </c>
      <c r="F279" s="27">
        <v>9</v>
      </c>
      <c r="G279" s="27">
        <v>2</v>
      </c>
      <c r="H279" s="27"/>
      <c r="I279" s="27">
        <v>1</v>
      </c>
      <c r="J279" s="27">
        <v>28</v>
      </c>
      <c r="K279" s="27">
        <f t="shared" si="3"/>
        <v>128</v>
      </c>
      <c r="L279" s="27">
        <v>2</v>
      </c>
      <c r="M279" s="27" t="s">
        <v>828</v>
      </c>
      <c r="N279" s="27" t="s">
        <v>15</v>
      </c>
      <c r="O279" s="27" t="s">
        <v>12</v>
      </c>
      <c r="P279" s="27">
        <v>183</v>
      </c>
      <c r="Q279" s="27"/>
      <c r="R279" s="27">
        <v>128</v>
      </c>
      <c r="S279" s="27"/>
      <c r="T279" s="27"/>
      <c r="U279" s="27">
        <v>30</v>
      </c>
      <c r="V279" s="151">
        <v>0</v>
      </c>
    </row>
    <row r="280" spans="1:22" s="3" customFormat="1" ht="18.75" x14ac:dyDescent="0.45">
      <c r="A280" s="151">
        <v>271</v>
      </c>
      <c r="B280" s="117"/>
      <c r="C280" s="26" t="s">
        <v>9</v>
      </c>
      <c r="D280" s="26">
        <v>24629</v>
      </c>
      <c r="E280" s="27">
        <v>497</v>
      </c>
      <c r="F280" s="27">
        <v>9</v>
      </c>
      <c r="G280" s="27">
        <v>1</v>
      </c>
      <c r="H280" s="27">
        <v>14</v>
      </c>
      <c r="I280" s="27">
        <v>1</v>
      </c>
      <c r="J280" s="27">
        <v>88</v>
      </c>
      <c r="K280" s="27">
        <f t="shared" si="3"/>
        <v>5788</v>
      </c>
      <c r="L280" s="27"/>
      <c r="M280" s="27" t="s">
        <v>828</v>
      </c>
      <c r="N280" s="27"/>
      <c r="O280" s="27"/>
      <c r="P280" s="27"/>
      <c r="Q280" s="27">
        <v>5788</v>
      </c>
      <c r="R280" s="27"/>
      <c r="S280" s="27"/>
      <c r="T280" s="27"/>
      <c r="U280" s="27"/>
      <c r="V280" s="151">
        <v>0</v>
      </c>
    </row>
    <row r="281" spans="1:22" s="3" customFormat="1" ht="18.75" x14ac:dyDescent="0.45">
      <c r="A281" s="151">
        <v>272</v>
      </c>
      <c r="B281" s="117"/>
      <c r="C281" s="26" t="s">
        <v>9</v>
      </c>
      <c r="D281" s="26">
        <v>37911</v>
      </c>
      <c r="E281" s="27">
        <v>4121</v>
      </c>
      <c r="F281" s="27">
        <v>66</v>
      </c>
      <c r="G281" s="27">
        <v>1</v>
      </c>
      <c r="H281" s="27">
        <v>7</v>
      </c>
      <c r="I281" s="27">
        <v>1</v>
      </c>
      <c r="J281" s="27"/>
      <c r="K281" s="27">
        <f t="shared" si="3"/>
        <v>2900</v>
      </c>
      <c r="L281" s="27"/>
      <c r="M281" s="27" t="s">
        <v>828</v>
      </c>
      <c r="N281" s="27"/>
      <c r="O281" s="27"/>
      <c r="P281" s="27"/>
      <c r="Q281" s="27">
        <v>2900</v>
      </c>
      <c r="R281" s="27"/>
      <c r="S281" s="27"/>
      <c r="T281" s="27"/>
      <c r="U281" s="27"/>
      <c r="V281" s="151">
        <v>0</v>
      </c>
    </row>
    <row r="282" spans="1:22" s="3" customFormat="1" ht="18.75" x14ac:dyDescent="0.45">
      <c r="A282" s="151">
        <v>273</v>
      </c>
      <c r="B282" s="26" t="s">
        <v>2270</v>
      </c>
      <c r="C282" s="26" t="s">
        <v>829</v>
      </c>
      <c r="D282" s="26"/>
      <c r="E282" s="27"/>
      <c r="F282" s="27"/>
      <c r="G282" s="27">
        <v>2</v>
      </c>
      <c r="H282" s="27"/>
      <c r="I282" s="27"/>
      <c r="J282" s="27"/>
      <c r="K282" s="27">
        <f t="shared" si="3"/>
        <v>0</v>
      </c>
      <c r="L282" s="27">
        <v>2</v>
      </c>
      <c r="M282" s="27" t="s">
        <v>830</v>
      </c>
      <c r="N282" s="27" t="s">
        <v>15</v>
      </c>
      <c r="O282" s="27" t="s">
        <v>12</v>
      </c>
      <c r="P282" s="27">
        <v>217</v>
      </c>
      <c r="Q282" s="27"/>
      <c r="R282" s="27">
        <v>217</v>
      </c>
      <c r="S282" s="27"/>
      <c r="T282" s="27"/>
      <c r="U282" s="27">
        <v>30</v>
      </c>
      <c r="V282" s="151">
        <v>0.02</v>
      </c>
    </row>
    <row r="283" spans="1:22" s="3" customFormat="1" ht="18.75" x14ac:dyDescent="0.45">
      <c r="A283" s="151">
        <v>274</v>
      </c>
      <c r="B283" s="117"/>
      <c r="C283" s="26" t="s">
        <v>9</v>
      </c>
      <c r="D283" s="26">
        <v>59567</v>
      </c>
      <c r="E283" s="27">
        <v>5633</v>
      </c>
      <c r="F283" s="27">
        <v>513</v>
      </c>
      <c r="G283" s="27">
        <v>1</v>
      </c>
      <c r="H283" s="27">
        <v>7</v>
      </c>
      <c r="I283" s="27"/>
      <c r="J283" s="27"/>
      <c r="K283" s="27">
        <f t="shared" si="3"/>
        <v>2800</v>
      </c>
      <c r="L283" s="27"/>
      <c r="M283" s="27" t="s">
        <v>830</v>
      </c>
      <c r="N283" s="27"/>
      <c r="O283" s="27"/>
      <c r="P283" s="27"/>
      <c r="Q283" s="27">
        <v>2800</v>
      </c>
      <c r="R283" s="27"/>
      <c r="S283" s="27"/>
      <c r="T283" s="27"/>
      <c r="U283" s="27"/>
      <c r="V283" s="151">
        <v>0</v>
      </c>
    </row>
    <row r="284" spans="1:22" s="3" customFormat="1" ht="18.75" x14ac:dyDescent="0.45">
      <c r="A284" s="151">
        <v>275</v>
      </c>
      <c r="B284" s="117"/>
      <c r="C284" s="26" t="s">
        <v>9</v>
      </c>
      <c r="D284" s="26">
        <v>48142</v>
      </c>
      <c r="E284" s="27">
        <v>4621</v>
      </c>
      <c r="F284" s="27">
        <v>104</v>
      </c>
      <c r="G284" s="27">
        <v>1</v>
      </c>
      <c r="H284" s="27">
        <v>6</v>
      </c>
      <c r="I284" s="27">
        <v>2</v>
      </c>
      <c r="J284" s="27">
        <v>54</v>
      </c>
      <c r="K284" s="27">
        <f t="shared" si="3"/>
        <v>2654</v>
      </c>
      <c r="L284" s="27"/>
      <c r="M284" s="27" t="s">
        <v>830</v>
      </c>
      <c r="N284" s="27"/>
      <c r="O284" s="27"/>
      <c r="P284" s="27"/>
      <c r="Q284" s="27">
        <v>2654</v>
      </c>
      <c r="R284" s="27"/>
      <c r="S284" s="27"/>
      <c r="T284" s="27"/>
      <c r="U284" s="27"/>
      <c r="V284" s="151">
        <v>0</v>
      </c>
    </row>
    <row r="285" spans="1:22" s="3" customFormat="1" ht="18.75" x14ac:dyDescent="0.45">
      <c r="A285" s="151">
        <v>276</v>
      </c>
      <c r="B285" s="26" t="s">
        <v>2269</v>
      </c>
      <c r="C285" s="26" t="s">
        <v>9</v>
      </c>
      <c r="D285" s="26"/>
      <c r="E285" s="27"/>
      <c r="F285" s="27"/>
      <c r="G285" s="27">
        <v>2</v>
      </c>
      <c r="H285" s="27"/>
      <c r="I285" s="27"/>
      <c r="J285" s="27"/>
      <c r="K285" s="27">
        <f t="shared" si="3"/>
        <v>0</v>
      </c>
      <c r="L285" s="27">
        <v>2</v>
      </c>
      <c r="M285" s="27" t="s">
        <v>831</v>
      </c>
      <c r="N285" s="27" t="s">
        <v>15</v>
      </c>
      <c r="O285" s="27" t="s">
        <v>12</v>
      </c>
      <c r="P285" s="27">
        <v>247.5</v>
      </c>
      <c r="Q285" s="27"/>
      <c r="R285" s="27">
        <v>247.5</v>
      </c>
      <c r="S285" s="27"/>
      <c r="T285" s="27"/>
      <c r="U285" s="27">
        <v>30</v>
      </c>
      <c r="V285" s="151">
        <v>0</v>
      </c>
    </row>
    <row r="286" spans="1:22" s="3" customFormat="1" ht="18.75" x14ac:dyDescent="0.45">
      <c r="A286" s="151">
        <v>277</v>
      </c>
      <c r="B286" s="117"/>
      <c r="C286" s="26" t="s">
        <v>773</v>
      </c>
      <c r="D286" s="26">
        <v>3067</v>
      </c>
      <c r="E286" s="27">
        <v>3067</v>
      </c>
      <c r="F286" s="27">
        <v>11</v>
      </c>
      <c r="G286" s="27">
        <v>1</v>
      </c>
      <c r="H286" s="27">
        <v>28</v>
      </c>
      <c r="I286" s="27">
        <v>2</v>
      </c>
      <c r="J286" s="27"/>
      <c r="K286" s="27">
        <f t="shared" si="3"/>
        <v>11400</v>
      </c>
      <c r="L286" s="27"/>
      <c r="M286" s="27" t="s">
        <v>831</v>
      </c>
      <c r="N286" s="27"/>
      <c r="O286" s="27"/>
      <c r="P286" s="27"/>
      <c r="Q286" s="27">
        <v>11400</v>
      </c>
      <c r="R286" s="27"/>
      <c r="S286" s="27"/>
      <c r="T286" s="27"/>
      <c r="U286" s="27"/>
      <c r="V286" s="151">
        <v>0.01</v>
      </c>
    </row>
    <row r="287" spans="1:22" s="3" customFormat="1" ht="18.75" x14ac:dyDescent="0.45">
      <c r="A287" s="151">
        <v>278</v>
      </c>
      <c r="B287" s="117"/>
      <c r="C287" s="26" t="s">
        <v>9</v>
      </c>
      <c r="D287" s="26">
        <v>16276</v>
      </c>
      <c r="E287" s="27"/>
      <c r="F287" s="27">
        <v>47</v>
      </c>
      <c r="G287" s="27">
        <v>1</v>
      </c>
      <c r="H287" s="27">
        <v>6</v>
      </c>
      <c r="I287" s="27">
        <v>3</v>
      </c>
      <c r="J287" s="27">
        <v>64</v>
      </c>
      <c r="K287" s="27">
        <f t="shared" si="3"/>
        <v>2764</v>
      </c>
      <c r="L287" s="27"/>
      <c r="M287" s="27" t="s">
        <v>831</v>
      </c>
      <c r="N287" s="27"/>
      <c r="O287" s="27"/>
      <c r="P287" s="27"/>
      <c r="Q287" s="27">
        <v>2764</v>
      </c>
      <c r="R287" s="27"/>
      <c r="S287" s="27"/>
      <c r="T287" s="27"/>
      <c r="U287" s="27"/>
      <c r="V287" s="151">
        <v>0</v>
      </c>
    </row>
    <row r="288" spans="1:22" s="3" customFormat="1" ht="18.75" x14ac:dyDescent="0.45">
      <c r="A288" s="151">
        <v>279</v>
      </c>
      <c r="B288" s="26" t="s">
        <v>2268</v>
      </c>
      <c r="C288" s="26" t="s">
        <v>9</v>
      </c>
      <c r="D288" s="26">
        <v>7164</v>
      </c>
      <c r="E288" s="27">
        <v>680</v>
      </c>
      <c r="F288" s="27">
        <v>10</v>
      </c>
      <c r="G288" s="27">
        <v>2</v>
      </c>
      <c r="H288" s="27"/>
      <c r="I288" s="27">
        <v>1</v>
      </c>
      <c r="J288" s="27">
        <v>53</v>
      </c>
      <c r="K288" s="27">
        <f t="shared" si="3"/>
        <v>153</v>
      </c>
      <c r="L288" s="27">
        <v>2</v>
      </c>
      <c r="M288" s="27" t="s">
        <v>832</v>
      </c>
      <c r="N288" s="27" t="s">
        <v>15</v>
      </c>
      <c r="O288" s="27" t="s">
        <v>12</v>
      </c>
      <c r="P288" s="27">
        <v>156</v>
      </c>
      <c r="Q288" s="27"/>
      <c r="R288" s="27">
        <v>153</v>
      </c>
      <c r="S288" s="27"/>
      <c r="T288" s="27"/>
      <c r="U288" s="27">
        <v>20</v>
      </c>
      <c r="V288" s="151">
        <v>0</v>
      </c>
    </row>
    <row r="289" spans="1:22" s="3" customFormat="1" ht="18.75" x14ac:dyDescent="0.45">
      <c r="A289" s="151">
        <v>280</v>
      </c>
      <c r="B289" s="26" t="s">
        <v>2267</v>
      </c>
      <c r="C289" s="26" t="s">
        <v>9</v>
      </c>
      <c r="D289" s="26">
        <v>7157</v>
      </c>
      <c r="E289" s="27">
        <v>673</v>
      </c>
      <c r="F289" s="27">
        <v>3</v>
      </c>
      <c r="G289" s="27">
        <v>2</v>
      </c>
      <c r="H289" s="27"/>
      <c r="I289" s="27">
        <v>1</v>
      </c>
      <c r="J289" s="27">
        <v>39</v>
      </c>
      <c r="K289" s="27">
        <f t="shared" si="3"/>
        <v>139</v>
      </c>
      <c r="L289" s="27">
        <v>2</v>
      </c>
      <c r="M289" s="27" t="s">
        <v>833</v>
      </c>
      <c r="N289" s="27" t="s">
        <v>15</v>
      </c>
      <c r="O289" s="27" t="s">
        <v>12</v>
      </c>
      <c r="P289" s="27">
        <v>201</v>
      </c>
      <c r="Q289" s="27"/>
      <c r="R289" s="27">
        <v>139</v>
      </c>
      <c r="S289" s="27"/>
      <c r="T289" s="27"/>
      <c r="U289" s="27">
        <v>20</v>
      </c>
      <c r="V289" s="151">
        <v>0</v>
      </c>
    </row>
    <row r="290" spans="1:22" s="3" customFormat="1" ht="18.75" x14ac:dyDescent="0.45">
      <c r="A290" s="151">
        <v>281</v>
      </c>
      <c r="B290" s="117"/>
      <c r="C290" s="26" t="s">
        <v>9</v>
      </c>
      <c r="D290" s="26">
        <v>60715</v>
      </c>
      <c r="E290" s="27">
        <v>5910</v>
      </c>
      <c r="F290" s="27">
        <v>107</v>
      </c>
      <c r="G290" s="27">
        <v>1</v>
      </c>
      <c r="H290" s="27"/>
      <c r="I290" s="27">
        <v>1</v>
      </c>
      <c r="J290" s="27">
        <v>22</v>
      </c>
      <c r="K290" s="27">
        <f t="shared" si="3"/>
        <v>122</v>
      </c>
      <c r="L290" s="27"/>
      <c r="M290" s="27" t="s">
        <v>833</v>
      </c>
      <c r="N290" s="27"/>
      <c r="O290" s="27"/>
      <c r="P290" s="27"/>
      <c r="Q290" s="27">
        <v>122</v>
      </c>
      <c r="R290" s="27"/>
      <c r="S290" s="27"/>
      <c r="T290" s="27"/>
      <c r="U290" s="27"/>
      <c r="V290" s="151">
        <v>0</v>
      </c>
    </row>
    <row r="291" spans="1:22" s="3" customFormat="1" ht="18.75" x14ac:dyDescent="0.45">
      <c r="A291" s="151">
        <v>282</v>
      </c>
      <c r="B291" s="117"/>
      <c r="C291" s="26" t="s">
        <v>9</v>
      </c>
      <c r="D291" s="26">
        <v>54123</v>
      </c>
      <c r="E291" s="27">
        <v>5161</v>
      </c>
      <c r="F291" s="27">
        <v>73</v>
      </c>
      <c r="G291" s="27">
        <v>1</v>
      </c>
      <c r="H291" s="27"/>
      <c r="I291" s="27">
        <v>2</v>
      </c>
      <c r="J291" s="27"/>
      <c r="K291" s="27">
        <f t="shared" si="3"/>
        <v>200</v>
      </c>
      <c r="L291" s="27"/>
      <c r="M291" s="27" t="s">
        <v>833</v>
      </c>
      <c r="N291" s="27"/>
      <c r="O291" s="27"/>
      <c r="P291" s="27"/>
      <c r="Q291" s="27">
        <v>200</v>
      </c>
      <c r="R291" s="27"/>
      <c r="S291" s="27"/>
      <c r="T291" s="27"/>
      <c r="U291" s="27"/>
      <c r="V291" s="151">
        <v>0</v>
      </c>
    </row>
    <row r="292" spans="1:22" s="3" customFormat="1" ht="18.75" x14ac:dyDescent="0.45">
      <c r="A292" s="151">
        <v>283</v>
      </c>
      <c r="B292" s="117"/>
      <c r="C292" s="26" t="s">
        <v>9</v>
      </c>
      <c r="D292" s="26">
        <v>16940</v>
      </c>
      <c r="E292" s="27">
        <v>2873</v>
      </c>
      <c r="F292" s="27">
        <v>42</v>
      </c>
      <c r="G292" s="27">
        <v>1</v>
      </c>
      <c r="H292" s="27">
        <v>8</v>
      </c>
      <c r="I292" s="27"/>
      <c r="J292" s="27">
        <v>31</v>
      </c>
      <c r="K292" s="27">
        <f t="shared" si="3"/>
        <v>3231</v>
      </c>
      <c r="L292" s="27"/>
      <c r="M292" s="27" t="s">
        <v>833</v>
      </c>
      <c r="N292" s="27"/>
      <c r="O292" s="27"/>
      <c r="P292" s="27"/>
      <c r="Q292" s="27">
        <v>3231</v>
      </c>
      <c r="R292" s="27"/>
      <c r="S292" s="27"/>
      <c r="T292" s="27"/>
      <c r="U292" s="27"/>
      <c r="V292" s="151">
        <v>0</v>
      </c>
    </row>
    <row r="293" spans="1:22" s="3" customFormat="1" ht="18.75" x14ac:dyDescent="0.45">
      <c r="A293" s="151">
        <v>284</v>
      </c>
      <c r="B293" s="117"/>
      <c r="C293" s="26" t="s">
        <v>9</v>
      </c>
      <c r="D293" s="26">
        <v>16619</v>
      </c>
      <c r="E293" s="27">
        <v>2493</v>
      </c>
      <c r="F293" s="27">
        <v>21</v>
      </c>
      <c r="G293" s="27">
        <v>1</v>
      </c>
      <c r="H293" s="27">
        <v>10</v>
      </c>
      <c r="I293" s="27"/>
      <c r="J293" s="27"/>
      <c r="K293" s="27">
        <f t="shared" si="3"/>
        <v>4000</v>
      </c>
      <c r="L293" s="27"/>
      <c r="M293" s="27" t="s">
        <v>833</v>
      </c>
      <c r="N293" s="27"/>
      <c r="O293" s="27"/>
      <c r="P293" s="27"/>
      <c r="Q293" s="27">
        <v>4000</v>
      </c>
      <c r="R293" s="27"/>
      <c r="S293" s="27"/>
      <c r="T293" s="27"/>
      <c r="U293" s="27"/>
      <c r="V293" s="151">
        <v>0</v>
      </c>
    </row>
    <row r="294" spans="1:22" s="3" customFormat="1" ht="18.75" x14ac:dyDescent="0.45">
      <c r="A294" s="151">
        <v>285</v>
      </c>
      <c r="B294" s="26" t="s">
        <v>2265</v>
      </c>
      <c r="C294" s="26" t="s">
        <v>9</v>
      </c>
      <c r="D294" s="26">
        <v>7161</v>
      </c>
      <c r="E294" s="27">
        <v>677</v>
      </c>
      <c r="F294" s="27">
        <v>7</v>
      </c>
      <c r="G294" s="27">
        <v>2</v>
      </c>
      <c r="H294" s="27"/>
      <c r="I294" s="27">
        <v>2</v>
      </c>
      <c r="J294" s="27">
        <v>32</v>
      </c>
      <c r="K294" s="27">
        <f t="shared" si="3"/>
        <v>232</v>
      </c>
      <c r="L294" s="27">
        <v>2</v>
      </c>
      <c r="M294" s="27" t="s">
        <v>834</v>
      </c>
      <c r="N294" s="27" t="s">
        <v>15</v>
      </c>
      <c r="O294" s="27" t="s">
        <v>12</v>
      </c>
      <c r="P294" s="27">
        <v>132</v>
      </c>
      <c r="Q294" s="27"/>
      <c r="R294" s="27">
        <v>232</v>
      </c>
      <c r="S294" s="27"/>
      <c r="T294" s="27"/>
      <c r="U294" s="27">
        <v>40</v>
      </c>
      <c r="V294" s="151">
        <v>0</v>
      </c>
    </row>
    <row r="295" spans="1:22" s="3" customFormat="1" ht="18.75" x14ac:dyDescent="0.45">
      <c r="A295" s="151">
        <v>286</v>
      </c>
      <c r="B295" s="117"/>
      <c r="C295" s="26" t="s">
        <v>9</v>
      </c>
      <c r="D295" s="26">
        <v>14781</v>
      </c>
      <c r="E295" s="27">
        <v>1930</v>
      </c>
      <c r="F295" s="27">
        <v>44</v>
      </c>
      <c r="G295" s="27">
        <v>1</v>
      </c>
      <c r="H295" s="27">
        <v>15</v>
      </c>
      <c r="I295" s="27">
        <v>3</v>
      </c>
      <c r="J295" s="27">
        <v>44</v>
      </c>
      <c r="K295" s="27">
        <f t="shared" si="3"/>
        <v>6344</v>
      </c>
      <c r="L295" s="27"/>
      <c r="M295" s="27" t="s">
        <v>834</v>
      </c>
      <c r="N295" s="27"/>
      <c r="O295" s="27"/>
      <c r="P295" s="27"/>
      <c r="Q295" s="27">
        <v>6344</v>
      </c>
      <c r="R295" s="27"/>
      <c r="S295" s="27"/>
      <c r="T295" s="27"/>
      <c r="U295" s="27"/>
      <c r="V295" s="151">
        <v>0</v>
      </c>
    </row>
    <row r="296" spans="1:22" s="3" customFormat="1" ht="18.75" x14ac:dyDescent="0.45">
      <c r="A296" s="151">
        <v>287</v>
      </c>
      <c r="B296" s="26" t="s">
        <v>2266</v>
      </c>
      <c r="C296" s="26" t="s">
        <v>9</v>
      </c>
      <c r="D296" s="26">
        <v>7315</v>
      </c>
      <c r="E296" s="27">
        <v>830</v>
      </c>
      <c r="F296" s="27">
        <v>8</v>
      </c>
      <c r="G296" s="27">
        <v>2</v>
      </c>
      <c r="H296" s="27">
        <v>5</v>
      </c>
      <c r="I296" s="27">
        <v>3</v>
      </c>
      <c r="J296" s="27">
        <v>83</v>
      </c>
      <c r="K296" s="27">
        <f t="shared" si="3"/>
        <v>2383</v>
      </c>
      <c r="L296" s="27">
        <v>2</v>
      </c>
      <c r="M296" s="27" t="s">
        <v>835</v>
      </c>
      <c r="N296" s="27" t="s">
        <v>15</v>
      </c>
      <c r="O296" s="27" t="s">
        <v>12</v>
      </c>
      <c r="P296" s="27">
        <v>261</v>
      </c>
      <c r="Q296" s="27">
        <v>2200</v>
      </c>
      <c r="R296" s="27">
        <v>138</v>
      </c>
      <c r="S296" s="27"/>
      <c r="T296" s="27"/>
      <c r="U296" s="27">
        <v>30</v>
      </c>
      <c r="V296" s="151">
        <v>0</v>
      </c>
    </row>
    <row r="297" spans="1:22" s="3" customFormat="1" ht="18.75" x14ac:dyDescent="0.45">
      <c r="A297" s="151">
        <v>288</v>
      </c>
      <c r="B297" s="117"/>
      <c r="C297" s="26" t="s">
        <v>9</v>
      </c>
      <c r="D297" s="26">
        <v>14923</v>
      </c>
      <c r="E297" s="27">
        <v>2067</v>
      </c>
      <c r="F297" s="27">
        <v>212</v>
      </c>
      <c r="G297" s="27">
        <v>1</v>
      </c>
      <c r="H297" s="27">
        <v>13</v>
      </c>
      <c r="I297" s="27"/>
      <c r="J297" s="27">
        <v>74</v>
      </c>
      <c r="K297" s="27">
        <f t="shared" si="3"/>
        <v>5274</v>
      </c>
      <c r="L297" s="27"/>
      <c r="M297" s="27" t="s">
        <v>835</v>
      </c>
      <c r="N297" s="27"/>
      <c r="O297" s="27"/>
      <c r="P297" s="27"/>
      <c r="Q297" s="27">
        <v>5274</v>
      </c>
      <c r="R297" s="27"/>
      <c r="S297" s="27"/>
      <c r="T297" s="27"/>
      <c r="U297" s="27"/>
      <c r="V297" s="151">
        <v>0</v>
      </c>
    </row>
    <row r="298" spans="1:22" s="3" customFormat="1" ht="18.75" x14ac:dyDescent="0.45">
      <c r="A298" s="151">
        <v>289</v>
      </c>
      <c r="B298" s="117"/>
      <c r="C298" s="26" t="s">
        <v>9</v>
      </c>
      <c r="D298" s="26">
        <v>16548</v>
      </c>
      <c r="E298" s="27">
        <v>2601</v>
      </c>
      <c r="F298" s="27">
        <v>130</v>
      </c>
      <c r="G298" s="27">
        <v>1</v>
      </c>
      <c r="H298" s="27">
        <v>9</v>
      </c>
      <c r="I298" s="27"/>
      <c r="J298" s="27">
        <v>58</v>
      </c>
      <c r="K298" s="27">
        <f t="shared" si="3"/>
        <v>3658</v>
      </c>
      <c r="L298" s="27"/>
      <c r="M298" s="27" t="s">
        <v>835</v>
      </c>
      <c r="N298" s="27"/>
      <c r="O298" s="27"/>
      <c r="P298" s="27"/>
      <c r="Q298" s="27">
        <v>3658</v>
      </c>
      <c r="R298" s="27"/>
      <c r="S298" s="27"/>
      <c r="T298" s="27"/>
      <c r="U298" s="27"/>
      <c r="V298" s="151">
        <v>0</v>
      </c>
    </row>
    <row r="299" spans="1:22" s="3" customFormat="1" ht="18.75" x14ac:dyDescent="0.45">
      <c r="A299" s="151">
        <v>290</v>
      </c>
      <c r="B299" s="26" t="s">
        <v>2340</v>
      </c>
      <c r="C299" s="26" t="s">
        <v>13</v>
      </c>
      <c r="D299" s="26"/>
      <c r="E299" s="27"/>
      <c r="F299" s="27"/>
      <c r="G299" s="27">
        <v>1</v>
      </c>
      <c r="H299" s="27">
        <v>19</v>
      </c>
      <c r="I299" s="27">
        <v>1</v>
      </c>
      <c r="J299" s="27"/>
      <c r="K299" s="27">
        <f t="shared" si="3"/>
        <v>7700</v>
      </c>
      <c r="L299" s="27"/>
      <c r="M299" s="27" t="s">
        <v>755</v>
      </c>
      <c r="N299" s="27"/>
      <c r="O299" s="27"/>
      <c r="P299" s="27"/>
      <c r="Q299" s="27">
        <v>7700</v>
      </c>
      <c r="R299" s="27"/>
      <c r="S299" s="27"/>
      <c r="T299" s="27"/>
      <c r="U299" s="27"/>
      <c r="V299" s="151">
        <v>0.01</v>
      </c>
    </row>
    <row r="300" spans="1:22" s="3" customFormat="1" ht="18.75" x14ac:dyDescent="0.45">
      <c r="A300" s="151">
        <v>291</v>
      </c>
      <c r="B300" s="117"/>
      <c r="C300" s="26" t="s">
        <v>13</v>
      </c>
      <c r="D300" s="26"/>
      <c r="E300" s="27"/>
      <c r="F300" s="27"/>
      <c r="G300" s="27">
        <v>1</v>
      </c>
      <c r="H300" s="27">
        <v>6</v>
      </c>
      <c r="I300" s="27">
        <v>3</v>
      </c>
      <c r="J300" s="27"/>
      <c r="K300" s="27">
        <f t="shared" si="3"/>
        <v>2700</v>
      </c>
      <c r="L300" s="27"/>
      <c r="M300" s="27" t="s">
        <v>755</v>
      </c>
      <c r="N300" s="27"/>
      <c r="O300" s="27"/>
      <c r="P300" s="27"/>
      <c r="Q300" s="27">
        <v>2700</v>
      </c>
      <c r="R300" s="27"/>
      <c r="S300" s="27"/>
      <c r="T300" s="27"/>
      <c r="U300" s="27"/>
      <c r="V300" s="151">
        <v>0.01</v>
      </c>
    </row>
    <row r="301" spans="1:22" s="3" customFormat="1" ht="18.75" x14ac:dyDescent="0.45">
      <c r="A301" s="151">
        <v>292</v>
      </c>
      <c r="B301" s="26" t="s">
        <v>2341</v>
      </c>
      <c r="C301" s="26" t="s">
        <v>9</v>
      </c>
      <c r="D301" s="26">
        <v>7195</v>
      </c>
      <c r="E301" s="27">
        <v>711</v>
      </c>
      <c r="F301" s="27">
        <v>45</v>
      </c>
      <c r="G301" s="27">
        <v>2</v>
      </c>
      <c r="H301" s="27"/>
      <c r="I301" s="27">
        <v>3</v>
      </c>
      <c r="J301" s="27">
        <v>21</v>
      </c>
      <c r="K301" s="27">
        <f t="shared" si="3"/>
        <v>321</v>
      </c>
      <c r="L301" s="27">
        <v>2</v>
      </c>
      <c r="M301" s="27" t="s">
        <v>836</v>
      </c>
      <c r="N301" s="27" t="s">
        <v>15</v>
      </c>
      <c r="O301" s="27" t="s">
        <v>12</v>
      </c>
      <c r="P301" s="27">
        <v>174</v>
      </c>
      <c r="Q301" s="27"/>
      <c r="R301" s="27">
        <v>321</v>
      </c>
      <c r="S301" s="27"/>
      <c r="T301" s="27"/>
      <c r="U301" s="27">
        <v>30</v>
      </c>
      <c r="V301" s="151">
        <v>0</v>
      </c>
    </row>
    <row r="302" spans="1:22" s="3" customFormat="1" ht="18.75" x14ac:dyDescent="0.45">
      <c r="A302" s="151">
        <v>293</v>
      </c>
      <c r="B302" s="117"/>
      <c r="C302" s="26" t="s">
        <v>9</v>
      </c>
      <c r="D302" s="26">
        <v>61136</v>
      </c>
      <c r="E302" s="27">
        <v>5943</v>
      </c>
      <c r="F302" s="27">
        <v>304</v>
      </c>
      <c r="G302" s="27">
        <v>1</v>
      </c>
      <c r="H302" s="27">
        <v>6</v>
      </c>
      <c r="I302" s="27">
        <v>3</v>
      </c>
      <c r="J302" s="27">
        <v>78</v>
      </c>
      <c r="K302" s="27">
        <f t="shared" si="3"/>
        <v>2778</v>
      </c>
      <c r="L302" s="27"/>
      <c r="M302" s="27" t="s">
        <v>836</v>
      </c>
      <c r="N302" s="27"/>
      <c r="O302" s="27"/>
      <c r="P302" s="27"/>
      <c r="Q302" s="27">
        <v>2778</v>
      </c>
      <c r="R302" s="27"/>
      <c r="S302" s="27"/>
      <c r="T302" s="27"/>
      <c r="U302" s="27"/>
      <c r="V302" s="151">
        <v>0</v>
      </c>
    </row>
    <row r="303" spans="1:22" s="3" customFormat="1" ht="18.75" x14ac:dyDescent="0.45">
      <c r="A303" s="151">
        <v>294</v>
      </c>
      <c r="B303" s="117"/>
      <c r="C303" s="26" t="s">
        <v>9</v>
      </c>
      <c r="D303" s="26">
        <v>16610</v>
      </c>
      <c r="E303" s="27">
        <v>2484</v>
      </c>
      <c r="F303" s="27">
        <v>202</v>
      </c>
      <c r="G303" s="27">
        <v>1</v>
      </c>
      <c r="H303" s="27">
        <v>12</v>
      </c>
      <c r="I303" s="27">
        <v>3</v>
      </c>
      <c r="J303" s="27">
        <v>77</v>
      </c>
      <c r="K303" s="27">
        <f t="shared" si="3"/>
        <v>5177</v>
      </c>
      <c r="L303" s="27"/>
      <c r="M303" s="27" t="s">
        <v>836</v>
      </c>
      <c r="N303" s="27"/>
      <c r="O303" s="27"/>
      <c r="P303" s="27"/>
      <c r="Q303" s="27">
        <v>5177</v>
      </c>
      <c r="R303" s="27"/>
      <c r="S303" s="27"/>
      <c r="T303" s="27"/>
      <c r="U303" s="27"/>
      <c r="V303" s="151">
        <v>0</v>
      </c>
    </row>
    <row r="304" spans="1:22" s="3" customFormat="1" ht="18.75" x14ac:dyDescent="0.45">
      <c r="A304" s="151">
        <v>295</v>
      </c>
      <c r="B304" s="117"/>
      <c r="C304" s="26" t="s">
        <v>9</v>
      </c>
      <c r="D304" s="26">
        <v>58400</v>
      </c>
      <c r="E304" s="27">
        <v>5487</v>
      </c>
      <c r="F304" s="27">
        <v>139</v>
      </c>
      <c r="G304" s="27">
        <v>1</v>
      </c>
      <c r="H304" s="27">
        <v>5</v>
      </c>
      <c r="I304" s="27">
        <v>1</v>
      </c>
      <c r="J304" s="27">
        <v>31</v>
      </c>
      <c r="K304" s="27">
        <f t="shared" si="3"/>
        <v>2131</v>
      </c>
      <c r="L304" s="27"/>
      <c r="M304" s="27" t="s">
        <v>836</v>
      </c>
      <c r="N304" s="27"/>
      <c r="O304" s="27"/>
      <c r="P304" s="27"/>
      <c r="Q304" s="27">
        <v>2131</v>
      </c>
      <c r="R304" s="27"/>
      <c r="S304" s="27"/>
      <c r="T304" s="27"/>
      <c r="U304" s="27"/>
      <c r="V304" s="151">
        <v>0</v>
      </c>
    </row>
    <row r="305" spans="1:22" s="3" customFormat="1" ht="18.75" x14ac:dyDescent="0.45">
      <c r="A305" s="151">
        <v>296</v>
      </c>
      <c r="B305" s="117"/>
      <c r="C305" s="26" t="s">
        <v>9</v>
      </c>
      <c r="D305" s="26">
        <v>35170</v>
      </c>
      <c r="E305" s="27">
        <v>3964</v>
      </c>
      <c r="F305" s="27">
        <v>89</v>
      </c>
      <c r="G305" s="27">
        <v>1</v>
      </c>
      <c r="H305" s="27">
        <v>8</v>
      </c>
      <c r="I305" s="27"/>
      <c r="J305" s="27">
        <v>70</v>
      </c>
      <c r="K305" s="27">
        <f t="shared" si="3"/>
        <v>3270</v>
      </c>
      <c r="L305" s="27"/>
      <c r="M305" s="27" t="s">
        <v>836</v>
      </c>
      <c r="N305" s="27"/>
      <c r="O305" s="27"/>
      <c r="P305" s="27"/>
      <c r="Q305" s="27">
        <v>3270</v>
      </c>
      <c r="R305" s="27"/>
      <c r="S305" s="27"/>
      <c r="T305" s="27"/>
      <c r="U305" s="27"/>
      <c r="V305" s="151">
        <v>0</v>
      </c>
    </row>
    <row r="306" spans="1:22" s="3" customFormat="1" ht="18.75" x14ac:dyDescent="0.45">
      <c r="A306" s="151">
        <v>297</v>
      </c>
      <c r="B306" s="26" t="s">
        <v>2342</v>
      </c>
      <c r="C306" s="26" t="s">
        <v>9</v>
      </c>
      <c r="D306" s="26">
        <v>7044</v>
      </c>
      <c r="E306" s="27">
        <v>552</v>
      </c>
      <c r="F306" s="27">
        <v>5</v>
      </c>
      <c r="G306" s="27">
        <v>1</v>
      </c>
      <c r="H306" s="27"/>
      <c r="I306" s="27">
        <v>3</v>
      </c>
      <c r="J306" s="27">
        <v>10</v>
      </c>
      <c r="K306" s="27">
        <f t="shared" si="3"/>
        <v>310</v>
      </c>
      <c r="L306" s="27"/>
      <c r="M306" s="27" t="s">
        <v>798</v>
      </c>
      <c r="N306" s="27"/>
      <c r="O306" s="27"/>
      <c r="P306" s="27"/>
      <c r="Q306" s="27">
        <v>310</v>
      </c>
      <c r="R306" s="27"/>
      <c r="S306" s="27"/>
      <c r="T306" s="27"/>
      <c r="U306" s="27"/>
      <c r="V306" s="151">
        <v>0</v>
      </c>
    </row>
    <row r="307" spans="1:22" s="3" customFormat="1" ht="18.75" x14ac:dyDescent="0.45">
      <c r="A307" s="151">
        <v>298</v>
      </c>
      <c r="B307" s="117"/>
      <c r="C307" s="26" t="s">
        <v>787</v>
      </c>
      <c r="D307" s="26"/>
      <c r="E307" s="27"/>
      <c r="F307" s="27"/>
      <c r="G307" s="27">
        <v>1</v>
      </c>
      <c r="H307" s="27">
        <v>7</v>
      </c>
      <c r="I307" s="27">
        <v>2</v>
      </c>
      <c r="J307" s="27">
        <v>3</v>
      </c>
      <c r="K307" s="27">
        <f t="shared" si="3"/>
        <v>3003</v>
      </c>
      <c r="L307" s="27"/>
      <c r="M307" s="27" t="s">
        <v>798</v>
      </c>
      <c r="N307" s="27"/>
      <c r="O307" s="27"/>
      <c r="P307" s="27"/>
      <c r="Q307" s="27">
        <v>3003</v>
      </c>
      <c r="R307" s="27"/>
      <c r="S307" s="27"/>
      <c r="T307" s="27"/>
      <c r="U307" s="27"/>
      <c r="V307" s="151">
        <v>0.01</v>
      </c>
    </row>
    <row r="308" spans="1:22" s="3" customFormat="1" ht="18.75" x14ac:dyDescent="0.45">
      <c r="A308" s="151">
        <v>299</v>
      </c>
      <c r="B308" s="26" t="s">
        <v>2343</v>
      </c>
      <c r="C308" s="26" t="s">
        <v>9</v>
      </c>
      <c r="D308" s="26">
        <v>57361</v>
      </c>
      <c r="E308" s="27">
        <v>5432</v>
      </c>
      <c r="F308" s="27">
        <v>149</v>
      </c>
      <c r="G308" s="27">
        <v>2</v>
      </c>
      <c r="H308" s="27"/>
      <c r="I308" s="27"/>
      <c r="J308" s="27">
        <v>65</v>
      </c>
      <c r="K308" s="27">
        <f t="shared" si="3"/>
        <v>65</v>
      </c>
      <c r="L308" s="27">
        <v>2</v>
      </c>
      <c r="M308" s="27" t="s">
        <v>831</v>
      </c>
      <c r="N308" s="27" t="s">
        <v>15</v>
      </c>
      <c r="O308" s="27" t="s">
        <v>12</v>
      </c>
      <c r="P308" s="27">
        <v>114</v>
      </c>
      <c r="Q308" s="27"/>
      <c r="R308" s="27">
        <v>65</v>
      </c>
      <c r="S308" s="27"/>
      <c r="T308" s="27"/>
      <c r="U308" s="27">
        <v>30</v>
      </c>
      <c r="V308" s="151">
        <v>0</v>
      </c>
    </row>
    <row r="309" spans="1:22" s="3" customFormat="1" ht="18.75" x14ac:dyDescent="0.45">
      <c r="A309" s="151">
        <v>300</v>
      </c>
      <c r="B309" s="117"/>
      <c r="C309" s="26" t="s">
        <v>9</v>
      </c>
      <c r="D309" s="26">
        <v>7247</v>
      </c>
      <c r="E309" s="27">
        <v>761</v>
      </c>
      <c r="F309" s="27">
        <v>97</v>
      </c>
      <c r="G309" s="27">
        <v>1</v>
      </c>
      <c r="H309" s="27">
        <v>1</v>
      </c>
      <c r="I309" s="27"/>
      <c r="J309" s="27">
        <v>15</v>
      </c>
      <c r="K309" s="27">
        <f t="shared" si="3"/>
        <v>415</v>
      </c>
      <c r="L309" s="27"/>
      <c r="M309" s="27" t="s">
        <v>831</v>
      </c>
      <c r="N309" s="27"/>
      <c r="O309" s="27"/>
      <c r="P309" s="27"/>
      <c r="Q309" s="27">
        <v>415</v>
      </c>
      <c r="R309" s="27"/>
      <c r="S309" s="27"/>
      <c r="T309" s="27"/>
      <c r="U309" s="27"/>
      <c r="V309" s="151">
        <v>0</v>
      </c>
    </row>
    <row r="310" spans="1:22" s="3" customFormat="1" ht="18.75" x14ac:dyDescent="0.45">
      <c r="A310" s="151">
        <v>301</v>
      </c>
      <c r="B310" s="117"/>
      <c r="C310" s="26" t="s">
        <v>9</v>
      </c>
      <c r="D310" s="26">
        <v>57360</v>
      </c>
      <c r="E310" s="27">
        <v>5431</v>
      </c>
      <c r="F310" s="27">
        <v>148</v>
      </c>
      <c r="G310" s="27">
        <v>1</v>
      </c>
      <c r="H310" s="27"/>
      <c r="I310" s="27"/>
      <c r="J310" s="27">
        <v>20</v>
      </c>
      <c r="K310" s="27">
        <f t="shared" si="3"/>
        <v>20</v>
      </c>
      <c r="L310" s="27"/>
      <c r="M310" s="27" t="s">
        <v>831</v>
      </c>
      <c r="N310" s="27"/>
      <c r="O310" s="27"/>
      <c r="P310" s="27"/>
      <c r="Q310" s="27">
        <v>20</v>
      </c>
      <c r="R310" s="27"/>
      <c r="S310" s="27"/>
      <c r="T310" s="27"/>
      <c r="U310" s="27"/>
      <c r="V310" s="151">
        <v>0</v>
      </c>
    </row>
    <row r="311" spans="1:22" s="3" customFormat="1" ht="18.75" x14ac:dyDescent="0.45">
      <c r="A311" s="151">
        <v>302</v>
      </c>
      <c r="B311" s="117"/>
      <c r="C311" s="26" t="s">
        <v>9</v>
      </c>
      <c r="D311" s="26">
        <v>7091</v>
      </c>
      <c r="E311" s="27">
        <v>557</v>
      </c>
      <c r="F311" s="27">
        <v>12</v>
      </c>
      <c r="G311" s="27">
        <v>1</v>
      </c>
      <c r="H311" s="27"/>
      <c r="I311" s="27"/>
      <c r="J311" s="27">
        <v>89</v>
      </c>
      <c r="K311" s="27">
        <f t="shared" si="3"/>
        <v>89</v>
      </c>
      <c r="L311" s="27"/>
      <c r="M311" s="27" t="s">
        <v>831</v>
      </c>
      <c r="N311" s="27"/>
      <c r="O311" s="27"/>
      <c r="P311" s="27"/>
      <c r="Q311" s="27">
        <v>89</v>
      </c>
      <c r="R311" s="27"/>
      <c r="S311" s="27"/>
      <c r="T311" s="27"/>
      <c r="U311" s="27"/>
      <c r="V311" s="151">
        <v>0</v>
      </c>
    </row>
    <row r="312" spans="1:22" s="3" customFormat="1" ht="18.75" x14ac:dyDescent="0.45">
      <c r="A312" s="151">
        <v>303</v>
      </c>
      <c r="B312" s="117"/>
      <c r="C312" s="26" t="s">
        <v>9</v>
      </c>
      <c r="D312" s="26">
        <v>57362</v>
      </c>
      <c r="E312" s="27">
        <v>5433</v>
      </c>
      <c r="F312" s="27">
        <v>150</v>
      </c>
      <c r="G312" s="27">
        <v>1</v>
      </c>
      <c r="H312" s="27"/>
      <c r="I312" s="27">
        <v>1</v>
      </c>
      <c r="J312" s="27">
        <v>3</v>
      </c>
      <c r="K312" s="27">
        <f t="shared" si="3"/>
        <v>103</v>
      </c>
      <c r="L312" s="27"/>
      <c r="M312" s="27" t="s">
        <v>831</v>
      </c>
      <c r="N312" s="27"/>
      <c r="O312" s="27"/>
      <c r="P312" s="27"/>
      <c r="Q312" s="27">
        <v>103</v>
      </c>
      <c r="R312" s="27"/>
      <c r="S312" s="27"/>
      <c r="T312" s="27"/>
      <c r="U312" s="27"/>
      <c r="V312" s="151">
        <v>0</v>
      </c>
    </row>
    <row r="313" spans="1:22" s="3" customFormat="1" ht="18.75" x14ac:dyDescent="0.45">
      <c r="A313" s="151">
        <v>304</v>
      </c>
      <c r="B313" s="26" t="s">
        <v>2344</v>
      </c>
      <c r="C313" s="26" t="s">
        <v>9</v>
      </c>
      <c r="D313" s="26">
        <v>59568</v>
      </c>
      <c r="E313" s="27">
        <v>5634</v>
      </c>
      <c r="F313" s="27">
        <v>514</v>
      </c>
      <c r="G313" s="27">
        <v>2</v>
      </c>
      <c r="H313" s="27">
        <v>7</v>
      </c>
      <c r="I313" s="27"/>
      <c r="J313" s="27"/>
      <c r="K313" s="27">
        <f t="shared" si="3"/>
        <v>2800</v>
      </c>
      <c r="L313" s="27">
        <v>2</v>
      </c>
      <c r="M313" s="27" t="s">
        <v>837</v>
      </c>
      <c r="N313" s="27" t="s">
        <v>15</v>
      </c>
      <c r="O313" s="27" t="s">
        <v>12</v>
      </c>
      <c r="P313" s="27">
        <v>165</v>
      </c>
      <c r="Q313" s="27">
        <v>2700</v>
      </c>
      <c r="R313" s="27">
        <v>100</v>
      </c>
      <c r="S313" s="27"/>
      <c r="T313" s="27"/>
      <c r="U313" s="27">
        <v>20</v>
      </c>
      <c r="V313" s="151">
        <v>0</v>
      </c>
    </row>
    <row r="314" spans="1:22" s="3" customFormat="1" ht="18.75" x14ac:dyDescent="0.45">
      <c r="A314" s="151">
        <v>305</v>
      </c>
      <c r="B314" s="26" t="s">
        <v>2345</v>
      </c>
      <c r="C314" s="26" t="s">
        <v>9</v>
      </c>
      <c r="D314" s="26">
        <v>44055</v>
      </c>
      <c r="E314" s="27">
        <v>4385</v>
      </c>
      <c r="F314" s="27">
        <v>12</v>
      </c>
      <c r="G314" s="27">
        <v>1</v>
      </c>
      <c r="H314" s="27"/>
      <c r="I314" s="27">
        <v>2</v>
      </c>
      <c r="J314" s="27">
        <v>58</v>
      </c>
      <c r="K314" s="27">
        <f t="shared" si="3"/>
        <v>258</v>
      </c>
      <c r="L314" s="27"/>
      <c r="M314" s="27" t="s">
        <v>838</v>
      </c>
      <c r="N314" s="27"/>
      <c r="O314" s="27"/>
      <c r="P314" s="27"/>
      <c r="Q314" s="27">
        <v>258</v>
      </c>
      <c r="R314" s="27"/>
      <c r="S314" s="27"/>
      <c r="T314" s="27"/>
      <c r="U314" s="27"/>
      <c r="V314" s="151">
        <v>0</v>
      </c>
    </row>
    <row r="315" spans="1:22" s="3" customFormat="1" ht="18.75" x14ac:dyDescent="0.45">
      <c r="A315" s="151">
        <v>306</v>
      </c>
      <c r="B315" s="117"/>
      <c r="C315" s="26" t="s">
        <v>9</v>
      </c>
      <c r="D315" s="26">
        <v>4840</v>
      </c>
      <c r="E315" s="27">
        <v>4655</v>
      </c>
      <c r="F315" s="27">
        <v>107</v>
      </c>
      <c r="G315" s="27">
        <v>1</v>
      </c>
      <c r="H315" s="27">
        <v>6</v>
      </c>
      <c r="I315" s="27"/>
      <c r="J315" s="27"/>
      <c r="K315" s="27">
        <f t="shared" si="3"/>
        <v>2400</v>
      </c>
      <c r="L315" s="27"/>
      <c r="M315" s="27" t="s">
        <v>838</v>
      </c>
      <c r="N315" s="27"/>
      <c r="O315" s="27"/>
      <c r="P315" s="27"/>
      <c r="Q315" s="27">
        <v>2400</v>
      </c>
      <c r="R315" s="27"/>
      <c r="S315" s="27"/>
      <c r="T315" s="27"/>
      <c r="U315" s="27"/>
      <c r="V315" s="151">
        <v>0</v>
      </c>
    </row>
    <row r="316" spans="1:22" s="3" customFormat="1" ht="18.75" x14ac:dyDescent="0.45">
      <c r="A316" s="151">
        <v>307</v>
      </c>
      <c r="B316" s="117"/>
      <c r="C316" s="26" t="s">
        <v>9</v>
      </c>
      <c r="D316" s="26">
        <v>14817</v>
      </c>
      <c r="E316" s="27">
        <v>1963</v>
      </c>
      <c r="F316" s="27">
        <v>16</v>
      </c>
      <c r="G316" s="27">
        <v>1</v>
      </c>
      <c r="H316" s="27">
        <v>15</v>
      </c>
      <c r="I316" s="27">
        <v>2</v>
      </c>
      <c r="J316" s="27">
        <v>26</v>
      </c>
      <c r="K316" s="27">
        <f t="shared" si="3"/>
        <v>6226</v>
      </c>
      <c r="L316" s="27"/>
      <c r="M316" s="27" t="s">
        <v>838</v>
      </c>
      <c r="N316" s="27"/>
      <c r="O316" s="27"/>
      <c r="P316" s="27"/>
      <c r="Q316" s="27">
        <v>6226</v>
      </c>
      <c r="R316" s="27"/>
      <c r="S316" s="27"/>
      <c r="T316" s="27"/>
      <c r="U316" s="27"/>
      <c r="V316" s="151">
        <v>0</v>
      </c>
    </row>
    <row r="317" spans="1:22" s="3" customFormat="1" ht="18.75" x14ac:dyDescent="0.45">
      <c r="A317" s="151">
        <v>308</v>
      </c>
      <c r="B317" s="117"/>
      <c r="C317" s="26" t="s">
        <v>13</v>
      </c>
      <c r="D317" s="26"/>
      <c r="E317" s="27"/>
      <c r="F317" s="27"/>
      <c r="G317" s="27">
        <v>1</v>
      </c>
      <c r="H317" s="27">
        <v>10</v>
      </c>
      <c r="I317" s="27"/>
      <c r="J317" s="27"/>
      <c r="K317" s="27">
        <f t="shared" si="3"/>
        <v>4000</v>
      </c>
      <c r="L317" s="27"/>
      <c r="M317" s="27" t="s">
        <v>838</v>
      </c>
      <c r="N317" s="27"/>
      <c r="O317" s="27"/>
      <c r="P317" s="27"/>
      <c r="Q317" s="27">
        <v>4000</v>
      </c>
      <c r="R317" s="27"/>
      <c r="S317" s="27"/>
      <c r="T317" s="27"/>
      <c r="U317" s="27"/>
      <c r="V317" s="151">
        <v>0.01</v>
      </c>
    </row>
    <row r="318" spans="1:22" s="3" customFormat="1" ht="18.75" x14ac:dyDescent="0.45">
      <c r="A318" s="151">
        <v>309</v>
      </c>
      <c r="B318" s="117"/>
      <c r="C318" s="26" t="s">
        <v>9</v>
      </c>
      <c r="D318" s="26">
        <v>883</v>
      </c>
      <c r="E318" s="27">
        <v>1105</v>
      </c>
      <c r="F318" s="27">
        <v>106</v>
      </c>
      <c r="G318" s="27">
        <v>1</v>
      </c>
      <c r="H318" s="27">
        <v>1</v>
      </c>
      <c r="I318" s="27">
        <v>1</v>
      </c>
      <c r="J318" s="27">
        <v>76</v>
      </c>
      <c r="K318" s="27">
        <f t="shared" si="3"/>
        <v>576</v>
      </c>
      <c r="L318" s="27"/>
      <c r="M318" s="27" t="s">
        <v>838</v>
      </c>
      <c r="N318" s="27"/>
      <c r="O318" s="27"/>
      <c r="P318" s="27"/>
      <c r="Q318" s="27">
        <v>576</v>
      </c>
      <c r="R318" s="27"/>
      <c r="S318" s="27"/>
      <c r="T318" s="27"/>
      <c r="U318" s="27"/>
      <c r="V318" s="151">
        <v>0</v>
      </c>
    </row>
    <row r="319" spans="1:22" s="3" customFormat="1" ht="18.75" x14ac:dyDescent="0.45">
      <c r="A319" s="151">
        <v>310</v>
      </c>
      <c r="B319" s="117"/>
      <c r="C319" s="26" t="s">
        <v>13</v>
      </c>
      <c r="D319" s="26"/>
      <c r="E319" s="27"/>
      <c r="F319" s="27"/>
      <c r="G319" s="27">
        <v>1</v>
      </c>
      <c r="H319" s="27">
        <v>10</v>
      </c>
      <c r="I319" s="27"/>
      <c r="J319" s="27"/>
      <c r="K319" s="27">
        <f t="shared" si="3"/>
        <v>4000</v>
      </c>
      <c r="L319" s="27"/>
      <c r="M319" s="27" t="s">
        <v>838</v>
      </c>
      <c r="N319" s="27"/>
      <c r="O319" s="27"/>
      <c r="P319" s="27"/>
      <c r="Q319" s="27">
        <v>4000</v>
      </c>
      <c r="R319" s="27"/>
      <c r="S319" s="27"/>
      <c r="T319" s="27"/>
      <c r="U319" s="27"/>
      <c r="V319" s="151">
        <v>0.01</v>
      </c>
    </row>
    <row r="320" spans="1:22" s="3" customFormat="1" ht="18.75" x14ac:dyDescent="0.45">
      <c r="A320" s="151">
        <v>311</v>
      </c>
      <c r="B320" s="117"/>
      <c r="C320" s="26" t="s">
        <v>13</v>
      </c>
      <c r="D320" s="26"/>
      <c r="E320" s="27"/>
      <c r="F320" s="27"/>
      <c r="G320" s="27">
        <v>1</v>
      </c>
      <c r="H320" s="27">
        <v>22</v>
      </c>
      <c r="I320" s="27">
        <v>3</v>
      </c>
      <c r="J320" s="27">
        <v>23</v>
      </c>
      <c r="K320" s="27">
        <f t="shared" si="3"/>
        <v>9123</v>
      </c>
      <c r="L320" s="27"/>
      <c r="M320" s="27" t="s">
        <v>838</v>
      </c>
      <c r="N320" s="27"/>
      <c r="O320" s="27"/>
      <c r="P320" s="27"/>
      <c r="Q320" s="27">
        <v>9123</v>
      </c>
      <c r="R320" s="27"/>
      <c r="S320" s="27"/>
      <c r="T320" s="27"/>
      <c r="U320" s="27"/>
      <c r="V320" s="151">
        <v>0.01</v>
      </c>
    </row>
    <row r="321" spans="1:22" s="3" customFormat="1" ht="18.75" x14ac:dyDescent="0.45">
      <c r="A321" s="151">
        <v>312</v>
      </c>
      <c r="B321" s="26" t="s">
        <v>2346</v>
      </c>
      <c r="C321" s="26" t="s">
        <v>9</v>
      </c>
      <c r="D321" s="26">
        <v>50548</v>
      </c>
      <c r="E321" s="27">
        <v>4849</v>
      </c>
      <c r="F321" s="27">
        <v>69</v>
      </c>
      <c r="G321" s="27">
        <v>2</v>
      </c>
      <c r="H321" s="27"/>
      <c r="I321" s="27">
        <v>1</v>
      </c>
      <c r="J321" s="27">
        <v>28</v>
      </c>
      <c r="K321" s="27">
        <f t="shared" si="3"/>
        <v>128</v>
      </c>
      <c r="L321" s="27">
        <v>2</v>
      </c>
      <c r="M321" s="27" t="s">
        <v>839</v>
      </c>
      <c r="N321" s="27" t="s">
        <v>15</v>
      </c>
      <c r="O321" s="27" t="s">
        <v>12</v>
      </c>
      <c r="P321" s="27">
        <v>180</v>
      </c>
      <c r="Q321" s="27"/>
      <c r="R321" s="27">
        <v>128</v>
      </c>
      <c r="S321" s="27"/>
      <c r="T321" s="27"/>
      <c r="U321" s="27">
        <v>30</v>
      </c>
      <c r="V321" s="151">
        <v>0</v>
      </c>
    </row>
    <row r="322" spans="1:22" s="3" customFormat="1" ht="18.75" x14ac:dyDescent="0.45">
      <c r="A322" s="151">
        <v>313</v>
      </c>
      <c r="B322" s="117"/>
      <c r="C322" s="26" t="s">
        <v>9</v>
      </c>
      <c r="D322" s="26">
        <v>7219</v>
      </c>
      <c r="E322" s="27">
        <v>734</v>
      </c>
      <c r="F322" s="27">
        <v>69</v>
      </c>
      <c r="G322" s="27">
        <v>1</v>
      </c>
      <c r="H322" s="27">
        <v>3</v>
      </c>
      <c r="I322" s="27">
        <v>2</v>
      </c>
      <c r="J322" s="27">
        <v>11</v>
      </c>
      <c r="K322" s="27">
        <f t="shared" si="3"/>
        <v>1411</v>
      </c>
      <c r="L322" s="27"/>
      <c r="M322" s="27" t="s">
        <v>839</v>
      </c>
      <c r="N322" s="27"/>
      <c r="O322" s="27"/>
      <c r="P322" s="27"/>
      <c r="Q322" s="27">
        <v>1411</v>
      </c>
      <c r="R322" s="27"/>
      <c r="S322" s="27"/>
      <c r="T322" s="27"/>
      <c r="U322" s="27"/>
      <c r="V322" s="151">
        <v>0</v>
      </c>
    </row>
    <row r="323" spans="1:22" s="3" customFormat="1" ht="18.75" x14ac:dyDescent="0.45">
      <c r="A323" s="151">
        <v>314</v>
      </c>
      <c r="B323" s="117"/>
      <c r="C323" s="26" t="s">
        <v>9</v>
      </c>
      <c r="D323" s="26">
        <v>35286</v>
      </c>
      <c r="E323" s="27">
        <v>3974</v>
      </c>
      <c r="F323" s="27">
        <v>243</v>
      </c>
      <c r="G323" s="27">
        <v>1</v>
      </c>
      <c r="H323" s="27">
        <v>1</v>
      </c>
      <c r="I323" s="27"/>
      <c r="J323" s="27"/>
      <c r="K323" s="27">
        <f t="shared" si="3"/>
        <v>400</v>
      </c>
      <c r="L323" s="27"/>
      <c r="M323" s="27" t="s">
        <v>839</v>
      </c>
      <c r="N323" s="27"/>
      <c r="O323" s="27"/>
      <c r="P323" s="27"/>
      <c r="Q323" s="27">
        <v>400</v>
      </c>
      <c r="R323" s="27"/>
      <c r="S323" s="27"/>
      <c r="T323" s="27"/>
      <c r="U323" s="27"/>
      <c r="V323" s="151">
        <v>0</v>
      </c>
    </row>
    <row r="324" spans="1:22" s="3" customFormat="1" ht="18.75" x14ac:dyDescent="0.45">
      <c r="A324" s="151">
        <v>315</v>
      </c>
      <c r="B324" s="117"/>
      <c r="C324" s="26" t="s">
        <v>9</v>
      </c>
      <c r="D324" s="26">
        <v>14814</v>
      </c>
      <c r="E324" s="27">
        <v>1960</v>
      </c>
      <c r="F324" s="27">
        <v>13</v>
      </c>
      <c r="G324" s="27">
        <v>1</v>
      </c>
      <c r="H324" s="27">
        <v>4</v>
      </c>
      <c r="I324" s="27">
        <v>2</v>
      </c>
      <c r="J324" s="27">
        <v>61</v>
      </c>
      <c r="K324" s="27">
        <f t="shared" si="3"/>
        <v>1861</v>
      </c>
      <c r="L324" s="27"/>
      <c r="M324" s="27" t="s">
        <v>839</v>
      </c>
      <c r="N324" s="27"/>
      <c r="O324" s="27"/>
      <c r="P324" s="27"/>
      <c r="Q324" s="27">
        <v>1861</v>
      </c>
      <c r="R324" s="27"/>
      <c r="S324" s="27"/>
      <c r="T324" s="27"/>
      <c r="U324" s="27"/>
      <c r="V324" s="151">
        <v>0</v>
      </c>
    </row>
    <row r="325" spans="1:22" s="3" customFormat="1" ht="18.75" x14ac:dyDescent="0.45">
      <c r="A325" s="151">
        <v>316</v>
      </c>
      <c r="B325" s="117"/>
      <c r="C325" s="26" t="s">
        <v>9</v>
      </c>
      <c r="D325" s="26">
        <v>35287</v>
      </c>
      <c r="E325" s="27">
        <v>3973</v>
      </c>
      <c r="F325" s="27">
        <v>129</v>
      </c>
      <c r="G325" s="27">
        <v>1</v>
      </c>
      <c r="H325" s="27">
        <v>10</v>
      </c>
      <c r="I325" s="27"/>
      <c r="J325" s="27"/>
      <c r="K325" s="27">
        <f t="shared" si="3"/>
        <v>4000</v>
      </c>
      <c r="L325" s="27"/>
      <c r="M325" s="27" t="s">
        <v>839</v>
      </c>
      <c r="N325" s="27"/>
      <c r="O325" s="27"/>
      <c r="P325" s="27"/>
      <c r="Q325" s="27">
        <v>4000</v>
      </c>
      <c r="R325" s="27"/>
      <c r="S325" s="27"/>
      <c r="T325" s="27"/>
      <c r="U325" s="27"/>
      <c r="V325" s="151">
        <v>0</v>
      </c>
    </row>
    <row r="326" spans="1:22" s="3" customFormat="1" ht="18.75" x14ac:dyDescent="0.45">
      <c r="A326" s="151">
        <v>317</v>
      </c>
      <c r="B326" s="117"/>
      <c r="C326" s="26" t="s">
        <v>9</v>
      </c>
      <c r="D326" s="26">
        <v>33316</v>
      </c>
      <c r="E326" s="27">
        <v>3925</v>
      </c>
      <c r="F326" s="27">
        <v>537</v>
      </c>
      <c r="G326" s="27">
        <v>1</v>
      </c>
      <c r="H326" s="27">
        <v>7</v>
      </c>
      <c r="I326" s="27">
        <v>1</v>
      </c>
      <c r="J326" s="27">
        <v>25</v>
      </c>
      <c r="K326" s="27">
        <f t="shared" si="3"/>
        <v>2925</v>
      </c>
      <c r="L326" s="27"/>
      <c r="M326" s="27" t="s">
        <v>839</v>
      </c>
      <c r="N326" s="27"/>
      <c r="O326" s="27"/>
      <c r="P326" s="27"/>
      <c r="Q326" s="27">
        <v>2925</v>
      </c>
      <c r="R326" s="27"/>
      <c r="S326" s="27"/>
      <c r="T326" s="27"/>
      <c r="U326" s="27"/>
      <c r="V326" s="151">
        <v>0</v>
      </c>
    </row>
    <row r="327" spans="1:22" s="3" customFormat="1" ht="18.75" x14ac:dyDescent="0.45">
      <c r="A327" s="151">
        <v>318</v>
      </c>
      <c r="B327" s="26" t="s">
        <v>2347</v>
      </c>
      <c r="C327" s="26" t="s">
        <v>9</v>
      </c>
      <c r="D327" s="26">
        <v>50597</v>
      </c>
      <c r="E327" s="27">
        <v>4848</v>
      </c>
      <c r="F327" s="27">
        <v>68</v>
      </c>
      <c r="G327" s="27">
        <v>2</v>
      </c>
      <c r="H327" s="27"/>
      <c r="I327" s="27">
        <v>1</v>
      </c>
      <c r="J327" s="27">
        <v>53</v>
      </c>
      <c r="K327" s="27">
        <f t="shared" si="3"/>
        <v>153</v>
      </c>
      <c r="L327" s="27">
        <v>2</v>
      </c>
      <c r="M327" s="27" t="s">
        <v>840</v>
      </c>
      <c r="N327" s="27" t="s">
        <v>15</v>
      </c>
      <c r="O327" s="27" t="s">
        <v>12</v>
      </c>
      <c r="P327" s="27">
        <v>254</v>
      </c>
      <c r="Q327" s="27"/>
      <c r="R327" s="27">
        <v>153</v>
      </c>
      <c r="S327" s="27"/>
      <c r="T327" s="27"/>
      <c r="U327" s="27">
        <v>20</v>
      </c>
      <c r="V327" s="151">
        <v>0</v>
      </c>
    </row>
    <row r="328" spans="1:22" s="3" customFormat="1" ht="18.75" x14ac:dyDescent="0.45">
      <c r="A328" s="151">
        <v>319</v>
      </c>
      <c r="B328" s="117"/>
      <c r="C328" s="26" t="s">
        <v>9</v>
      </c>
      <c r="D328" s="26">
        <v>61149</v>
      </c>
      <c r="E328" s="27">
        <v>5964</v>
      </c>
      <c r="F328" s="27">
        <v>151</v>
      </c>
      <c r="G328" s="27">
        <v>1</v>
      </c>
      <c r="H328" s="27">
        <v>2</v>
      </c>
      <c r="I328" s="27"/>
      <c r="J328" s="27">
        <v>43</v>
      </c>
      <c r="K328" s="27">
        <f t="shared" si="3"/>
        <v>843</v>
      </c>
      <c r="L328" s="27"/>
      <c r="M328" s="27" t="s">
        <v>840</v>
      </c>
      <c r="N328" s="27"/>
      <c r="O328" s="27"/>
      <c r="P328" s="27"/>
      <c r="Q328" s="27">
        <v>843</v>
      </c>
      <c r="R328" s="27"/>
      <c r="S328" s="27"/>
      <c r="T328" s="27"/>
      <c r="U328" s="27"/>
      <c r="V328" s="151">
        <v>0</v>
      </c>
    </row>
    <row r="329" spans="1:22" s="3" customFormat="1" ht="18.75" x14ac:dyDescent="0.45">
      <c r="A329" s="151">
        <v>320</v>
      </c>
      <c r="B329" s="117"/>
      <c r="C329" s="26" t="s">
        <v>9</v>
      </c>
      <c r="D329" s="26">
        <v>61150</v>
      </c>
      <c r="E329" s="27">
        <v>5965</v>
      </c>
      <c r="F329" s="27">
        <v>152</v>
      </c>
      <c r="G329" s="27">
        <v>1</v>
      </c>
      <c r="H329" s="27">
        <v>6</v>
      </c>
      <c r="I329" s="27">
        <v>3</v>
      </c>
      <c r="J329" s="27">
        <v>6</v>
      </c>
      <c r="K329" s="27">
        <f t="shared" si="3"/>
        <v>2706</v>
      </c>
      <c r="L329" s="27"/>
      <c r="M329" s="27" t="s">
        <v>840</v>
      </c>
      <c r="N329" s="27"/>
      <c r="O329" s="27"/>
      <c r="P329" s="27"/>
      <c r="Q329" s="27">
        <v>2706</v>
      </c>
      <c r="R329" s="27"/>
      <c r="S329" s="27"/>
      <c r="T329" s="27"/>
      <c r="U329" s="27"/>
      <c r="V329" s="151">
        <v>0</v>
      </c>
    </row>
    <row r="330" spans="1:22" s="3" customFormat="1" ht="18.75" x14ac:dyDescent="0.45">
      <c r="A330" s="151">
        <v>321</v>
      </c>
      <c r="B330" s="117"/>
      <c r="C330" s="26" t="s">
        <v>9</v>
      </c>
      <c r="D330" s="26">
        <v>33317</v>
      </c>
      <c r="E330" s="27">
        <v>3826</v>
      </c>
      <c r="F330" s="27">
        <v>538</v>
      </c>
      <c r="G330" s="27">
        <v>1</v>
      </c>
      <c r="H330" s="27">
        <v>7</v>
      </c>
      <c r="I330" s="27">
        <v>2</v>
      </c>
      <c r="J330" s="27">
        <v>20</v>
      </c>
      <c r="K330" s="27">
        <f t="shared" si="3"/>
        <v>3020</v>
      </c>
      <c r="L330" s="27"/>
      <c r="M330" s="27" t="s">
        <v>840</v>
      </c>
      <c r="N330" s="27"/>
      <c r="O330" s="27"/>
      <c r="P330" s="27"/>
      <c r="Q330" s="27">
        <v>3020</v>
      </c>
      <c r="R330" s="27"/>
      <c r="S330" s="27"/>
      <c r="T330" s="27"/>
      <c r="U330" s="27"/>
      <c r="V330" s="151">
        <v>0</v>
      </c>
    </row>
    <row r="331" spans="1:22" s="3" customFormat="1" ht="18.75" x14ac:dyDescent="0.45">
      <c r="A331" s="151">
        <v>322</v>
      </c>
      <c r="B331" s="26" t="s">
        <v>2348</v>
      </c>
      <c r="C331" s="26" t="s">
        <v>773</v>
      </c>
      <c r="D331" s="26">
        <v>2220</v>
      </c>
      <c r="E331" s="27">
        <v>2220</v>
      </c>
      <c r="F331" s="27">
        <v>35</v>
      </c>
      <c r="G331" s="27">
        <v>1</v>
      </c>
      <c r="H331" s="27">
        <v>1</v>
      </c>
      <c r="I331" s="27">
        <v>2</v>
      </c>
      <c r="J331" s="27">
        <v>7</v>
      </c>
      <c r="K331" s="27">
        <f t="shared" si="3"/>
        <v>607</v>
      </c>
      <c r="L331" s="27"/>
      <c r="M331" s="27" t="s">
        <v>841</v>
      </c>
      <c r="N331" s="27"/>
      <c r="O331" s="27"/>
      <c r="P331" s="27"/>
      <c r="Q331" s="27">
        <v>607</v>
      </c>
      <c r="R331" s="27"/>
      <c r="S331" s="27"/>
      <c r="T331" s="27"/>
      <c r="U331" s="27"/>
      <c r="V331" s="151">
        <v>0.01</v>
      </c>
    </row>
    <row r="332" spans="1:22" s="3" customFormat="1" ht="18.75" x14ac:dyDescent="0.45">
      <c r="A332" s="151">
        <v>323</v>
      </c>
      <c r="B332" s="117"/>
      <c r="C332" s="26" t="s">
        <v>9</v>
      </c>
      <c r="D332" s="26">
        <v>55329</v>
      </c>
      <c r="E332" s="27">
        <v>5774</v>
      </c>
      <c r="F332" s="27">
        <v>133</v>
      </c>
      <c r="G332" s="27">
        <v>1</v>
      </c>
      <c r="H332" s="27">
        <v>12</v>
      </c>
      <c r="I332" s="27">
        <v>3</v>
      </c>
      <c r="J332" s="27">
        <v>50</v>
      </c>
      <c r="K332" s="27">
        <f t="shared" si="3"/>
        <v>5150</v>
      </c>
      <c r="L332" s="27"/>
      <c r="M332" s="27" t="s">
        <v>841</v>
      </c>
      <c r="N332" s="27"/>
      <c r="O332" s="27"/>
      <c r="P332" s="27"/>
      <c r="Q332" s="27">
        <v>5150</v>
      </c>
      <c r="R332" s="27"/>
      <c r="S332" s="27"/>
      <c r="T332" s="27"/>
      <c r="U332" s="27"/>
      <c r="V332" s="151">
        <v>0</v>
      </c>
    </row>
    <row r="333" spans="1:22" s="3" customFormat="1" ht="18.75" x14ac:dyDescent="0.45">
      <c r="A333" s="151">
        <v>324</v>
      </c>
      <c r="B333" s="117"/>
      <c r="C333" s="26" t="s">
        <v>9</v>
      </c>
      <c r="D333" s="26">
        <v>14907</v>
      </c>
      <c r="E333" s="27">
        <v>2051</v>
      </c>
      <c r="F333" s="27">
        <v>171</v>
      </c>
      <c r="G333" s="27">
        <v>1</v>
      </c>
      <c r="H333" s="27">
        <v>13</v>
      </c>
      <c r="I333" s="27"/>
      <c r="J333" s="27">
        <v>45</v>
      </c>
      <c r="K333" s="27">
        <f t="shared" si="3"/>
        <v>5245</v>
      </c>
      <c r="L333" s="27"/>
      <c r="M333" s="27" t="s">
        <v>841</v>
      </c>
      <c r="N333" s="27"/>
      <c r="O333" s="27"/>
      <c r="P333" s="27"/>
      <c r="Q333" s="27">
        <v>5245</v>
      </c>
      <c r="R333" s="27"/>
      <c r="S333" s="27"/>
      <c r="T333" s="27"/>
      <c r="U333" s="27"/>
      <c r="V333" s="151">
        <v>0</v>
      </c>
    </row>
    <row r="334" spans="1:22" s="44" customFormat="1" ht="18.75" x14ac:dyDescent="0.45">
      <c r="A334" s="151">
        <v>325</v>
      </c>
      <c r="B334" s="117"/>
      <c r="C334" s="89" t="s">
        <v>9</v>
      </c>
      <c r="D334" s="89">
        <v>13578</v>
      </c>
      <c r="E334" s="90">
        <v>1611</v>
      </c>
      <c r="F334" s="90">
        <v>493</v>
      </c>
      <c r="G334" s="90">
        <v>1</v>
      </c>
      <c r="H334" s="90">
        <v>2</v>
      </c>
      <c r="I334" s="90">
        <v>2</v>
      </c>
      <c r="J334" s="90"/>
      <c r="K334" s="90">
        <f t="shared" si="3"/>
        <v>1000</v>
      </c>
      <c r="L334" s="90"/>
      <c r="M334" s="90" t="s">
        <v>841</v>
      </c>
      <c r="N334" s="90"/>
      <c r="O334" s="90"/>
      <c r="P334" s="90"/>
      <c r="Q334" s="90">
        <v>1000</v>
      </c>
      <c r="R334" s="90"/>
      <c r="S334" s="90"/>
      <c r="T334" s="90"/>
      <c r="U334" s="90"/>
      <c r="V334" s="151">
        <v>0</v>
      </c>
    </row>
    <row r="335" spans="1:22" s="3" customFormat="1" ht="18.75" x14ac:dyDescent="0.45">
      <c r="A335" s="151">
        <v>326</v>
      </c>
      <c r="B335" s="26" t="s">
        <v>2349</v>
      </c>
      <c r="C335" s="26" t="s">
        <v>9</v>
      </c>
      <c r="D335" s="26">
        <v>55577</v>
      </c>
      <c r="E335" s="27">
        <v>5819</v>
      </c>
      <c r="F335" s="27">
        <v>354</v>
      </c>
      <c r="G335" s="27">
        <v>1</v>
      </c>
      <c r="H335" s="27"/>
      <c r="I335" s="27">
        <v>1</v>
      </c>
      <c r="J335" s="27">
        <v>96</v>
      </c>
      <c r="K335" s="27">
        <f t="shared" si="3"/>
        <v>196</v>
      </c>
      <c r="L335" s="27">
        <v>1</v>
      </c>
      <c r="M335" s="27" t="s">
        <v>842</v>
      </c>
      <c r="N335" s="27"/>
      <c r="O335" s="27"/>
      <c r="P335" s="27"/>
      <c r="Q335" s="27">
        <v>196</v>
      </c>
      <c r="R335" s="27"/>
      <c r="S335" s="27"/>
      <c r="T335" s="27"/>
      <c r="U335" s="27"/>
      <c r="V335" s="151">
        <v>0</v>
      </c>
    </row>
    <row r="336" spans="1:22" s="3" customFormat="1" ht="18.75" x14ac:dyDescent="0.45">
      <c r="A336" s="151">
        <v>327</v>
      </c>
      <c r="B336" s="117"/>
      <c r="C336" s="26" t="s">
        <v>9</v>
      </c>
      <c r="D336" s="26">
        <v>57977</v>
      </c>
      <c r="E336" s="27">
        <v>5458</v>
      </c>
      <c r="F336" s="27">
        <v>365</v>
      </c>
      <c r="G336" s="27">
        <v>1</v>
      </c>
      <c r="H336" s="27">
        <v>2</v>
      </c>
      <c r="I336" s="27"/>
      <c r="J336" s="27"/>
      <c r="K336" s="27">
        <f t="shared" si="3"/>
        <v>800</v>
      </c>
      <c r="L336" s="27"/>
      <c r="M336" s="27" t="s">
        <v>842</v>
      </c>
      <c r="N336" s="27"/>
      <c r="O336" s="27"/>
      <c r="P336" s="27"/>
      <c r="Q336" s="27">
        <v>800</v>
      </c>
      <c r="R336" s="27"/>
      <c r="S336" s="27"/>
      <c r="T336" s="27"/>
      <c r="U336" s="27"/>
      <c r="V336" s="151">
        <v>0</v>
      </c>
    </row>
    <row r="337" spans="1:22" s="3" customFormat="1" ht="18.75" x14ac:dyDescent="0.45">
      <c r="A337" s="151">
        <v>328</v>
      </c>
      <c r="B337" s="117"/>
      <c r="C337" s="26" t="s">
        <v>9</v>
      </c>
      <c r="D337" s="26">
        <v>16956</v>
      </c>
      <c r="E337" s="27">
        <v>2889</v>
      </c>
      <c r="F337" s="27">
        <v>20</v>
      </c>
      <c r="G337" s="27">
        <v>1</v>
      </c>
      <c r="H337" s="27">
        <v>10</v>
      </c>
      <c r="I337" s="27"/>
      <c r="J337" s="27">
        <v>11</v>
      </c>
      <c r="K337" s="27">
        <f t="shared" si="3"/>
        <v>4011</v>
      </c>
      <c r="L337" s="27"/>
      <c r="M337" s="27" t="s">
        <v>842</v>
      </c>
      <c r="N337" s="27"/>
      <c r="O337" s="27"/>
      <c r="P337" s="27"/>
      <c r="Q337" s="27">
        <v>4011</v>
      </c>
      <c r="R337" s="27"/>
      <c r="S337" s="27"/>
      <c r="T337" s="27"/>
      <c r="U337" s="27"/>
      <c r="V337" s="151">
        <v>0</v>
      </c>
    </row>
    <row r="338" spans="1:22" s="3" customFormat="1" ht="18.75" x14ac:dyDescent="0.45">
      <c r="A338" s="151">
        <v>329</v>
      </c>
      <c r="B338" s="26" t="s">
        <v>2350</v>
      </c>
      <c r="C338" s="26" t="s">
        <v>9</v>
      </c>
      <c r="D338" s="26">
        <v>42611</v>
      </c>
      <c r="E338" s="27">
        <v>4295</v>
      </c>
      <c r="F338" s="27">
        <v>26</v>
      </c>
      <c r="G338" s="27">
        <v>1</v>
      </c>
      <c r="H338" s="27"/>
      <c r="I338" s="27">
        <v>1</v>
      </c>
      <c r="J338" s="27">
        <v>35</v>
      </c>
      <c r="K338" s="27">
        <f t="shared" si="3"/>
        <v>135</v>
      </c>
      <c r="L338" s="27"/>
      <c r="M338" s="27" t="s">
        <v>843</v>
      </c>
      <c r="N338" s="27"/>
      <c r="O338" s="27"/>
      <c r="P338" s="27"/>
      <c r="Q338" s="27">
        <v>135</v>
      </c>
      <c r="R338" s="27"/>
      <c r="S338" s="27"/>
      <c r="T338" s="27"/>
      <c r="U338" s="27"/>
      <c r="V338" s="151">
        <v>0</v>
      </c>
    </row>
    <row r="339" spans="1:22" s="3" customFormat="1" ht="18.75" x14ac:dyDescent="0.45">
      <c r="A339" s="151">
        <v>330</v>
      </c>
      <c r="B339" s="117"/>
      <c r="C339" s="26" t="s">
        <v>9</v>
      </c>
      <c r="D339" s="26">
        <v>14888</v>
      </c>
      <c r="E339" s="27">
        <v>2033</v>
      </c>
      <c r="F339" s="27">
        <v>136</v>
      </c>
      <c r="G339" s="27">
        <v>1</v>
      </c>
      <c r="H339" s="27">
        <v>9</v>
      </c>
      <c r="I339" s="27">
        <v>3</v>
      </c>
      <c r="J339" s="27">
        <v>24</v>
      </c>
      <c r="K339" s="27">
        <f t="shared" si="3"/>
        <v>3924</v>
      </c>
      <c r="L339" s="27"/>
      <c r="M339" s="27" t="s">
        <v>843</v>
      </c>
      <c r="N339" s="27"/>
      <c r="O339" s="27"/>
      <c r="P339" s="27"/>
      <c r="Q339" s="27">
        <v>3924</v>
      </c>
      <c r="R339" s="27"/>
      <c r="S339" s="27"/>
      <c r="T339" s="27"/>
      <c r="U339" s="27"/>
      <c r="V339" s="151">
        <v>0</v>
      </c>
    </row>
    <row r="340" spans="1:22" s="3" customFormat="1" ht="18.75" x14ac:dyDescent="0.45">
      <c r="A340" s="151">
        <v>331</v>
      </c>
      <c r="B340" s="117"/>
      <c r="C340" s="26" t="s">
        <v>13</v>
      </c>
      <c r="D340" s="26"/>
      <c r="E340" s="27"/>
      <c r="F340" s="27"/>
      <c r="G340" s="27">
        <v>1</v>
      </c>
      <c r="H340" s="27">
        <v>16</v>
      </c>
      <c r="I340" s="27">
        <v>3</v>
      </c>
      <c r="J340" s="27">
        <v>55</v>
      </c>
      <c r="K340" s="27">
        <f t="shared" si="3"/>
        <v>6755</v>
      </c>
      <c r="L340" s="27"/>
      <c r="M340" s="27" t="s">
        <v>843</v>
      </c>
      <c r="N340" s="27"/>
      <c r="O340" s="27"/>
      <c r="P340" s="27"/>
      <c r="Q340" s="27">
        <v>6755</v>
      </c>
      <c r="R340" s="27"/>
      <c r="S340" s="27"/>
      <c r="T340" s="27"/>
      <c r="U340" s="27"/>
      <c r="V340" s="151">
        <v>0.01</v>
      </c>
    </row>
    <row r="341" spans="1:22" s="3" customFormat="1" ht="18.75" x14ac:dyDescent="0.45">
      <c r="A341" s="151">
        <v>332</v>
      </c>
      <c r="B341" s="117"/>
      <c r="C341" s="26" t="s">
        <v>9</v>
      </c>
      <c r="D341" s="26">
        <v>14919</v>
      </c>
      <c r="E341" s="27"/>
      <c r="F341" s="27">
        <v>208</v>
      </c>
      <c r="G341" s="27">
        <v>1</v>
      </c>
      <c r="H341" s="27">
        <v>3</v>
      </c>
      <c r="I341" s="27">
        <v>3</v>
      </c>
      <c r="J341" s="27">
        <v>54</v>
      </c>
      <c r="K341" s="27">
        <f t="shared" si="3"/>
        <v>1554</v>
      </c>
      <c r="L341" s="27"/>
      <c r="M341" s="27" t="s">
        <v>843</v>
      </c>
      <c r="N341" s="27"/>
      <c r="O341" s="27"/>
      <c r="P341" s="27"/>
      <c r="Q341" s="27">
        <v>1554</v>
      </c>
      <c r="R341" s="27"/>
      <c r="S341" s="27"/>
      <c r="T341" s="27"/>
      <c r="U341" s="27"/>
      <c r="V341" s="151">
        <v>0</v>
      </c>
    </row>
    <row r="342" spans="1:22" s="44" customFormat="1" ht="18.75" x14ac:dyDescent="0.45">
      <c r="A342" s="151">
        <v>333</v>
      </c>
      <c r="B342" s="117"/>
      <c r="C342" s="89" t="s">
        <v>9</v>
      </c>
      <c r="D342" s="89">
        <v>7314</v>
      </c>
      <c r="E342" s="90">
        <v>829</v>
      </c>
      <c r="F342" s="90">
        <v>7</v>
      </c>
      <c r="G342" s="90">
        <v>1</v>
      </c>
      <c r="H342" s="90"/>
      <c r="I342" s="90"/>
      <c r="J342" s="90">
        <v>48</v>
      </c>
      <c r="K342" s="90">
        <f t="shared" si="3"/>
        <v>48</v>
      </c>
      <c r="L342" s="90"/>
      <c r="M342" s="90" t="s">
        <v>843</v>
      </c>
      <c r="N342" s="90"/>
      <c r="O342" s="90"/>
      <c r="P342" s="90"/>
      <c r="Q342" s="90">
        <v>48</v>
      </c>
      <c r="R342" s="90"/>
      <c r="S342" s="90"/>
      <c r="T342" s="90"/>
      <c r="U342" s="90"/>
      <c r="V342" s="151">
        <v>0</v>
      </c>
    </row>
    <row r="343" spans="1:22" s="3" customFormat="1" ht="18.75" x14ac:dyDescent="0.45">
      <c r="A343" s="151">
        <v>334</v>
      </c>
      <c r="B343" s="26" t="s">
        <v>2351</v>
      </c>
      <c r="C343" s="26" t="s">
        <v>773</v>
      </c>
      <c r="D343" s="26">
        <v>1615</v>
      </c>
      <c r="E343" s="27">
        <v>1615</v>
      </c>
      <c r="F343" s="27">
        <v>227</v>
      </c>
      <c r="G343" s="27">
        <v>2</v>
      </c>
      <c r="H343" s="27"/>
      <c r="I343" s="27">
        <v>1</v>
      </c>
      <c r="J343" s="27">
        <v>57</v>
      </c>
      <c r="K343" s="27">
        <f t="shared" si="3"/>
        <v>157</v>
      </c>
      <c r="L343" s="27"/>
      <c r="M343" s="27" t="s">
        <v>844</v>
      </c>
      <c r="N343" s="27"/>
      <c r="O343" s="27"/>
      <c r="P343" s="27"/>
      <c r="Q343" s="27">
        <v>157</v>
      </c>
      <c r="R343" s="27"/>
      <c r="S343" s="27"/>
      <c r="T343" s="27"/>
      <c r="U343" s="27"/>
      <c r="V343" s="151">
        <v>0.01</v>
      </c>
    </row>
    <row r="344" spans="1:22" s="3" customFormat="1" ht="18.75" x14ac:dyDescent="0.45">
      <c r="A344" s="151">
        <v>335</v>
      </c>
      <c r="B344" s="117"/>
      <c r="C344" s="26" t="s">
        <v>9</v>
      </c>
      <c r="D344" s="26">
        <v>17008</v>
      </c>
      <c r="E344" s="27">
        <v>2940</v>
      </c>
      <c r="F344" s="27">
        <v>67</v>
      </c>
      <c r="G344" s="27">
        <v>1</v>
      </c>
      <c r="H344" s="27">
        <v>6</v>
      </c>
      <c r="I344" s="27">
        <v>2</v>
      </c>
      <c r="J344" s="27">
        <v>97</v>
      </c>
      <c r="K344" s="27">
        <f t="shared" si="3"/>
        <v>2697</v>
      </c>
      <c r="L344" s="27"/>
      <c r="M344" s="27" t="s">
        <v>844</v>
      </c>
      <c r="N344" s="27"/>
      <c r="O344" s="27"/>
      <c r="P344" s="27"/>
      <c r="Q344" s="27">
        <v>2697</v>
      </c>
      <c r="R344" s="27"/>
      <c r="S344" s="27"/>
      <c r="T344" s="27"/>
      <c r="U344" s="27"/>
      <c r="V344" s="151">
        <v>0</v>
      </c>
    </row>
    <row r="345" spans="1:22" s="3" customFormat="1" ht="18.75" x14ac:dyDescent="0.45">
      <c r="A345" s="151">
        <v>336</v>
      </c>
      <c r="B345" s="117"/>
      <c r="C345" s="26" t="s">
        <v>13</v>
      </c>
      <c r="D345" s="26"/>
      <c r="E345" s="27"/>
      <c r="F345" s="27"/>
      <c r="G345" s="27">
        <v>1</v>
      </c>
      <c r="H345" s="27">
        <v>4</v>
      </c>
      <c r="I345" s="27">
        <v>2</v>
      </c>
      <c r="J345" s="27"/>
      <c r="K345" s="27">
        <f t="shared" si="3"/>
        <v>1800</v>
      </c>
      <c r="L345" s="27"/>
      <c r="M345" s="27" t="s">
        <v>844</v>
      </c>
      <c r="N345" s="27"/>
      <c r="O345" s="27"/>
      <c r="P345" s="27"/>
      <c r="Q345" s="27">
        <v>1800</v>
      </c>
      <c r="R345" s="27"/>
      <c r="S345" s="27"/>
      <c r="T345" s="27"/>
      <c r="U345" s="27"/>
      <c r="V345" s="151">
        <v>0.01</v>
      </c>
    </row>
    <row r="346" spans="1:22" s="3" customFormat="1" ht="18.75" x14ac:dyDescent="0.45">
      <c r="A346" s="151">
        <v>337</v>
      </c>
      <c r="B346" s="26" t="s">
        <v>2352</v>
      </c>
      <c r="C346" s="26" t="s">
        <v>9</v>
      </c>
      <c r="D346" s="26">
        <v>7342</v>
      </c>
      <c r="E346" s="27">
        <v>857</v>
      </c>
      <c r="F346" s="27">
        <v>35</v>
      </c>
      <c r="G346" s="27">
        <v>2</v>
      </c>
      <c r="H346" s="27"/>
      <c r="I346" s="27">
        <v>1</v>
      </c>
      <c r="J346" s="27">
        <v>52</v>
      </c>
      <c r="K346" s="27">
        <f t="shared" si="3"/>
        <v>152</v>
      </c>
      <c r="L346" s="27">
        <v>2</v>
      </c>
      <c r="M346" s="27" t="s">
        <v>845</v>
      </c>
      <c r="N346" s="27" t="s">
        <v>15</v>
      </c>
      <c r="O346" s="27" t="s">
        <v>12</v>
      </c>
      <c r="P346" s="27">
        <v>186</v>
      </c>
      <c r="Q346" s="27"/>
      <c r="R346" s="27">
        <v>152</v>
      </c>
      <c r="S346" s="27"/>
      <c r="T346" s="27"/>
      <c r="U346" s="27">
        <v>30</v>
      </c>
      <c r="V346" s="151">
        <v>0</v>
      </c>
    </row>
    <row r="347" spans="1:22" s="3" customFormat="1" ht="18.75" x14ac:dyDescent="0.45">
      <c r="A347" s="151">
        <v>338</v>
      </c>
      <c r="B347" s="117"/>
      <c r="C347" s="26" t="s">
        <v>9</v>
      </c>
      <c r="D347" s="26">
        <v>58312</v>
      </c>
      <c r="E347" s="27">
        <v>5521</v>
      </c>
      <c r="F347" s="27">
        <v>85</v>
      </c>
      <c r="G347" s="27">
        <v>1</v>
      </c>
      <c r="H347" s="27"/>
      <c r="I347" s="27">
        <v>1</v>
      </c>
      <c r="J347" s="27">
        <v>42</v>
      </c>
      <c r="K347" s="27">
        <f t="shared" si="3"/>
        <v>142</v>
      </c>
      <c r="L347" s="27"/>
      <c r="M347" s="27" t="s">
        <v>845</v>
      </c>
      <c r="N347" s="27"/>
      <c r="O347" s="27"/>
      <c r="P347" s="27"/>
      <c r="Q347" s="27">
        <v>142</v>
      </c>
      <c r="R347" s="27"/>
      <c r="S347" s="27"/>
      <c r="T347" s="27"/>
      <c r="U347" s="27"/>
      <c r="V347" s="151">
        <v>0</v>
      </c>
    </row>
    <row r="348" spans="1:22" s="3" customFormat="1" ht="18.75" x14ac:dyDescent="0.45">
      <c r="A348" s="151">
        <v>339</v>
      </c>
      <c r="B348" s="117"/>
      <c r="C348" s="26" t="s">
        <v>9</v>
      </c>
      <c r="D348" s="26">
        <v>58311</v>
      </c>
      <c r="E348" s="27">
        <v>5520</v>
      </c>
      <c r="F348" s="27">
        <v>84</v>
      </c>
      <c r="G348" s="27">
        <v>1</v>
      </c>
      <c r="H348" s="27"/>
      <c r="I348" s="27">
        <v>1</v>
      </c>
      <c r="J348" s="27">
        <v>46</v>
      </c>
      <c r="K348" s="27">
        <f t="shared" si="3"/>
        <v>146</v>
      </c>
      <c r="L348" s="27"/>
      <c r="M348" s="27" t="s">
        <v>845</v>
      </c>
      <c r="N348" s="27"/>
      <c r="O348" s="27"/>
      <c r="P348" s="27"/>
      <c r="Q348" s="27">
        <v>146</v>
      </c>
      <c r="R348" s="27"/>
      <c r="S348" s="27"/>
      <c r="T348" s="27"/>
      <c r="U348" s="27"/>
      <c r="V348" s="151">
        <v>0</v>
      </c>
    </row>
    <row r="349" spans="1:22" s="3" customFormat="1" ht="18.75" x14ac:dyDescent="0.45">
      <c r="A349" s="151">
        <v>340</v>
      </c>
      <c r="B349" s="117"/>
      <c r="C349" s="26" t="s">
        <v>9</v>
      </c>
      <c r="D349" s="26">
        <v>58314</v>
      </c>
      <c r="E349" s="27">
        <v>5523</v>
      </c>
      <c r="F349" s="27">
        <v>87</v>
      </c>
      <c r="G349" s="27">
        <v>1</v>
      </c>
      <c r="H349" s="27"/>
      <c r="I349" s="27">
        <v>3</v>
      </c>
      <c r="J349" s="27">
        <v>71</v>
      </c>
      <c r="K349" s="27">
        <f t="shared" si="3"/>
        <v>371</v>
      </c>
      <c r="L349" s="27"/>
      <c r="M349" s="27" t="s">
        <v>845</v>
      </c>
      <c r="N349" s="27"/>
      <c r="O349" s="27"/>
      <c r="P349" s="27"/>
      <c r="Q349" s="27">
        <v>371</v>
      </c>
      <c r="R349" s="27"/>
      <c r="S349" s="27"/>
      <c r="T349" s="27"/>
      <c r="U349" s="27"/>
      <c r="V349" s="151">
        <v>0</v>
      </c>
    </row>
    <row r="350" spans="1:22" s="3" customFormat="1" ht="18.75" x14ac:dyDescent="0.45">
      <c r="A350" s="151">
        <v>341</v>
      </c>
      <c r="B350" s="117"/>
      <c r="C350" s="26" t="s">
        <v>9</v>
      </c>
      <c r="D350" s="26">
        <v>7171</v>
      </c>
      <c r="E350" s="27">
        <v>687</v>
      </c>
      <c r="F350" s="27">
        <v>17</v>
      </c>
      <c r="G350" s="27">
        <v>1</v>
      </c>
      <c r="H350" s="27"/>
      <c r="I350" s="27">
        <v>3</v>
      </c>
      <c r="J350" s="27">
        <v>5</v>
      </c>
      <c r="K350" s="27">
        <f t="shared" si="3"/>
        <v>305</v>
      </c>
      <c r="L350" s="27"/>
      <c r="M350" s="27" t="s">
        <v>845</v>
      </c>
      <c r="N350" s="27"/>
      <c r="O350" s="27"/>
      <c r="P350" s="27"/>
      <c r="Q350" s="27">
        <v>305</v>
      </c>
      <c r="R350" s="27"/>
      <c r="S350" s="27"/>
      <c r="T350" s="27"/>
      <c r="U350" s="27"/>
      <c r="V350" s="151">
        <v>0</v>
      </c>
    </row>
    <row r="351" spans="1:22" s="3" customFormat="1" ht="18.75" x14ac:dyDescent="0.45">
      <c r="A351" s="151">
        <v>342</v>
      </c>
      <c r="B351" s="117"/>
      <c r="C351" s="26" t="s">
        <v>9</v>
      </c>
      <c r="D351" s="26">
        <v>17036</v>
      </c>
      <c r="E351" s="27">
        <v>2965</v>
      </c>
      <c r="F351" s="27">
        <v>262</v>
      </c>
      <c r="G351" s="27">
        <v>1</v>
      </c>
      <c r="H351" s="27">
        <v>13</v>
      </c>
      <c r="I351" s="27">
        <v>1</v>
      </c>
      <c r="J351" s="27">
        <v>39</v>
      </c>
      <c r="K351" s="27">
        <f t="shared" si="3"/>
        <v>5339</v>
      </c>
      <c r="L351" s="27"/>
      <c r="M351" s="27" t="s">
        <v>845</v>
      </c>
      <c r="N351" s="27"/>
      <c r="O351" s="27"/>
      <c r="P351" s="27"/>
      <c r="Q351" s="27">
        <v>5339</v>
      </c>
      <c r="R351" s="27"/>
      <c r="S351" s="27"/>
      <c r="T351" s="27"/>
      <c r="U351" s="27"/>
      <c r="V351" s="151">
        <v>0</v>
      </c>
    </row>
    <row r="352" spans="1:22" s="3" customFormat="1" ht="18.75" x14ac:dyDescent="0.45">
      <c r="A352" s="151">
        <v>343</v>
      </c>
      <c r="B352" s="117"/>
      <c r="C352" s="26" t="s">
        <v>9</v>
      </c>
      <c r="D352" s="26">
        <v>58313</v>
      </c>
      <c r="E352" s="27">
        <v>5522</v>
      </c>
      <c r="F352" s="27">
        <v>86</v>
      </c>
      <c r="G352" s="27">
        <v>1</v>
      </c>
      <c r="H352" s="27"/>
      <c r="I352" s="27">
        <v>1</v>
      </c>
      <c r="J352" s="27">
        <v>47</v>
      </c>
      <c r="K352" s="27">
        <f t="shared" si="3"/>
        <v>147</v>
      </c>
      <c r="L352" s="27"/>
      <c r="M352" s="27" t="s">
        <v>845</v>
      </c>
      <c r="N352" s="27"/>
      <c r="O352" s="27"/>
      <c r="P352" s="27"/>
      <c r="Q352" s="27">
        <v>147</v>
      </c>
      <c r="R352" s="27"/>
      <c r="S352" s="27"/>
      <c r="T352" s="27"/>
      <c r="U352" s="27"/>
      <c r="V352" s="151">
        <v>0</v>
      </c>
    </row>
    <row r="353" spans="1:22" s="3" customFormat="1" ht="18.75" x14ac:dyDescent="0.45">
      <c r="A353" s="151">
        <v>344</v>
      </c>
      <c r="B353" s="26" t="s">
        <v>2353</v>
      </c>
      <c r="C353" s="26" t="s">
        <v>9</v>
      </c>
      <c r="D353" s="26">
        <v>34774</v>
      </c>
      <c r="E353" s="27">
        <v>3926</v>
      </c>
      <c r="F353" s="27">
        <v>6</v>
      </c>
      <c r="G353" s="27">
        <v>2</v>
      </c>
      <c r="H353" s="27"/>
      <c r="I353" s="27">
        <v>1</v>
      </c>
      <c r="J353" s="27">
        <v>15</v>
      </c>
      <c r="K353" s="27">
        <f t="shared" si="3"/>
        <v>115</v>
      </c>
      <c r="L353" s="27">
        <v>2</v>
      </c>
      <c r="M353" s="27" t="s">
        <v>846</v>
      </c>
      <c r="N353" s="27" t="s">
        <v>15</v>
      </c>
      <c r="O353" s="27" t="s">
        <v>12</v>
      </c>
      <c r="P353" s="27">
        <v>108</v>
      </c>
      <c r="Q353" s="27"/>
      <c r="R353" s="27">
        <v>115</v>
      </c>
      <c r="S353" s="27"/>
      <c r="T353" s="27"/>
      <c r="U353" s="27">
        <v>20</v>
      </c>
      <c r="V353" s="151">
        <v>0</v>
      </c>
    </row>
    <row r="354" spans="1:22" s="3" customFormat="1" ht="18.75" x14ac:dyDescent="0.45">
      <c r="A354" s="151">
        <v>345</v>
      </c>
      <c r="B354" s="117"/>
      <c r="C354" s="26" t="s">
        <v>9</v>
      </c>
      <c r="D354" s="26">
        <v>44971</v>
      </c>
      <c r="E354" s="27">
        <v>4482</v>
      </c>
      <c r="F354" s="27">
        <v>309</v>
      </c>
      <c r="G354" s="27">
        <v>1</v>
      </c>
      <c r="H354" s="27">
        <v>18</v>
      </c>
      <c r="I354" s="27"/>
      <c r="J354" s="27">
        <v>24</v>
      </c>
      <c r="K354" s="27">
        <f t="shared" si="3"/>
        <v>7224</v>
      </c>
      <c r="L354" s="27"/>
      <c r="M354" s="27" t="s">
        <v>846</v>
      </c>
      <c r="N354" s="27"/>
      <c r="O354" s="27"/>
      <c r="P354" s="27"/>
      <c r="Q354" s="27">
        <v>7224</v>
      </c>
      <c r="R354" s="27"/>
      <c r="S354" s="27"/>
      <c r="T354" s="27"/>
      <c r="U354" s="27"/>
      <c r="V354" s="151">
        <v>0</v>
      </c>
    </row>
    <row r="355" spans="1:22" s="3" customFormat="1" ht="18.75" x14ac:dyDescent="0.45">
      <c r="A355" s="151">
        <v>346</v>
      </c>
      <c r="B355" s="117"/>
      <c r="C355" s="26" t="s">
        <v>9</v>
      </c>
      <c r="D355" s="26">
        <v>14789</v>
      </c>
      <c r="E355" s="27">
        <v>1938</v>
      </c>
      <c r="F355" s="27">
        <v>54</v>
      </c>
      <c r="G355" s="27">
        <v>1</v>
      </c>
      <c r="H355" s="27">
        <v>11</v>
      </c>
      <c r="I355" s="27">
        <v>1</v>
      </c>
      <c r="J355" s="27">
        <v>49</v>
      </c>
      <c r="K355" s="27">
        <f t="shared" si="3"/>
        <v>4549</v>
      </c>
      <c r="L355" s="27"/>
      <c r="M355" s="27" t="s">
        <v>846</v>
      </c>
      <c r="N355" s="27"/>
      <c r="O355" s="27"/>
      <c r="P355" s="27"/>
      <c r="Q355" s="27">
        <v>4549</v>
      </c>
      <c r="R355" s="27"/>
      <c r="S355" s="27"/>
      <c r="T355" s="27"/>
      <c r="U355" s="27"/>
      <c r="V355" s="151">
        <v>0</v>
      </c>
    </row>
    <row r="356" spans="1:22" s="3" customFormat="1" ht="18.75" x14ac:dyDescent="0.45">
      <c r="A356" s="151">
        <v>347</v>
      </c>
      <c r="B356" s="26" t="s">
        <v>2354</v>
      </c>
      <c r="C356" s="26" t="s">
        <v>9</v>
      </c>
      <c r="D356" s="26">
        <v>7279</v>
      </c>
      <c r="E356" s="27">
        <v>793</v>
      </c>
      <c r="F356" s="27">
        <v>210</v>
      </c>
      <c r="G356" s="27">
        <v>2</v>
      </c>
      <c r="H356" s="27"/>
      <c r="I356" s="27"/>
      <c r="J356" s="27">
        <v>88</v>
      </c>
      <c r="K356" s="27">
        <f t="shared" si="3"/>
        <v>88</v>
      </c>
      <c r="L356" s="27">
        <v>2</v>
      </c>
      <c r="M356" s="27" t="s">
        <v>847</v>
      </c>
      <c r="N356" s="27" t="s">
        <v>15</v>
      </c>
      <c r="O356" s="27" t="s">
        <v>12</v>
      </c>
      <c r="P356" s="27">
        <v>180</v>
      </c>
      <c r="Q356" s="27"/>
      <c r="R356" s="27">
        <v>88</v>
      </c>
      <c r="S356" s="27"/>
      <c r="T356" s="27"/>
      <c r="U356" s="27">
        <v>30</v>
      </c>
      <c r="V356" s="151">
        <v>0</v>
      </c>
    </row>
    <row r="357" spans="1:22" s="3" customFormat="1" ht="18.75" x14ac:dyDescent="0.45">
      <c r="A357" s="151">
        <v>348</v>
      </c>
      <c r="B357" s="117"/>
      <c r="C357" s="26" t="s">
        <v>9</v>
      </c>
      <c r="D357" s="26">
        <v>16948</v>
      </c>
      <c r="E357" s="27">
        <v>2881</v>
      </c>
      <c r="F357" s="27">
        <v>22</v>
      </c>
      <c r="G357" s="27">
        <v>1</v>
      </c>
      <c r="H357" s="27">
        <v>14</v>
      </c>
      <c r="I357" s="27"/>
      <c r="J357" s="27">
        <v>91</v>
      </c>
      <c r="K357" s="27">
        <f t="shared" si="3"/>
        <v>5691</v>
      </c>
      <c r="L357" s="27"/>
      <c r="M357" s="27" t="s">
        <v>847</v>
      </c>
      <c r="N357" s="27"/>
      <c r="O357" s="27"/>
      <c r="P357" s="27"/>
      <c r="Q357" s="27">
        <v>5691</v>
      </c>
      <c r="R357" s="27"/>
      <c r="S357" s="27"/>
      <c r="T357" s="27"/>
      <c r="U357" s="27"/>
      <c r="V357" s="151">
        <v>0</v>
      </c>
    </row>
    <row r="358" spans="1:22" s="3" customFormat="1" ht="18.75" x14ac:dyDescent="0.45">
      <c r="A358" s="151">
        <v>349</v>
      </c>
      <c r="B358" s="117"/>
      <c r="C358" s="26" t="s">
        <v>9</v>
      </c>
      <c r="D358" s="26">
        <v>7331</v>
      </c>
      <c r="E358" s="27">
        <v>846</v>
      </c>
      <c r="F358" s="27">
        <v>24</v>
      </c>
      <c r="G358" s="27">
        <v>1</v>
      </c>
      <c r="H358" s="27"/>
      <c r="I358" s="27">
        <v>1</v>
      </c>
      <c r="J358" s="27">
        <v>11</v>
      </c>
      <c r="K358" s="27">
        <f t="shared" si="3"/>
        <v>111</v>
      </c>
      <c r="L358" s="27"/>
      <c r="M358" s="27" t="s">
        <v>847</v>
      </c>
      <c r="N358" s="27"/>
      <c r="O358" s="27"/>
      <c r="P358" s="27"/>
      <c r="Q358" s="27">
        <v>111</v>
      </c>
      <c r="R358" s="27"/>
      <c r="S358" s="27"/>
      <c r="T358" s="27"/>
      <c r="U358" s="27"/>
      <c r="V358" s="151">
        <v>0</v>
      </c>
    </row>
    <row r="359" spans="1:22" s="3" customFormat="1" ht="18.75" x14ac:dyDescent="0.45">
      <c r="A359" s="151">
        <v>350</v>
      </c>
      <c r="B359" s="117"/>
      <c r="C359" s="26" t="s">
        <v>9</v>
      </c>
      <c r="D359" s="26">
        <v>14744</v>
      </c>
      <c r="E359" s="27">
        <v>1896</v>
      </c>
      <c r="F359" s="27">
        <v>237</v>
      </c>
      <c r="G359" s="27">
        <v>1</v>
      </c>
      <c r="H359" s="27">
        <v>3</v>
      </c>
      <c r="I359" s="27"/>
      <c r="J359" s="27">
        <v>39</v>
      </c>
      <c r="K359" s="27">
        <f t="shared" si="3"/>
        <v>1239</v>
      </c>
      <c r="L359" s="27"/>
      <c r="M359" s="27" t="s">
        <v>847</v>
      </c>
      <c r="N359" s="27"/>
      <c r="O359" s="27"/>
      <c r="P359" s="27"/>
      <c r="Q359" s="27">
        <v>1239</v>
      </c>
      <c r="R359" s="27"/>
      <c r="S359" s="27"/>
      <c r="T359" s="27"/>
      <c r="U359" s="27"/>
      <c r="V359" s="151">
        <v>0</v>
      </c>
    </row>
    <row r="360" spans="1:22" s="44" customFormat="1" ht="18.75" x14ac:dyDescent="0.45">
      <c r="A360" s="151">
        <v>351</v>
      </c>
      <c r="B360" s="117" t="s">
        <v>2762</v>
      </c>
      <c r="C360" s="117" t="s">
        <v>9</v>
      </c>
      <c r="D360" s="117"/>
      <c r="E360" s="118"/>
      <c r="F360" s="118"/>
      <c r="G360" s="118">
        <v>3</v>
      </c>
      <c r="H360" s="118">
        <v>1</v>
      </c>
      <c r="I360" s="118"/>
      <c r="J360" s="118"/>
      <c r="K360" s="118">
        <f t="shared" ref="K360:K364" si="4">H360*400+I360*100+J360</f>
        <v>400</v>
      </c>
      <c r="L360" s="118"/>
      <c r="M360" s="118" t="s">
        <v>2763</v>
      </c>
      <c r="N360" s="118" t="s">
        <v>2764</v>
      </c>
      <c r="O360" s="118" t="s">
        <v>42</v>
      </c>
      <c r="P360" s="118">
        <v>360</v>
      </c>
      <c r="Q360" s="118"/>
      <c r="R360" s="118">
        <v>400</v>
      </c>
      <c r="S360" s="118"/>
      <c r="T360" s="118"/>
      <c r="U360" s="118">
        <v>12</v>
      </c>
      <c r="V360" s="151">
        <v>0</v>
      </c>
    </row>
    <row r="361" spans="1:22" s="44" customFormat="1" ht="18.75" x14ac:dyDescent="0.45">
      <c r="A361" s="151">
        <v>352</v>
      </c>
      <c r="B361" s="119" t="s">
        <v>2765</v>
      </c>
      <c r="C361" s="117" t="s">
        <v>9</v>
      </c>
      <c r="D361" s="117"/>
      <c r="E361" s="118"/>
      <c r="F361" s="118"/>
      <c r="G361" s="118"/>
      <c r="H361" s="120">
        <v>8</v>
      </c>
      <c r="I361" s="120">
        <v>2</v>
      </c>
      <c r="J361" s="120"/>
      <c r="K361" s="120">
        <f t="shared" si="4"/>
        <v>3400</v>
      </c>
      <c r="L361" s="118"/>
      <c r="M361" s="118" t="s">
        <v>809</v>
      </c>
      <c r="N361" s="118"/>
      <c r="O361" s="118"/>
      <c r="P361" s="118"/>
      <c r="Q361" s="118">
        <v>3400</v>
      </c>
      <c r="R361" s="118"/>
      <c r="S361" s="118"/>
      <c r="T361" s="118"/>
      <c r="U361" s="118"/>
      <c r="V361" s="151">
        <v>0</v>
      </c>
    </row>
    <row r="362" spans="1:22" s="44" customFormat="1" ht="18.75" x14ac:dyDescent="0.45">
      <c r="A362" s="151">
        <v>353</v>
      </c>
      <c r="B362" s="119" t="s">
        <v>2766</v>
      </c>
      <c r="C362" s="117" t="s">
        <v>32</v>
      </c>
      <c r="D362" s="117"/>
      <c r="E362" s="118"/>
      <c r="F362" s="118"/>
      <c r="G362" s="118"/>
      <c r="H362" s="120">
        <v>9</v>
      </c>
      <c r="I362" s="120">
        <v>1</v>
      </c>
      <c r="J362" s="120">
        <v>54</v>
      </c>
      <c r="K362" s="120">
        <f t="shared" si="4"/>
        <v>3754</v>
      </c>
      <c r="L362" s="118"/>
      <c r="M362" s="118" t="s">
        <v>767</v>
      </c>
      <c r="N362" s="118"/>
      <c r="O362" s="118"/>
      <c r="P362" s="118"/>
      <c r="Q362" s="118">
        <v>3754</v>
      </c>
      <c r="R362" s="118"/>
      <c r="S362" s="118"/>
      <c r="T362" s="118"/>
      <c r="U362" s="118"/>
      <c r="V362" s="151">
        <v>0.01</v>
      </c>
    </row>
    <row r="363" spans="1:22" s="44" customFormat="1" ht="18.75" x14ac:dyDescent="0.45">
      <c r="A363" s="151">
        <v>354</v>
      </c>
      <c r="B363" s="119" t="s">
        <v>2767</v>
      </c>
      <c r="C363" s="120" t="s">
        <v>9</v>
      </c>
      <c r="D363" s="117"/>
      <c r="E363" s="118"/>
      <c r="F363" s="118"/>
      <c r="G363" s="118"/>
      <c r="H363" s="120">
        <v>6</v>
      </c>
      <c r="I363" s="120">
        <v>2</v>
      </c>
      <c r="J363" s="120">
        <v>77</v>
      </c>
      <c r="K363" s="120">
        <f t="shared" si="4"/>
        <v>2677</v>
      </c>
      <c r="L363" s="118"/>
      <c r="M363" s="118" t="s">
        <v>823</v>
      </c>
      <c r="N363" s="118"/>
      <c r="O363" s="118"/>
      <c r="P363" s="118"/>
      <c r="Q363" s="118">
        <v>2677</v>
      </c>
      <c r="R363" s="118"/>
      <c r="S363" s="118"/>
      <c r="T363" s="118"/>
      <c r="U363" s="118"/>
      <c r="V363" s="151">
        <v>0</v>
      </c>
    </row>
    <row r="364" spans="1:22" s="44" customFormat="1" ht="18.75" x14ac:dyDescent="0.45">
      <c r="A364" s="151">
        <v>355</v>
      </c>
      <c r="B364" s="117"/>
      <c r="C364" s="119" t="s">
        <v>13</v>
      </c>
      <c r="D364" s="117"/>
      <c r="E364" s="118"/>
      <c r="F364" s="118"/>
      <c r="G364" s="118"/>
      <c r="H364" s="120">
        <v>2</v>
      </c>
      <c r="I364" s="120"/>
      <c r="J364" s="120"/>
      <c r="K364" s="120">
        <f t="shared" si="4"/>
        <v>800</v>
      </c>
      <c r="L364" s="118"/>
      <c r="M364" s="120" t="s">
        <v>823</v>
      </c>
      <c r="N364" s="118"/>
      <c r="O364" s="118"/>
      <c r="P364" s="118"/>
      <c r="Q364" s="118">
        <v>800</v>
      </c>
      <c r="R364" s="118"/>
      <c r="S364" s="118"/>
      <c r="T364" s="118"/>
      <c r="U364" s="118"/>
      <c r="V364" s="151">
        <v>0.01</v>
      </c>
    </row>
    <row r="365" spans="1:22" s="44" customFormat="1" ht="18.75" x14ac:dyDescent="0.45">
      <c r="A365" s="118"/>
      <c r="B365" s="117"/>
      <c r="C365" s="117"/>
      <c r="D365" s="117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</row>
    <row r="366" spans="1:22" s="44" customFormat="1" ht="18.75" x14ac:dyDescent="0.45">
      <c r="A366" s="118"/>
      <c r="B366" s="117"/>
      <c r="C366" s="117"/>
      <c r="D366" s="117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</row>
    <row r="367" spans="1:22" s="44" customFormat="1" ht="18.75" x14ac:dyDescent="0.45">
      <c r="A367" s="118"/>
      <c r="B367" s="117"/>
      <c r="C367" s="117"/>
      <c r="D367" s="117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9" spans="3:10" ht="15.75" x14ac:dyDescent="0.25">
      <c r="C369" s="28" t="s">
        <v>219</v>
      </c>
      <c r="D369" s="28"/>
      <c r="E369" s="28"/>
      <c r="F369" s="28"/>
      <c r="G369" s="28" t="s">
        <v>206</v>
      </c>
      <c r="H369" s="28"/>
      <c r="I369" s="28" t="s">
        <v>597</v>
      </c>
      <c r="J369" s="28"/>
    </row>
    <row r="370" spans="3:10" ht="15.75" x14ac:dyDescent="0.25">
      <c r="C370" s="28"/>
      <c r="D370" s="28"/>
      <c r="E370" s="28"/>
      <c r="F370" s="28"/>
      <c r="G370" s="28"/>
      <c r="H370" s="28"/>
      <c r="I370" s="28" t="s">
        <v>598</v>
      </c>
      <c r="J370" s="28"/>
    </row>
    <row r="371" spans="3:10" ht="15.75" x14ac:dyDescent="0.25">
      <c r="C371" s="28"/>
      <c r="D371" s="28"/>
      <c r="E371" s="28"/>
      <c r="F371" s="28"/>
      <c r="G371" s="28"/>
      <c r="H371" s="28"/>
      <c r="I371" s="28" t="s">
        <v>599</v>
      </c>
      <c r="J371" s="28"/>
    </row>
    <row r="372" spans="3:10" ht="15.75" x14ac:dyDescent="0.25">
      <c r="C372" s="28"/>
      <c r="D372" s="28"/>
      <c r="E372" s="28"/>
      <c r="F372" s="28"/>
      <c r="G372" s="28"/>
      <c r="H372" s="28"/>
      <c r="I372" s="28" t="s">
        <v>600</v>
      </c>
      <c r="J372" s="28"/>
    </row>
    <row r="373" spans="3:10" ht="15.75" x14ac:dyDescent="0.25">
      <c r="C373" s="28"/>
      <c r="D373" s="28"/>
      <c r="E373" s="28"/>
      <c r="F373" s="28"/>
      <c r="G373" s="28"/>
      <c r="H373" s="28"/>
      <c r="I373" s="28" t="s">
        <v>601</v>
      </c>
      <c r="J373" s="28"/>
    </row>
  </sheetData>
  <mergeCells count="27">
    <mergeCell ref="V4:V9"/>
    <mergeCell ref="P4:P9"/>
    <mergeCell ref="H4:H9"/>
    <mergeCell ref="I4:I9"/>
    <mergeCell ref="J4:J9"/>
    <mergeCell ref="A4:A9"/>
    <mergeCell ref="C4:C9"/>
    <mergeCell ref="D4:D9"/>
    <mergeCell ref="E4:E9"/>
    <mergeCell ref="F4:F9"/>
    <mergeCell ref="B4:B9"/>
    <mergeCell ref="A1:U1"/>
    <mergeCell ref="A2:U2"/>
    <mergeCell ref="R5:R9"/>
    <mergeCell ref="S5:S9"/>
    <mergeCell ref="T5:T9"/>
    <mergeCell ref="K4:K9"/>
    <mergeCell ref="M4:M9"/>
    <mergeCell ref="L4:L9"/>
    <mergeCell ref="N4:N9"/>
    <mergeCell ref="O4:O9"/>
    <mergeCell ref="L3:V3"/>
    <mergeCell ref="U4:U9"/>
    <mergeCell ref="Q4:T4"/>
    <mergeCell ref="Q5:Q9"/>
    <mergeCell ref="G4:G9"/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9"/>
  <sheetViews>
    <sheetView workbookViewId="0">
      <pane xSplit="13" ySplit="9" topLeftCell="N379" activePane="bottomRight" state="frozenSplit"/>
      <selection pane="topRight" activeCell="M1" sqref="M1"/>
      <selection pane="bottomLeft" activeCell="A17" sqref="A17"/>
      <selection pane="bottomRight" activeCell="V398" sqref="V398"/>
    </sheetView>
  </sheetViews>
  <sheetFormatPr defaultRowHeight="14.25" x14ac:dyDescent="0.2"/>
  <cols>
    <col min="1" max="1" width="4.875" customWidth="1"/>
    <col min="2" max="2" width="19.625" style="25" customWidth="1"/>
    <col min="3" max="3" width="14.125" customWidth="1"/>
    <col min="4" max="4" width="10.625" style="25" customWidth="1"/>
    <col min="12" max="12" width="7.125" customWidth="1"/>
    <col min="13" max="13" width="12.875" style="25" customWidth="1"/>
    <col min="17" max="17" width="9" style="25"/>
    <col min="21" max="21" width="10" customWidth="1"/>
  </cols>
  <sheetData>
    <row r="1" spans="1:22" s="25" customFormat="1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s="25" customFormat="1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2" s="25" customFormat="1" ht="15.75" customHeight="1" x14ac:dyDescent="0.2">
      <c r="A3" s="184" t="s">
        <v>207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93"/>
    </row>
    <row r="4" spans="1:22" s="25" customFormat="1" ht="15.75" customHeight="1" x14ac:dyDescent="0.2">
      <c r="A4" s="181" t="s">
        <v>2</v>
      </c>
      <c r="B4" s="181" t="s">
        <v>2704</v>
      </c>
      <c r="C4" s="181" t="s">
        <v>205</v>
      </c>
      <c r="D4" s="181" t="s">
        <v>336</v>
      </c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483</v>
      </c>
      <c r="Q4" s="199" t="s">
        <v>338</v>
      </c>
      <c r="R4" s="200"/>
      <c r="S4" s="200"/>
      <c r="T4" s="201"/>
      <c r="U4" s="178" t="s">
        <v>959</v>
      </c>
      <c r="V4" s="178" t="s">
        <v>752</v>
      </c>
    </row>
    <row r="5" spans="1:22" s="25" customFormat="1" ht="14.25" customHeight="1" x14ac:dyDescent="0.2">
      <c r="A5" s="182"/>
      <c r="B5" s="182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179"/>
    </row>
    <row r="6" spans="1:22" s="25" customFormat="1" ht="14.25" customHeight="1" x14ac:dyDescent="0.2">
      <c r="A6" s="182"/>
      <c r="B6" s="182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179"/>
      <c r="V6" s="179"/>
    </row>
    <row r="7" spans="1:22" s="25" customFormat="1" ht="14.25" customHeight="1" x14ac:dyDescent="0.2">
      <c r="A7" s="182"/>
      <c r="B7" s="182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179"/>
      <c r="V7" s="179"/>
    </row>
    <row r="8" spans="1:22" s="25" customFormat="1" ht="14.25" customHeight="1" x14ac:dyDescent="0.2">
      <c r="A8" s="182"/>
      <c r="B8" s="182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179"/>
      <c r="V8" s="179"/>
    </row>
    <row r="9" spans="1:22" s="25" customFormat="1" ht="14.25" customHeight="1" x14ac:dyDescent="0.2">
      <c r="A9" s="183"/>
      <c r="B9" s="183"/>
      <c r="C9" s="183"/>
      <c r="D9" s="183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180"/>
      <c r="V9" s="179"/>
    </row>
    <row r="10" spans="1:22" s="25" customFormat="1" ht="24" customHeight="1" x14ac:dyDescent="0.2">
      <c r="A10" s="100">
        <v>1</v>
      </c>
      <c r="B10" s="99" t="s">
        <v>2563</v>
      </c>
      <c r="C10" s="99" t="s">
        <v>9</v>
      </c>
      <c r="D10" s="99">
        <v>5448</v>
      </c>
      <c r="E10" s="100">
        <v>480</v>
      </c>
      <c r="F10" s="100">
        <v>235</v>
      </c>
      <c r="G10" s="100">
        <v>2</v>
      </c>
      <c r="H10" s="100"/>
      <c r="I10" s="100">
        <v>1</v>
      </c>
      <c r="J10" s="100">
        <v>47</v>
      </c>
      <c r="K10" s="100">
        <f t="shared" ref="K10:K61" si="0">H10*400+I10*100+J10</f>
        <v>147</v>
      </c>
      <c r="L10" s="100">
        <v>1</v>
      </c>
      <c r="M10" s="100" t="s">
        <v>848</v>
      </c>
      <c r="N10" s="100" t="s">
        <v>15</v>
      </c>
      <c r="O10" s="100" t="s">
        <v>12</v>
      </c>
      <c r="P10" s="100">
        <v>180</v>
      </c>
      <c r="Q10" s="100"/>
      <c r="R10" s="100"/>
      <c r="S10" s="100"/>
      <c r="T10" s="100"/>
      <c r="U10" s="100">
        <v>30</v>
      </c>
      <c r="V10" s="100">
        <v>0</v>
      </c>
    </row>
    <row r="11" spans="1:22" s="25" customFormat="1" ht="24" customHeight="1" x14ac:dyDescent="0.2">
      <c r="A11" s="100">
        <v>2</v>
      </c>
      <c r="B11" s="119"/>
      <c r="C11" s="99" t="s">
        <v>9</v>
      </c>
      <c r="D11" s="99">
        <v>7061</v>
      </c>
      <c r="E11" s="100"/>
      <c r="F11" s="100">
        <v>22</v>
      </c>
      <c r="G11" s="100">
        <v>1</v>
      </c>
      <c r="H11" s="100"/>
      <c r="I11" s="100"/>
      <c r="J11" s="100">
        <v>50</v>
      </c>
      <c r="K11" s="100">
        <f t="shared" si="0"/>
        <v>50</v>
      </c>
      <c r="L11" s="100"/>
      <c r="M11" s="100" t="s">
        <v>848</v>
      </c>
      <c r="N11" s="100"/>
      <c r="O11" s="100"/>
      <c r="P11" s="100"/>
      <c r="Q11" s="100"/>
      <c r="R11" s="100"/>
      <c r="S11" s="100"/>
      <c r="T11" s="100"/>
      <c r="U11" s="100"/>
      <c r="V11" s="155">
        <v>0</v>
      </c>
    </row>
    <row r="12" spans="1:22" s="25" customFormat="1" ht="24" customHeight="1" x14ac:dyDescent="0.2">
      <c r="A12" s="130">
        <v>3</v>
      </c>
      <c r="B12" s="119"/>
      <c r="C12" s="99" t="s">
        <v>9</v>
      </c>
      <c r="D12" s="99">
        <v>7060</v>
      </c>
      <c r="E12" s="100">
        <v>568</v>
      </c>
      <c r="F12" s="100">
        <v>21</v>
      </c>
      <c r="G12" s="100">
        <v>1</v>
      </c>
      <c r="H12" s="100"/>
      <c r="I12" s="100">
        <v>1</v>
      </c>
      <c r="J12" s="100">
        <v>69</v>
      </c>
      <c r="K12" s="100">
        <f t="shared" si="0"/>
        <v>169</v>
      </c>
      <c r="L12" s="100"/>
      <c r="M12" s="100" t="s">
        <v>848</v>
      </c>
      <c r="N12" s="100"/>
      <c r="O12" s="100"/>
      <c r="P12" s="100"/>
      <c r="Q12" s="100"/>
      <c r="R12" s="100"/>
      <c r="S12" s="100"/>
      <c r="T12" s="100"/>
      <c r="U12" s="100"/>
      <c r="V12" s="155">
        <v>0</v>
      </c>
    </row>
    <row r="13" spans="1:22" s="25" customFormat="1" ht="24" customHeight="1" x14ac:dyDescent="0.2">
      <c r="A13" s="130">
        <v>4</v>
      </c>
      <c r="B13" s="119"/>
      <c r="C13" s="99" t="s">
        <v>9</v>
      </c>
      <c r="D13" s="99">
        <v>13529</v>
      </c>
      <c r="E13" s="100">
        <v>1563</v>
      </c>
      <c r="F13" s="100">
        <v>425</v>
      </c>
      <c r="G13" s="100">
        <v>1</v>
      </c>
      <c r="H13" s="100">
        <v>12</v>
      </c>
      <c r="I13" s="100">
        <v>3</v>
      </c>
      <c r="J13" s="100">
        <v>54</v>
      </c>
      <c r="K13" s="100">
        <f t="shared" si="0"/>
        <v>5154</v>
      </c>
      <c r="L13" s="100"/>
      <c r="M13" s="100" t="s">
        <v>848</v>
      </c>
      <c r="N13" s="100"/>
      <c r="O13" s="100"/>
      <c r="P13" s="100"/>
      <c r="Q13" s="100"/>
      <c r="R13" s="100"/>
      <c r="S13" s="100"/>
      <c r="T13" s="100"/>
      <c r="U13" s="100"/>
      <c r="V13" s="155">
        <v>0</v>
      </c>
    </row>
    <row r="14" spans="1:22" s="25" customFormat="1" ht="24" customHeight="1" x14ac:dyDescent="0.2">
      <c r="A14" s="130">
        <v>5</v>
      </c>
      <c r="B14" s="119"/>
      <c r="C14" s="99" t="s">
        <v>9</v>
      </c>
      <c r="D14" s="99">
        <v>57896</v>
      </c>
      <c r="E14" s="100">
        <v>5442</v>
      </c>
      <c r="F14" s="100">
        <v>153</v>
      </c>
      <c r="G14" s="100">
        <v>1</v>
      </c>
      <c r="H14" s="100">
        <v>3</v>
      </c>
      <c r="I14" s="100"/>
      <c r="J14" s="100">
        <v>90</v>
      </c>
      <c r="K14" s="100">
        <f t="shared" si="0"/>
        <v>1290</v>
      </c>
      <c r="L14" s="100"/>
      <c r="M14" s="100" t="s">
        <v>848</v>
      </c>
      <c r="N14" s="100"/>
      <c r="O14" s="100"/>
      <c r="P14" s="100"/>
      <c r="Q14" s="100"/>
      <c r="R14" s="100"/>
      <c r="S14" s="100"/>
      <c r="T14" s="100"/>
      <c r="U14" s="100"/>
      <c r="V14" s="155">
        <v>0</v>
      </c>
    </row>
    <row r="15" spans="1:22" s="25" customFormat="1" ht="24" customHeight="1" x14ac:dyDescent="0.2">
      <c r="A15" s="130">
        <v>6</v>
      </c>
      <c r="B15" s="119"/>
      <c r="C15" s="99" t="s">
        <v>9</v>
      </c>
      <c r="D15" s="99">
        <v>16310</v>
      </c>
      <c r="E15" s="99">
        <v>2439</v>
      </c>
      <c r="F15" s="99">
        <v>395</v>
      </c>
      <c r="G15" s="99">
        <v>1</v>
      </c>
      <c r="H15" s="99">
        <v>1</v>
      </c>
      <c r="I15" s="99">
        <v>1</v>
      </c>
      <c r="J15" s="99">
        <v>95</v>
      </c>
      <c r="K15" s="100">
        <f t="shared" si="0"/>
        <v>595</v>
      </c>
      <c r="L15" s="99"/>
      <c r="M15" s="99" t="s">
        <v>848</v>
      </c>
      <c r="N15" s="99"/>
      <c r="O15" s="99"/>
      <c r="P15" s="99"/>
      <c r="Q15" s="99"/>
      <c r="R15" s="99"/>
      <c r="S15" s="99"/>
      <c r="T15" s="100"/>
      <c r="U15" s="99"/>
      <c r="V15" s="155">
        <v>0</v>
      </c>
    </row>
    <row r="16" spans="1:22" s="25" customFormat="1" ht="24" customHeight="1" x14ac:dyDescent="0.2">
      <c r="A16" s="130">
        <v>7</v>
      </c>
      <c r="B16" s="119"/>
      <c r="C16" s="99" t="s">
        <v>9</v>
      </c>
      <c r="D16" s="99">
        <v>57895</v>
      </c>
      <c r="E16" s="99">
        <v>5441</v>
      </c>
      <c r="F16" s="99">
        <v>152</v>
      </c>
      <c r="G16" s="99">
        <v>1</v>
      </c>
      <c r="H16" s="99"/>
      <c r="I16" s="99">
        <v>2</v>
      </c>
      <c r="J16" s="99">
        <v>33</v>
      </c>
      <c r="K16" s="100">
        <f t="shared" si="0"/>
        <v>233</v>
      </c>
      <c r="L16" s="99"/>
      <c r="M16" s="99" t="s">
        <v>848</v>
      </c>
      <c r="N16" s="99"/>
      <c r="O16" s="99"/>
      <c r="P16" s="99"/>
      <c r="Q16" s="99"/>
      <c r="R16" s="99"/>
      <c r="S16" s="99"/>
      <c r="T16" s="100"/>
      <c r="U16" s="99"/>
      <c r="V16" s="155">
        <v>0</v>
      </c>
    </row>
    <row r="17" spans="1:22" s="25" customFormat="1" ht="24" customHeight="1" x14ac:dyDescent="0.2">
      <c r="A17" s="130">
        <v>8</v>
      </c>
      <c r="B17" s="119"/>
      <c r="C17" s="99" t="s">
        <v>9</v>
      </c>
      <c r="D17" s="99">
        <v>17069</v>
      </c>
      <c r="E17" s="99">
        <v>2997</v>
      </c>
      <c r="F17" s="99">
        <v>28</v>
      </c>
      <c r="G17" s="99">
        <v>1</v>
      </c>
      <c r="H17" s="99">
        <v>11</v>
      </c>
      <c r="I17" s="99">
        <v>1</v>
      </c>
      <c r="J17" s="99">
        <v>46</v>
      </c>
      <c r="K17" s="100">
        <f t="shared" si="0"/>
        <v>4546</v>
      </c>
      <c r="L17" s="99"/>
      <c r="M17" s="99" t="s">
        <v>848</v>
      </c>
      <c r="N17" s="99"/>
      <c r="O17" s="99"/>
      <c r="P17" s="99"/>
      <c r="Q17" s="99"/>
      <c r="R17" s="99"/>
      <c r="S17" s="99"/>
      <c r="T17" s="100"/>
      <c r="U17" s="99"/>
      <c r="V17" s="155">
        <v>0</v>
      </c>
    </row>
    <row r="18" spans="1:22" s="25" customFormat="1" ht="24" customHeight="1" x14ac:dyDescent="0.2">
      <c r="A18" s="130">
        <v>9</v>
      </c>
      <c r="B18" s="119"/>
      <c r="C18" s="99" t="s">
        <v>9</v>
      </c>
      <c r="D18" s="99">
        <v>13619</v>
      </c>
      <c r="E18" s="99">
        <v>3661</v>
      </c>
      <c r="F18" s="99">
        <v>394</v>
      </c>
      <c r="G18" s="99">
        <v>1</v>
      </c>
      <c r="H18" s="99">
        <v>10</v>
      </c>
      <c r="I18" s="99"/>
      <c r="J18" s="99"/>
      <c r="K18" s="100">
        <f t="shared" si="0"/>
        <v>4000</v>
      </c>
      <c r="L18" s="99"/>
      <c r="M18" s="99" t="s">
        <v>848</v>
      </c>
      <c r="N18" s="99"/>
      <c r="O18" s="99"/>
      <c r="P18" s="99"/>
      <c r="Q18" s="99"/>
      <c r="R18" s="99"/>
      <c r="S18" s="99"/>
      <c r="T18" s="100"/>
      <c r="U18" s="99"/>
      <c r="V18" s="155">
        <v>0</v>
      </c>
    </row>
    <row r="19" spans="1:22" s="25" customFormat="1" ht="24" customHeight="1" x14ac:dyDescent="0.2">
      <c r="A19" s="130">
        <v>10</v>
      </c>
      <c r="B19" s="119"/>
      <c r="C19" s="99" t="s">
        <v>9</v>
      </c>
      <c r="D19" s="99">
        <v>14666</v>
      </c>
      <c r="E19" s="99">
        <v>1824</v>
      </c>
      <c r="F19" s="99">
        <v>30</v>
      </c>
      <c r="G19" s="99">
        <v>1</v>
      </c>
      <c r="H19" s="99">
        <v>6</v>
      </c>
      <c r="I19" s="99"/>
      <c r="J19" s="99">
        <v>68</v>
      </c>
      <c r="K19" s="100">
        <f t="shared" si="0"/>
        <v>2468</v>
      </c>
      <c r="L19" s="99"/>
      <c r="M19" s="99" t="s">
        <v>848</v>
      </c>
      <c r="N19" s="99"/>
      <c r="O19" s="99"/>
      <c r="P19" s="99"/>
      <c r="Q19" s="99"/>
      <c r="R19" s="99"/>
      <c r="S19" s="99"/>
      <c r="T19" s="100"/>
      <c r="U19" s="99"/>
      <c r="V19" s="155">
        <v>0</v>
      </c>
    </row>
    <row r="20" spans="1:22" s="25" customFormat="1" ht="24" customHeight="1" x14ac:dyDescent="0.2">
      <c r="A20" s="130">
        <v>11</v>
      </c>
      <c r="B20" s="119"/>
      <c r="C20" s="99" t="s">
        <v>13</v>
      </c>
      <c r="D20" s="99"/>
      <c r="E20" s="99"/>
      <c r="F20" s="99"/>
      <c r="G20" s="99">
        <v>1</v>
      </c>
      <c r="H20" s="99">
        <v>8</v>
      </c>
      <c r="I20" s="99"/>
      <c r="J20" s="99"/>
      <c r="K20" s="100">
        <f t="shared" si="0"/>
        <v>3200</v>
      </c>
      <c r="L20" s="99"/>
      <c r="M20" s="99" t="s">
        <v>848</v>
      </c>
      <c r="N20" s="99"/>
      <c r="O20" s="99"/>
      <c r="P20" s="99"/>
      <c r="Q20" s="99"/>
      <c r="R20" s="99"/>
      <c r="S20" s="99"/>
      <c r="T20" s="100"/>
      <c r="U20" s="99"/>
      <c r="V20" s="155">
        <v>0.01</v>
      </c>
    </row>
    <row r="21" spans="1:22" s="25" customFormat="1" ht="24" customHeight="1" x14ac:dyDescent="0.2">
      <c r="A21" s="130">
        <v>12</v>
      </c>
      <c r="B21" s="99" t="s">
        <v>2564</v>
      </c>
      <c r="C21" s="99" t="s">
        <v>9</v>
      </c>
      <c r="D21" s="99">
        <v>14668</v>
      </c>
      <c r="E21" s="99"/>
      <c r="F21" s="99">
        <v>34</v>
      </c>
      <c r="G21" s="99">
        <v>1</v>
      </c>
      <c r="H21" s="99">
        <v>9</v>
      </c>
      <c r="I21" s="99">
        <v>2</v>
      </c>
      <c r="J21" s="99">
        <v>9</v>
      </c>
      <c r="K21" s="100">
        <f t="shared" si="0"/>
        <v>3809</v>
      </c>
      <c r="L21" s="99"/>
      <c r="M21" s="99" t="s">
        <v>2222</v>
      </c>
      <c r="N21" s="99"/>
      <c r="O21" s="99"/>
      <c r="P21" s="99"/>
      <c r="Q21" s="99"/>
      <c r="R21" s="99"/>
      <c r="S21" s="99"/>
      <c r="T21" s="100"/>
      <c r="U21" s="99"/>
      <c r="V21" s="155">
        <v>0</v>
      </c>
    </row>
    <row r="22" spans="1:22" s="25" customFormat="1" ht="24" customHeight="1" x14ac:dyDescent="0.2">
      <c r="A22" s="130">
        <v>13</v>
      </c>
      <c r="B22" s="99" t="s">
        <v>2565</v>
      </c>
      <c r="C22" s="101" t="s">
        <v>850</v>
      </c>
      <c r="D22" s="101"/>
      <c r="E22" s="99"/>
      <c r="F22" s="99"/>
      <c r="G22" s="99">
        <v>2</v>
      </c>
      <c r="H22" s="99"/>
      <c r="I22" s="99"/>
      <c r="J22" s="99"/>
      <c r="K22" s="100">
        <f t="shared" si="0"/>
        <v>0</v>
      </c>
      <c r="L22" s="99">
        <v>2</v>
      </c>
      <c r="M22" s="99" t="s">
        <v>851</v>
      </c>
      <c r="N22" s="99" t="s">
        <v>15</v>
      </c>
      <c r="O22" s="99" t="s">
        <v>42</v>
      </c>
      <c r="P22" s="99">
        <v>24</v>
      </c>
      <c r="Q22" s="99"/>
      <c r="R22" s="99"/>
      <c r="S22" s="99"/>
      <c r="T22" s="100"/>
      <c r="U22" s="99">
        <v>30</v>
      </c>
      <c r="V22" s="155">
        <v>0.02</v>
      </c>
    </row>
    <row r="23" spans="1:22" s="25" customFormat="1" ht="24" customHeight="1" x14ac:dyDescent="0.2">
      <c r="A23" s="130">
        <v>14</v>
      </c>
      <c r="B23" s="119"/>
      <c r="C23" s="99" t="s">
        <v>9</v>
      </c>
      <c r="D23" s="99">
        <v>41542</v>
      </c>
      <c r="E23" s="99">
        <v>4265</v>
      </c>
      <c r="F23" s="99">
        <v>65</v>
      </c>
      <c r="G23" s="99">
        <v>1</v>
      </c>
      <c r="H23" s="99">
        <v>9</v>
      </c>
      <c r="I23" s="99"/>
      <c r="J23" s="99">
        <v>81</v>
      </c>
      <c r="K23" s="100">
        <f t="shared" si="0"/>
        <v>3681</v>
      </c>
      <c r="L23" s="99"/>
      <c r="M23" s="99" t="s">
        <v>851</v>
      </c>
      <c r="N23" s="99"/>
      <c r="O23" s="99"/>
      <c r="P23" s="99"/>
      <c r="Q23" s="99"/>
      <c r="R23" s="99"/>
      <c r="S23" s="99"/>
      <c r="T23" s="100"/>
      <c r="U23" s="99"/>
      <c r="V23" s="155">
        <v>0</v>
      </c>
    </row>
    <row r="24" spans="1:22" s="25" customFormat="1" ht="24" customHeight="1" x14ac:dyDescent="0.2">
      <c r="A24" s="130">
        <v>15</v>
      </c>
      <c r="B24" s="119"/>
      <c r="C24" s="99" t="s">
        <v>9</v>
      </c>
      <c r="D24" s="99">
        <v>50505</v>
      </c>
      <c r="E24" s="99">
        <v>4853</v>
      </c>
      <c r="F24" s="99">
        <v>330</v>
      </c>
      <c r="G24" s="99">
        <v>1</v>
      </c>
      <c r="H24" s="99"/>
      <c r="I24" s="99">
        <v>3</v>
      </c>
      <c r="J24" s="99"/>
      <c r="K24" s="100">
        <f t="shared" si="0"/>
        <v>300</v>
      </c>
      <c r="L24" s="99"/>
      <c r="M24" s="99" t="s">
        <v>851</v>
      </c>
      <c r="N24" s="99"/>
      <c r="O24" s="99"/>
      <c r="P24" s="99"/>
      <c r="Q24" s="99"/>
      <c r="R24" s="99"/>
      <c r="S24" s="99"/>
      <c r="T24" s="100"/>
      <c r="U24" s="99"/>
      <c r="V24" s="155">
        <v>0</v>
      </c>
    </row>
    <row r="25" spans="1:22" s="25" customFormat="1" ht="24" customHeight="1" x14ac:dyDescent="0.2">
      <c r="A25" s="130">
        <v>16</v>
      </c>
      <c r="B25" s="99" t="s">
        <v>2566</v>
      </c>
      <c r="C25" s="101" t="s">
        <v>850</v>
      </c>
      <c r="D25" s="101"/>
      <c r="E25" s="99"/>
      <c r="F25" s="99"/>
      <c r="G25" s="99">
        <v>2</v>
      </c>
      <c r="H25" s="99"/>
      <c r="I25" s="99"/>
      <c r="J25" s="99"/>
      <c r="K25" s="100">
        <f t="shared" si="0"/>
        <v>0</v>
      </c>
      <c r="L25" s="99">
        <v>2</v>
      </c>
      <c r="M25" s="99" t="s">
        <v>852</v>
      </c>
      <c r="N25" s="99" t="s">
        <v>15</v>
      </c>
      <c r="O25" s="99" t="s">
        <v>12</v>
      </c>
      <c r="P25" s="99">
        <v>144</v>
      </c>
      <c r="Q25" s="99"/>
      <c r="R25" s="99"/>
      <c r="S25" s="99"/>
      <c r="T25" s="100"/>
      <c r="U25" s="99">
        <v>30</v>
      </c>
      <c r="V25" s="155">
        <v>0.02</v>
      </c>
    </row>
    <row r="26" spans="1:22" s="25" customFormat="1" ht="24" customHeight="1" x14ac:dyDescent="0.2">
      <c r="A26" s="130">
        <v>17</v>
      </c>
      <c r="B26" s="119"/>
      <c r="C26" s="99" t="s">
        <v>9</v>
      </c>
      <c r="D26" s="99">
        <v>50504</v>
      </c>
      <c r="E26" s="99">
        <v>4852</v>
      </c>
      <c r="F26" s="99">
        <v>329</v>
      </c>
      <c r="G26" s="99">
        <v>1</v>
      </c>
      <c r="H26" s="99"/>
      <c r="I26" s="99">
        <v>3</v>
      </c>
      <c r="J26" s="99"/>
      <c r="K26" s="100">
        <f t="shared" si="0"/>
        <v>300</v>
      </c>
      <c r="L26" s="99"/>
      <c r="M26" s="99" t="s">
        <v>852</v>
      </c>
      <c r="N26" s="99"/>
      <c r="O26" s="99"/>
      <c r="P26" s="99"/>
      <c r="Q26" s="99"/>
      <c r="R26" s="99"/>
      <c r="S26" s="99"/>
      <c r="T26" s="100"/>
      <c r="U26" s="99"/>
      <c r="V26" s="155">
        <v>0</v>
      </c>
    </row>
    <row r="27" spans="1:22" s="25" customFormat="1" ht="24" customHeight="1" x14ac:dyDescent="0.2">
      <c r="A27" s="130">
        <v>18</v>
      </c>
      <c r="B27" s="119"/>
      <c r="C27" s="99" t="s">
        <v>9</v>
      </c>
      <c r="D27" s="99">
        <v>17072</v>
      </c>
      <c r="E27" s="99">
        <v>3000</v>
      </c>
      <c r="F27" s="99">
        <v>42</v>
      </c>
      <c r="G27" s="99">
        <v>1</v>
      </c>
      <c r="H27" s="99">
        <v>9</v>
      </c>
      <c r="I27" s="99"/>
      <c r="J27" s="99">
        <v>81</v>
      </c>
      <c r="K27" s="100">
        <f t="shared" si="0"/>
        <v>3681</v>
      </c>
      <c r="L27" s="99"/>
      <c r="M27" s="99" t="s">
        <v>852</v>
      </c>
      <c r="N27" s="99"/>
      <c r="O27" s="99"/>
      <c r="P27" s="99"/>
      <c r="Q27" s="99"/>
      <c r="R27" s="99"/>
      <c r="S27" s="99"/>
      <c r="T27" s="100"/>
      <c r="U27" s="99"/>
      <c r="V27" s="155">
        <v>0</v>
      </c>
    </row>
    <row r="28" spans="1:22" s="25" customFormat="1" ht="24" customHeight="1" x14ac:dyDescent="0.2">
      <c r="A28" s="130">
        <v>19</v>
      </c>
      <c r="B28" s="99" t="s">
        <v>2567</v>
      </c>
      <c r="C28" s="99" t="s">
        <v>9</v>
      </c>
      <c r="D28" s="99">
        <v>5440</v>
      </c>
      <c r="E28" s="99"/>
      <c r="F28" s="99">
        <v>226</v>
      </c>
      <c r="G28" s="99">
        <v>2</v>
      </c>
      <c r="H28" s="99"/>
      <c r="I28" s="99"/>
      <c r="J28" s="99">
        <v>82</v>
      </c>
      <c r="K28" s="100">
        <f t="shared" si="0"/>
        <v>82</v>
      </c>
      <c r="L28" s="99">
        <v>2</v>
      </c>
      <c r="M28" s="99" t="s">
        <v>853</v>
      </c>
      <c r="N28" s="99" t="s">
        <v>15</v>
      </c>
      <c r="O28" s="99" t="s">
        <v>12</v>
      </c>
      <c r="P28" s="99">
        <v>201</v>
      </c>
      <c r="Q28" s="99"/>
      <c r="R28" s="99"/>
      <c r="S28" s="99"/>
      <c r="T28" s="100"/>
      <c r="U28" s="99">
        <v>20</v>
      </c>
      <c r="V28" s="155">
        <v>0</v>
      </c>
    </row>
    <row r="29" spans="1:22" s="25" customFormat="1" ht="24" customHeight="1" x14ac:dyDescent="0.2">
      <c r="A29" s="130">
        <v>20</v>
      </c>
      <c r="B29" s="119"/>
      <c r="C29" s="99" t="s">
        <v>9</v>
      </c>
      <c r="D29" s="99">
        <v>16554</v>
      </c>
      <c r="E29" s="99"/>
      <c r="F29" s="99">
        <v>135</v>
      </c>
      <c r="G29" s="99">
        <v>1</v>
      </c>
      <c r="H29" s="99"/>
      <c r="I29" s="99">
        <v>3</v>
      </c>
      <c r="J29" s="99">
        <v>87</v>
      </c>
      <c r="K29" s="100">
        <f t="shared" si="0"/>
        <v>387</v>
      </c>
      <c r="L29" s="99"/>
      <c r="M29" s="99" t="s">
        <v>853</v>
      </c>
      <c r="N29" s="99"/>
      <c r="O29" s="99"/>
      <c r="P29" s="99"/>
      <c r="Q29" s="99"/>
      <c r="R29" s="99"/>
      <c r="S29" s="99"/>
      <c r="T29" s="100"/>
      <c r="U29" s="99"/>
      <c r="V29" s="155">
        <v>0</v>
      </c>
    </row>
    <row r="30" spans="1:22" s="25" customFormat="1" ht="24" customHeight="1" x14ac:dyDescent="0.2">
      <c r="A30" s="130">
        <v>21</v>
      </c>
      <c r="B30" s="119"/>
      <c r="C30" s="99" t="s">
        <v>9</v>
      </c>
      <c r="D30" s="99">
        <v>48935</v>
      </c>
      <c r="E30" s="99">
        <v>4684</v>
      </c>
      <c r="F30" s="99">
        <v>327</v>
      </c>
      <c r="G30" s="99">
        <v>1</v>
      </c>
      <c r="H30" s="99">
        <v>6</v>
      </c>
      <c r="I30" s="99"/>
      <c r="J30" s="99">
        <v>14</v>
      </c>
      <c r="K30" s="100">
        <f t="shared" si="0"/>
        <v>2414</v>
      </c>
      <c r="L30" s="99"/>
      <c r="M30" s="99" t="s">
        <v>853</v>
      </c>
      <c r="N30" s="99"/>
      <c r="O30" s="99"/>
      <c r="P30" s="99"/>
      <c r="Q30" s="99"/>
      <c r="R30" s="99"/>
      <c r="S30" s="99"/>
      <c r="T30" s="100"/>
      <c r="U30" s="99"/>
      <c r="V30" s="155">
        <v>0</v>
      </c>
    </row>
    <row r="31" spans="1:22" s="25" customFormat="1" ht="24" customHeight="1" x14ac:dyDescent="0.2">
      <c r="A31" s="130">
        <v>22</v>
      </c>
      <c r="B31" s="119"/>
      <c r="C31" s="99" t="s">
        <v>9</v>
      </c>
      <c r="D31" s="99">
        <v>14819</v>
      </c>
      <c r="E31" s="99">
        <v>1965</v>
      </c>
      <c r="F31" s="99">
        <v>23</v>
      </c>
      <c r="G31" s="99">
        <v>1</v>
      </c>
      <c r="H31" s="99">
        <v>6</v>
      </c>
      <c r="I31" s="99">
        <v>2</v>
      </c>
      <c r="J31" s="99">
        <v>96</v>
      </c>
      <c r="K31" s="100">
        <f t="shared" si="0"/>
        <v>2696</v>
      </c>
      <c r="L31" s="99"/>
      <c r="M31" s="99" t="s">
        <v>853</v>
      </c>
      <c r="N31" s="99"/>
      <c r="O31" s="99"/>
      <c r="P31" s="99"/>
      <c r="Q31" s="99"/>
      <c r="R31" s="99"/>
      <c r="S31" s="99"/>
      <c r="T31" s="100"/>
      <c r="U31" s="99"/>
      <c r="V31" s="155">
        <v>0</v>
      </c>
    </row>
    <row r="32" spans="1:22" s="25" customFormat="1" ht="24" customHeight="1" x14ac:dyDescent="0.2">
      <c r="A32" s="130">
        <v>23</v>
      </c>
      <c r="B32" s="119"/>
      <c r="C32" s="99" t="s">
        <v>9</v>
      </c>
      <c r="D32" s="99">
        <v>26244</v>
      </c>
      <c r="E32" s="100">
        <v>3172</v>
      </c>
      <c r="F32" s="100">
        <v>24</v>
      </c>
      <c r="G32" s="100">
        <v>1</v>
      </c>
      <c r="H32" s="100">
        <v>2</v>
      </c>
      <c r="I32" s="100">
        <v>2</v>
      </c>
      <c r="J32" s="100">
        <v>69</v>
      </c>
      <c r="K32" s="100">
        <f t="shared" si="0"/>
        <v>1069</v>
      </c>
      <c r="L32" s="100"/>
      <c r="M32" s="100" t="s">
        <v>853</v>
      </c>
      <c r="N32" s="100"/>
      <c r="O32" s="100"/>
      <c r="P32" s="100"/>
      <c r="Q32" s="100"/>
      <c r="R32" s="100"/>
      <c r="S32" s="100"/>
      <c r="T32" s="100"/>
      <c r="U32" s="100"/>
      <c r="V32" s="155">
        <v>0</v>
      </c>
    </row>
    <row r="33" spans="1:22" s="25" customFormat="1" ht="24" customHeight="1" x14ac:dyDescent="0.2">
      <c r="A33" s="130">
        <v>24</v>
      </c>
      <c r="B33" s="99" t="s">
        <v>2568</v>
      </c>
      <c r="C33" s="99" t="s">
        <v>9</v>
      </c>
      <c r="D33" s="99">
        <v>5460</v>
      </c>
      <c r="E33" s="100"/>
      <c r="F33" s="100">
        <v>247</v>
      </c>
      <c r="G33" s="100">
        <v>2</v>
      </c>
      <c r="H33" s="100"/>
      <c r="I33" s="100"/>
      <c r="J33" s="100">
        <v>72</v>
      </c>
      <c r="K33" s="100">
        <f t="shared" si="0"/>
        <v>72</v>
      </c>
      <c r="L33" s="100">
        <v>2</v>
      </c>
      <c r="M33" s="100" t="s">
        <v>854</v>
      </c>
      <c r="N33" s="100" t="s">
        <v>15</v>
      </c>
      <c r="O33" s="100" t="s">
        <v>12</v>
      </c>
      <c r="P33" s="100">
        <v>249</v>
      </c>
      <c r="Q33" s="100"/>
      <c r="R33" s="100"/>
      <c r="S33" s="100"/>
      <c r="T33" s="100"/>
      <c r="U33" s="100">
        <v>30</v>
      </c>
      <c r="V33" s="155">
        <v>0</v>
      </c>
    </row>
    <row r="34" spans="1:22" s="25" customFormat="1" ht="24" customHeight="1" x14ac:dyDescent="0.2">
      <c r="A34" s="130">
        <v>25</v>
      </c>
      <c r="B34" s="119"/>
      <c r="C34" s="99" t="s">
        <v>13</v>
      </c>
      <c r="D34" s="99"/>
      <c r="E34" s="100"/>
      <c r="F34" s="100"/>
      <c r="G34" s="100">
        <v>1</v>
      </c>
      <c r="H34" s="100">
        <v>3</v>
      </c>
      <c r="I34" s="100"/>
      <c r="J34" s="100"/>
      <c r="K34" s="100">
        <f t="shared" si="0"/>
        <v>1200</v>
      </c>
      <c r="L34" s="100"/>
      <c r="M34" s="100" t="s">
        <v>854</v>
      </c>
      <c r="N34" s="100"/>
      <c r="O34" s="100"/>
      <c r="P34" s="100"/>
      <c r="Q34" s="100"/>
      <c r="R34" s="100"/>
      <c r="S34" s="100"/>
      <c r="T34" s="100"/>
      <c r="U34" s="100"/>
      <c r="V34" s="155">
        <v>0.01</v>
      </c>
    </row>
    <row r="35" spans="1:22" s="25" customFormat="1" ht="24" customHeight="1" x14ac:dyDescent="0.2">
      <c r="A35" s="130">
        <v>26</v>
      </c>
      <c r="B35" s="119"/>
      <c r="C35" s="99" t="s">
        <v>9</v>
      </c>
      <c r="D35" s="99">
        <v>26200</v>
      </c>
      <c r="E35" s="100">
        <v>3131</v>
      </c>
      <c r="F35" s="100">
        <v>123</v>
      </c>
      <c r="G35" s="100">
        <v>1</v>
      </c>
      <c r="H35" s="100">
        <v>6</v>
      </c>
      <c r="I35" s="100">
        <v>1</v>
      </c>
      <c r="J35" s="100">
        <v>64</v>
      </c>
      <c r="K35" s="100">
        <f t="shared" si="0"/>
        <v>2564</v>
      </c>
      <c r="L35" s="100"/>
      <c r="M35" s="100" t="s">
        <v>854</v>
      </c>
      <c r="N35" s="100"/>
      <c r="O35" s="100"/>
      <c r="P35" s="100"/>
      <c r="Q35" s="100"/>
      <c r="R35" s="100"/>
      <c r="S35" s="100"/>
      <c r="T35" s="100"/>
      <c r="U35" s="100"/>
      <c r="V35" s="155">
        <v>0</v>
      </c>
    </row>
    <row r="36" spans="1:22" s="25" customFormat="1" ht="24" customHeight="1" x14ac:dyDescent="0.2">
      <c r="A36" s="130">
        <v>27</v>
      </c>
      <c r="B36" s="119"/>
      <c r="C36" s="99" t="s">
        <v>9</v>
      </c>
      <c r="D36" s="99">
        <v>14894</v>
      </c>
      <c r="E36" s="100">
        <v>2039</v>
      </c>
      <c r="F36" s="100">
        <v>142</v>
      </c>
      <c r="G36" s="100">
        <v>1</v>
      </c>
      <c r="H36" s="100">
        <v>13</v>
      </c>
      <c r="I36" s="100">
        <v>2</v>
      </c>
      <c r="J36" s="100">
        <v>76</v>
      </c>
      <c r="K36" s="100">
        <f t="shared" si="0"/>
        <v>5476</v>
      </c>
      <c r="L36" s="100"/>
      <c r="M36" s="100" t="s">
        <v>854</v>
      </c>
      <c r="N36" s="100"/>
      <c r="O36" s="100"/>
      <c r="P36" s="100"/>
      <c r="Q36" s="100"/>
      <c r="R36" s="100"/>
      <c r="S36" s="100"/>
      <c r="T36" s="100"/>
      <c r="U36" s="100"/>
      <c r="V36" s="155">
        <v>0</v>
      </c>
    </row>
    <row r="37" spans="1:22" s="25" customFormat="1" ht="24" customHeight="1" x14ac:dyDescent="0.2">
      <c r="A37" s="130">
        <v>28</v>
      </c>
      <c r="B37" s="99" t="s">
        <v>2569</v>
      </c>
      <c r="C37" s="99" t="s">
        <v>9</v>
      </c>
      <c r="D37" s="99">
        <v>39457</v>
      </c>
      <c r="E37" s="100">
        <v>396</v>
      </c>
      <c r="F37" s="100">
        <v>127</v>
      </c>
      <c r="G37" s="100">
        <v>2</v>
      </c>
      <c r="H37" s="100"/>
      <c r="I37" s="100">
        <v>2</v>
      </c>
      <c r="J37" s="100">
        <v>24</v>
      </c>
      <c r="K37" s="100">
        <f t="shared" si="0"/>
        <v>224</v>
      </c>
      <c r="L37" s="100">
        <v>2</v>
      </c>
      <c r="M37" s="100" t="s">
        <v>855</v>
      </c>
      <c r="N37" s="100" t="s">
        <v>15</v>
      </c>
      <c r="O37" s="100" t="s">
        <v>12</v>
      </c>
      <c r="P37" s="100">
        <v>117</v>
      </c>
      <c r="Q37" s="100"/>
      <c r="R37" s="100"/>
      <c r="S37" s="100"/>
      <c r="T37" s="100"/>
      <c r="U37" s="100">
        <v>20</v>
      </c>
      <c r="V37" s="155">
        <v>0</v>
      </c>
    </row>
    <row r="38" spans="1:22" s="25" customFormat="1" ht="24" customHeight="1" x14ac:dyDescent="0.2">
      <c r="A38" s="130">
        <v>29</v>
      </c>
      <c r="B38" s="119"/>
      <c r="C38" s="99" t="s">
        <v>9</v>
      </c>
      <c r="D38" s="99">
        <v>5360</v>
      </c>
      <c r="E38" s="100">
        <v>4193</v>
      </c>
      <c r="F38" s="100">
        <v>132</v>
      </c>
      <c r="G38" s="100">
        <v>1</v>
      </c>
      <c r="H38" s="100">
        <v>15</v>
      </c>
      <c r="I38" s="100"/>
      <c r="J38" s="100"/>
      <c r="K38" s="100">
        <f t="shared" si="0"/>
        <v>6000</v>
      </c>
      <c r="L38" s="100"/>
      <c r="M38" s="100" t="s">
        <v>855</v>
      </c>
      <c r="N38" s="100"/>
      <c r="O38" s="100"/>
      <c r="P38" s="100"/>
      <c r="Q38" s="100"/>
      <c r="R38" s="100"/>
      <c r="S38" s="100"/>
      <c r="T38" s="100"/>
      <c r="U38" s="100"/>
      <c r="V38" s="155">
        <v>0</v>
      </c>
    </row>
    <row r="39" spans="1:22" s="25" customFormat="1" ht="24" customHeight="1" x14ac:dyDescent="0.2">
      <c r="A39" s="130">
        <v>30</v>
      </c>
      <c r="B39" s="99" t="s">
        <v>2570</v>
      </c>
      <c r="C39" s="99" t="s">
        <v>9</v>
      </c>
      <c r="D39" s="99">
        <v>56827</v>
      </c>
      <c r="E39" s="100">
        <v>5353</v>
      </c>
      <c r="F39" s="100">
        <v>137</v>
      </c>
      <c r="G39" s="100">
        <v>1</v>
      </c>
      <c r="H39" s="100">
        <v>7</v>
      </c>
      <c r="I39" s="100">
        <v>2</v>
      </c>
      <c r="J39" s="100">
        <v>51</v>
      </c>
      <c r="K39" s="100">
        <f t="shared" si="0"/>
        <v>3051</v>
      </c>
      <c r="L39" s="100"/>
      <c r="M39" s="100" t="s">
        <v>2571</v>
      </c>
      <c r="N39" s="100"/>
      <c r="O39" s="100"/>
      <c r="P39" s="100"/>
      <c r="Q39" s="100"/>
      <c r="R39" s="100"/>
      <c r="S39" s="100"/>
      <c r="T39" s="100"/>
      <c r="U39" s="100"/>
      <c r="V39" s="155">
        <v>0</v>
      </c>
    </row>
    <row r="40" spans="1:22" s="25" customFormat="1" ht="24" customHeight="1" x14ac:dyDescent="0.2">
      <c r="A40" s="130">
        <v>31</v>
      </c>
      <c r="B40" s="99" t="s">
        <v>2572</v>
      </c>
      <c r="C40" s="99" t="s">
        <v>773</v>
      </c>
      <c r="D40" s="99">
        <v>1871</v>
      </c>
      <c r="E40" s="100">
        <v>1471</v>
      </c>
      <c r="F40" s="100">
        <v>13</v>
      </c>
      <c r="G40" s="100">
        <v>1</v>
      </c>
      <c r="H40" s="100">
        <v>11</v>
      </c>
      <c r="I40" s="100">
        <v>1</v>
      </c>
      <c r="J40" s="100">
        <v>20</v>
      </c>
      <c r="K40" s="100">
        <f t="shared" si="0"/>
        <v>4520</v>
      </c>
      <c r="L40" s="100"/>
      <c r="M40" s="100" t="s">
        <v>2571</v>
      </c>
      <c r="N40" s="100"/>
      <c r="O40" s="100"/>
      <c r="P40" s="100"/>
      <c r="Q40" s="100"/>
      <c r="R40" s="100"/>
      <c r="S40" s="100"/>
      <c r="T40" s="100"/>
      <c r="U40" s="100"/>
      <c r="V40" s="155">
        <v>0.01</v>
      </c>
    </row>
    <row r="41" spans="1:22" s="25" customFormat="1" ht="24" customHeight="1" x14ac:dyDescent="0.2">
      <c r="A41" s="130">
        <v>32</v>
      </c>
      <c r="B41" s="119"/>
      <c r="C41" s="99" t="s">
        <v>9</v>
      </c>
      <c r="D41" s="99">
        <v>55942</v>
      </c>
      <c r="E41" s="100">
        <v>5330</v>
      </c>
      <c r="F41" s="100">
        <v>85</v>
      </c>
      <c r="G41" s="100">
        <v>1</v>
      </c>
      <c r="H41" s="100">
        <v>11</v>
      </c>
      <c r="I41" s="100"/>
      <c r="J41" s="100">
        <v>90</v>
      </c>
      <c r="K41" s="100">
        <f t="shared" si="0"/>
        <v>4490</v>
      </c>
      <c r="L41" s="100"/>
      <c r="M41" s="100" t="s">
        <v>2571</v>
      </c>
      <c r="N41" s="100"/>
      <c r="O41" s="100"/>
      <c r="P41" s="100"/>
      <c r="Q41" s="100"/>
      <c r="R41" s="100"/>
      <c r="S41" s="100"/>
      <c r="T41" s="100"/>
      <c r="U41" s="100"/>
      <c r="V41" s="155">
        <v>0</v>
      </c>
    </row>
    <row r="42" spans="1:22" s="25" customFormat="1" ht="24" customHeight="1" x14ac:dyDescent="0.2">
      <c r="A42" s="130">
        <v>33</v>
      </c>
      <c r="B42" s="99" t="s">
        <v>2573</v>
      </c>
      <c r="C42" s="99" t="s">
        <v>9</v>
      </c>
      <c r="D42" s="99">
        <v>43907</v>
      </c>
      <c r="E42" s="100">
        <v>4362</v>
      </c>
      <c r="F42" s="100">
        <v>33</v>
      </c>
      <c r="G42" s="100">
        <v>2</v>
      </c>
      <c r="H42" s="100"/>
      <c r="I42" s="100">
        <v>1</v>
      </c>
      <c r="J42" s="100">
        <v>52</v>
      </c>
      <c r="K42" s="100">
        <f t="shared" si="0"/>
        <v>152</v>
      </c>
      <c r="L42" s="100">
        <v>2</v>
      </c>
      <c r="M42" s="100" t="s">
        <v>856</v>
      </c>
      <c r="N42" s="100" t="s">
        <v>15</v>
      </c>
      <c r="O42" s="100" t="s">
        <v>12</v>
      </c>
      <c r="P42" s="100">
        <v>207</v>
      </c>
      <c r="Q42" s="100"/>
      <c r="R42" s="100"/>
      <c r="S42" s="100"/>
      <c r="T42" s="100"/>
      <c r="U42" s="100">
        <v>30</v>
      </c>
      <c r="V42" s="155">
        <v>0</v>
      </c>
    </row>
    <row r="43" spans="1:22" s="25" customFormat="1" ht="24" customHeight="1" x14ac:dyDescent="0.2">
      <c r="A43" s="130">
        <v>34</v>
      </c>
      <c r="B43" s="119"/>
      <c r="C43" s="99" t="s">
        <v>9</v>
      </c>
      <c r="D43" s="99">
        <v>13618</v>
      </c>
      <c r="E43" s="100">
        <v>1650</v>
      </c>
      <c r="F43" s="100">
        <v>393</v>
      </c>
      <c r="G43" s="100">
        <v>1</v>
      </c>
      <c r="H43" s="100">
        <v>12</v>
      </c>
      <c r="I43" s="100">
        <v>2</v>
      </c>
      <c r="J43" s="100">
        <v>33</v>
      </c>
      <c r="K43" s="100">
        <f t="shared" si="0"/>
        <v>5033</v>
      </c>
      <c r="L43" s="100"/>
      <c r="M43" s="100" t="s">
        <v>856</v>
      </c>
      <c r="N43" s="100"/>
      <c r="O43" s="100"/>
      <c r="P43" s="100"/>
      <c r="Q43" s="100"/>
      <c r="R43" s="100"/>
      <c r="S43" s="100"/>
      <c r="T43" s="100"/>
      <c r="U43" s="100"/>
      <c r="V43" s="155">
        <v>0</v>
      </c>
    </row>
    <row r="44" spans="1:22" s="25" customFormat="1" ht="24" customHeight="1" x14ac:dyDescent="0.2">
      <c r="A44" s="130">
        <v>35</v>
      </c>
      <c r="B44" s="119"/>
      <c r="C44" s="99" t="s">
        <v>9</v>
      </c>
      <c r="D44" s="99">
        <v>16311</v>
      </c>
      <c r="E44" s="100"/>
      <c r="F44" s="100">
        <v>396</v>
      </c>
      <c r="G44" s="100">
        <v>1</v>
      </c>
      <c r="H44" s="100">
        <v>1</v>
      </c>
      <c r="I44" s="100">
        <v>3</v>
      </c>
      <c r="J44" s="100">
        <v>98</v>
      </c>
      <c r="K44" s="100">
        <f t="shared" si="0"/>
        <v>798</v>
      </c>
      <c r="L44" s="100"/>
      <c r="M44" s="100" t="s">
        <v>856</v>
      </c>
      <c r="N44" s="100"/>
      <c r="O44" s="100"/>
      <c r="P44" s="100"/>
      <c r="Q44" s="100"/>
      <c r="R44" s="100"/>
      <c r="S44" s="100"/>
      <c r="T44" s="100"/>
      <c r="U44" s="100"/>
      <c r="V44" s="155">
        <v>0</v>
      </c>
    </row>
    <row r="45" spans="1:22" s="25" customFormat="1" ht="24" customHeight="1" x14ac:dyDescent="0.2">
      <c r="A45" s="130">
        <v>36</v>
      </c>
      <c r="B45" s="119"/>
      <c r="C45" s="99" t="s">
        <v>9</v>
      </c>
      <c r="D45" s="99">
        <v>16916</v>
      </c>
      <c r="E45" s="100">
        <v>2850</v>
      </c>
      <c r="F45" s="100">
        <v>461</v>
      </c>
      <c r="G45" s="100">
        <v>1</v>
      </c>
      <c r="H45" s="100">
        <v>21</v>
      </c>
      <c r="I45" s="100">
        <v>2</v>
      </c>
      <c r="J45" s="100">
        <v>55</v>
      </c>
      <c r="K45" s="100">
        <f t="shared" si="0"/>
        <v>8655</v>
      </c>
      <c r="L45" s="100"/>
      <c r="M45" s="100" t="s">
        <v>856</v>
      </c>
      <c r="N45" s="100"/>
      <c r="O45" s="100"/>
      <c r="P45" s="100"/>
      <c r="Q45" s="100"/>
      <c r="R45" s="100"/>
      <c r="S45" s="100"/>
      <c r="T45" s="100"/>
      <c r="U45" s="100"/>
      <c r="V45" s="155">
        <v>0</v>
      </c>
    </row>
    <row r="46" spans="1:22" s="25" customFormat="1" ht="24" customHeight="1" x14ac:dyDescent="0.2">
      <c r="A46" s="130">
        <v>37</v>
      </c>
      <c r="B46" s="119"/>
      <c r="C46" s="99" t="s">
        <v>9</v>
      </c>
      <c r="D46" s="99">
        <v>14945</v>
      </c>
      <c r="E46" s="100">
        <v>2089</v>
      </c>
      <c r="F46" s="100">
        <v>197</v>
      </c>
      <c r="G46" s="100">
        <v>1</v>
      </c>
      <c r="H46" s="100">
        <v>18</v>
      </c>
      <c r="I46" s="100">
        <v>2</v>
      </c>
      <c r="J46" s="100">
        <v>21</v>
      </c>
      <c r="K46" s="100">
        <f t="shared" si="0"/>
        <v>7421</v>
      </c>
      <c r="L46" s="100"/>
      <c r="M46" s="100" t="s">
        <v>856</v>
      </c>
      <c r="N46" s="100"/>
      <c r="O46" s="100"/>
      <c r="P46" s="100"/>
      <c r="Q46" s="100"/>
      <c r="R46" s="100"/>
      <c r="S46" s="100"/>
      <c r="T46" s="100"/>
      <c r="U46" s="100"/>
      <c r="V46" s="155">
        <v>0</v>
      </c>
    </row>
    <row r="47" spans="1:22" s="25" customFormat="1" ht="24" customHeight="1" x14ac:dyDescent="0.2">
      <c r="A47" s="130">
        <v>38</v>
      </c>
      <c r="B47" s="119"/>
      <c r="C47" s="99" t="s">
        <v>9</v>
      </c>
      <c r="D47" s="99">
        <v>14860</v>
      </c>
      <c r="E47" s="100">
        <v>2005</v>
      </c>
      <c r="F47" s="100">
        <v>91</v>
      </c>
      <c r="G47" s="100">
        <v>1</v>
      </c>
      <c r="H47" s="100">
        <v>7</v>
      </c>
      <c r="I47" s="100">
        <v>3</v>
      </c>
      <c r="J47" s="100">
        <v>74</v>
      </c>
      <c r="K47" s="100">
        <f t="shared" si="0"/>
        <v>3174</v>
      </c>
      <c r="L47" s="100"/>
      <c r="M47" s="100" t="s">
        <v>856</v>
      </c>
      <c r="N47" s="100"/>
      <c r="O47" s="100"/>
      <c r="P47" s="100"/>
      <c r="Q47" s="100"/>
      <c r="R47" s="100"/>
      <c r="S47" s="100"/>
      <c r="T47" s="100"/>
      <c r="U47" s="100"/>
      <c r="V47" s="155">
        <v>0</v>
      </c>
    </row>
    <row r="48" spans="1:22" s="25" customFormat="1" ht="24" customHeight="1" x14ac:dyDescent="0.2">
      <c r="A48" s="130">
        <v>39</v>
      </c>
      <c r="B48" s="99" t="s">
        <v>2574</v>
      </c>
      <c r="C48" s="99" t="s">
        <v>9</v>
      </c>
      <c r="D48" s="99">
        <v>5442</v>
      </c>
      <c r="E48" s="100">
        <v>475</v>
      </c>
      <c r="F48" s="100">
        <v>229</v>
      </c>
      <c r="G48" s="100">
        <v>2</v>
      </c>
      <c r="H48" s="100"/>
      <c r="I48" s="100"/>
      <c r="J48" s="100">
        <v>82</v>
      </c>
      <c r="K48" s="100">
        <f t="shared" si="0"/>
        <v>82</v>
      </c>
      <c r="L48" s="100">
        <v>2</v>
      </c>
      <c r="M48" s="100" t="s">
        <v>857</v>
      </c>
      <c r="N48" s="100" t="s">
        <v>15</v>
      </c>
      <c r="O48" s="100" t="s">
        <v>12</v>
      </c>
      <c r="P48" s="100">
        <v>309</v>
      </c>
      <c r="Q48" s="100"/>
      <c r="R48" s="100"/>
      <c r="S48" s="100"/>
      <c r="T48" s="100"/>
      <c r="U48" s="100">
        <v>20</v>
      </c>
      <c r="V48" s="155">
        <v>0</v>
      </c>
    </row>
    <row r="49" spans="1:22" s="25" customFormat="1" ht="24" customHeight="1" x14ac:dyDescent="0.2">
      <c r="A49" s="130">
        <v>40</v>
      </c>
      <c r="B49" s="119"/>
      <c r="C49" s="99" t="s">
        <v>9</v>
      </c>
      <c r="D49" s="99">
        <v>27629</v>
      </c>
      <c r="E49" s="100"/>
      <c r="F49" s="100">
        <v>511</v>
      </c>
      <c r="G49" s="100">
        <v>1</v>
      </c>
      <c r="H49" s="100"/>
      <c r="I49" s="100"/>
      <c r="J49" s="100">
        <v>99</v>
      </c>
      <c r="K49" s="100">
        <f t="shared" si="0"/>
        <v>99</v>
      </c>
      <c r="L49" s="100"/>
      <c r="M49" s="100" t="s">
        <v>857</v>
      </c>
      <c r="N49" s="100"/>
      <c r="O49" s="100"/>
      <c r="P49" s="100"/>
      <c r="Q49" s="100"/>
      <c r="R49" s="100"/>
      <c r="S49" s="100"/>
      <c r="T49" s="100"/>
      <c r="U49" s="100"/>
      <c r="V49" s="155">
        <v>0</v>
      </c>
    </row>
    <row r="50" spans="1:22" s="25" customFormat="1" ht="24" customHeight="1" x14ac:dyDescent="0.2">
      <c r="A50" s="130">
        <v>41</v>
      </c>
      <c r="B50" s="119"/>
      <c r="C50" s="99" t="s">
        <v>9</v>
      </c>
      <c r="D50" s="99">
        <v>16786</v>
      </c>
      <c r="E50" s="100">
        <v>4035</v>
      </c>
      <c r="F50" s="100">
        <v>9</v>
      </c>
      <c r="G50" s="100">
        <v>1</v>
      </c>
      <c r="H50" s="100">
        <v>13</v>
      </c>
      <c r="I50" s="100">
        <v>1</v>
      </c>
      <c r="J50" s="100">
        <v>57</v>
      </c>
      <c r="K50" s="100">
        <f t="shared" si="0"/>
        <v>5357</v>
      </c>
      <c r="L50" s="100"/>
      <c r="M50" s="100" t="s">
        <v>857</v>
      </c>
      <c r="N50" s="100"/>
      <c r="O50" s="100"/>
      <c r="P50" s="100"/>
      <c r="Q50" s="100"/>
      <c r="R50" s="100"/>
      <c r="S50" s="100"/>
      <c r="T50" s="100"/>
      <c r="U50" s="100"/>
      <c r="V50" s="155">
        <v>0</v>
      </c>
    </row>
    <row r="51" spans="1:22" s="25" customFormat="1" ht="24" customHeight="1" x14ac:dyDescent="0.2">
      <c r="A51" s="130">
        <v>42</v>
      </c>
      <c r="B51" s="119"/>
      <c r="C51" s="99" t="s">
        <v>9</v>
      </c>
      <c r="D51" s="99">
        <v>13535</v>
      </c>
      <c r="E51" s="100"/>
      <c r="F51" s="100">
        <v>434</v>
      </c>
      <c r="G51" s="100">
        <v>1</v>
      </c>
      <c r="H51" s="100">
        <v>11</v>
      </c>
      <c r="I51" s="100">
        <v>2</v>
      </c>
      <c r="J51" s="100">
        <v>51</v>
      </c>
      <c r="K51" s="100">
        <f t="shared" si="0"/>
        <v>4651</v>
      </c>
      <c r="L51" s="100"/>
      <c r="M51" s="100" t="s">
        <v>857</v>
      </c>
      <c r="N51" s="100"/>
      <c r="O51" s="100"/>
      <c r="P51" s="100"/>
      <c r="Q51" s="100"/>
      <c r="R51" s="100"/>
      <c r="S51" s="100"/>
      <c r="T51" s="100"/>
      <c r="U51" s="100"/>
      <c r="V51" s="155">
        <v>0</v>
      </c>
    </row>
    <row r="52" spans="1:22" s="25" customFormat="1" ht="24" customHeight="1" x14ac:dyDescent="0.2">
      <c r="A52" s="130">
        <v>43</v>
      </c>
      <c r="B52" s="119"/>
      <c r="C52" s="99" t="s">
        <v>9</v>
      </c>
      <c r="D52" s="99">
        <v>14827</v>
      </c>
      <c r="E52" s="100">
        <v>1973</v>
      </c>
      <c r="F52" s="100">
        <v>39</v>
      </c>
      <c r="G52" s="100">
        <v>1</v>
      </c>
      <c r="H52" s="100">
        <v>12</v>
      </c>
      <c r="I52" s="100">
        <v>2</v>
      </c>
      <c r="J52" s="100">
        <v>25</v>
      </c>
      <c r="K52" s="100">
        <f t="shared" si="0"/>
        <v>5025</v>
      </c>
      <c r="L52" s="100"/>
      <c r="M52" s="100" t="s">
        <v>857</v>
      </c>
      <c r="N52" s="100"/>
      <c r="O52" s="100"/>
      <c r="P52" s="100"/>
      <c r="Q52" s="100"/>
      <c r="R52" s="100"/>
      <c r="S52" s="100"/>
      <c r="T52" s="100"/>
      <c r="U52" s="100"/>
      <c r="V52" s="155">
        <v>0</v>
      </c>
    </row>
    <row r="53" spans="1:22" s="25" customFormat="1" ht="24" customHeight="1" x14ac:dyDescent="0.2">
      <c r="A53" s="130">
        <v>44</v>
      </c>
      <c r="B53" s="119"/>
      <c r="C53" s="99" t="s">
        <v>9</v>
      </c>
      <c r="D53" s="99">
        <v>35244</v>
      </c>
      <c r="E53" s="100">
        <v>3967</v>
      </c>
      <c r="F53" s="100">
        <v>91</v>
      </c>
      <c r="G53" s="100">
        <v>1</v>
      </c>
      <c r="H53" s="100">
        <v>2</v>
      </c>
      <c r="I53" s="100">
        <v>2</v>
      </c>
      <c r="J53" s="100">
        <v>75</v>
      </c>
      <c r="K53" s="100">
        <f t="shared" si="0"/>
        <v>1075</v>
      </c>
      <c r="L53" s="100"/>
      <c r="M53" s="100" t="s">
        <v>857</v>
      </c>
      <c r="N53" s="100"/>
      <c r="O53" s="100"/>
      <c r="P53" s="100"/>
      <c r="Q53" s="100"/>
      <c r="R53" s="100"/>
      <c r="S53" s="100"/>
      <c r="T53" s="100"/>
      <c r="U53" s="100"/>
      <c r="V53" s="155">
        <v>0</v>
      </c>
    </row>
    <row r="54" spans="1:22" s="25" customFormat="1" ht="24" customHeight="1" x14ac:dyDescent="0.2">
      <c r="A54" s="130">
        <v>45</v>
      </c>
      <c r="B54" s="119"/>
      <c r="C54" s="99" t="s">
        <v>13</v>
      </c>
      <c r="D54" s="99"/>
      <c r="E54" s="100"/>
      <c r="F54" s="100"/>
      <c r="G54" s="100">
        <v>1</v>
      </c>
      <c r="H54" s="100">
        <v>2</v>
      </c>
      <c r="I54" s="100"/>
      <c r="J54" s="100"/>
      <c r="K54" s="100">
        <f t="shared" si="0"/>
        <v>800</v>
      </c>
      <c r="L54" s="100"/>
      <c r="M54" s="100" t="s">
        <v>857</v>
      </c>
      <c r="N54" s="100"/>
      <c r="O54" s="100"/>
      <c r="P54" s="100"/>
      <c r="Q54" s="100"/>
      <c r="R54" s="100"/>
      <c r="S54" s="100"/>
      <c r="T54" s="100"/>
      <c r="U54" s="100"/>
      <c r="V54" s="155">
        <v>0.01</v>
      </c>
    </row>
    <row r="55" spans="1:22" s="25" customFormat="1" ht="24" customHeight="1" x14ac:dyDescent="0.2">
      <c r="A55" s="130">
        <v>46</v>
      </c>
      <c r="B55" s="99" t="s">
        <v>2575</v>
      </c>
      <c r="C55" s="99" t="s">
        <v>9</v>
      </c>
      <c r="D55" s="99">
        <v>5388</v>
      </c>
      <c r="E55" s="100">
        <v>417</v>
      </c>
      <c r="F55" s="100">
        <v>152</v>
      </c>
      <c r="G55" s="100">
        <v>2</v>
      </c>
      <c r="H55" s="100"/>
      <c r="I55" s="100"/>
      <c r="J55" s="100">
        <v>89</v>
      </c>
      <c r="K55" s="100">
        <f t="shared" si="0"/>
        <v>89</v>
      </c>
      <c r="L55" s="100">
        <v>2</v>
      </c>
      <c r="M55" s="100" t="s">
        <v>858</v>
      </c>
      <c r="N55" s="100" t="s">
        <v>15</v>
      </c>
      <c r="O55" s="100" t="s">
        <v>12</v>
      </c>
      <c r="P55" s="100">
        <v>186</v>
      </c>
      <c r="Q55" s="100"/>
      <c r="R55" s="100"/>
      <c r="S55" s="100"/>
      <c r="T55" s="100"/>
      <c r="U55" s="100">
        <v>30</v>
      </c>
      <c r="V55" s="155">
        <v>0</v>
      </c>
    </row>
    <row r="56" spans="1:22" s="25" customFormat="1" ht="24" customHeight="1" x14ac:dyDescent="0.2">
      <c r="A56" s="130">
        <v>47</v>
      </c>
      <c r="B56" s="119"/>
      <c r="C56" s="99" t="s">
        <v>9</v>
      </c>
      <c r="D56" s="99">
        <v>13602</v>
      </c>
      <c r="E56" s="100">
        <v>1634</v>
      </c>
      <c r="F56" s="100">
        <v>373</v>
      </c>
      <c r="G56" s="100">
        <v>1</v>
      </c>
      <c r="H56" s="100">
        <v>8</v>
      </c>
      <c r="I56" s="100"/>
      <c r="J56" s="100">
        <v>96</v>
      </c>
      <c r="K56" s="100">
        <f t="shared" si="0"/>
        <v>3296</v>
      </c>
      <c r="L56" s="100"/>
      <c r="M56" s="100" t="s">
        <v>858</v>
      </c>
      <c r="N56" s="100"/>
      <c r="O56" s="100"/>
      <c r="P56" s="100"/>
      <c r="Q56" s="100"/>
      <c r="R56" s="100"/>
      <c r="S56" s="100"/>
      <c r="T56" s="100"/>
      <c r="U56" s="100"/>
      <c r="V56" s="155">
        <v>0</v>
      </c>
    </row>
    <row r="57" spans="1:22" s="25" customFormat="1" ht="24" customHeight="1" x14ac:dyDescent="0.2">
      <c r="A57" s="130">
        <v>48</v>
      </c>
      <c r="B57" s="99" t="s">
        <v>2576</v>
      </c>
      <c r="C57" s="99" t="s">
        <v>9</v>
      </c>
      <c r="D57" s="99"/>
      <c r="E57" s="100">
        <v>424</v>
      </c>
      <c r="F57" s="100">
        <v>157</v>
      </c>
      <c r="G57" s="100">
        <v>2</v>
      </c>
      <c r="H57" s="100"/>
      <c r="I57" s="100"/>
      <c r="J57" s="100">
        <v>80</v>
      </c>
      <c r="K57" s="100">
        <f t="shared" si="0"/>
        <v>80</v>
      </c>
      <c r="L57" s="100">
        <v>2</v>
      </c>
      <c r="M57" s="100" t="s">
        <v>859</v>
      </c>
      <c r="N57" s="100" t="s">
        <v>15</v>
      </c>
      <c r="O57" s="100" t="s">
        <v>12</v>
      </c>
      <c r="P57" s="100">
        <v>234</v>
      </c>
      <c r="Q57" s="100"/>
      <c r="R57" s="100"/>
      <c r="S57" s="100"/>
      <c r="T57" s="100"/>
      <c r="U57" s="100">
        <v>30</v>
      </c>
      <c r="V57" s="155">
        <v>0</v>
      </c>
    </row>
    <row r="58" spans="1:22" s="25" customFormat="1" ht="24" customHeight="1" x14ac:dyDescent="0.2">
      <c r="A58" s="130">
        <v>49</v>
      </c>
      <c r="B58" s="119"/>
      <c r="C58" s="99" t="s">
        <v>9</v>
      </c>
      <c r="D58" s="99"/>
      <c r="E58" s="100"/>
      <c r="F58" s="100"/>
      <c r="G58" s="100">
        <v>2</v>
      </c>
      <c r="H58" s="100"/>
      <c r="I58" s="100"/>
      <c r="J58" s="100">
        <v>52</v>
      </c>
      <c r="K58" s="100">
        <f t="shared" si="0"/>
        <v>52</v>
      </c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55">
        <v>0</v>
      </c>
    </row>
    <row r="59" spans="1:22" s="25" customFormat="1" ht="24" customHeight="1" x14ac:dyDescent="0.2">
      <c r="A59" s="130">
        <v>50</v>
      </c>
      <c r="B59" s="119"/>
      <c r="C59" s="99" t="s">
        <v>787</v>
      </c>
      <c r="D59" s="99"/>
      <c r="E59" s="100"/>
      <c r="F59" s="100"/>
      <c r="G59" s="100">
        <v>1</v>
      </c>
      <c r="H59" s="100">
        <v>59</v>
      </c>
      <c r="I59" s="100">
        <v>3</v>
      </c>
      <c r="J59" s="100">
        <v>11</v>
      </c>
      <c r="K59" s="100">
        <f t="shared" si="0"/>
        <v>23911</v>
      </c>
      <c r="L59" s="100"/>
      <c r="M59" s="100" t="s">
        <v>859</v>
      </c>
      <c r="N59" s="100"/>
      <c r="O59" s="100"/>
      <c r="P59" s="100"/>
      <c r="Q59" s="100"/>
      <c r="R59" s="100"/>
      <c r="S59" s="100"/>
      <c r="T59" s="100"/>
      <c r="U59" s="100"/>
      <c r="V59" s="155">
        <v>0.01</v>
      </c>
    </row>
    <row r="60" spans="1:22" s="25" customFormat="1" ht="24" customHeight="1" x14ac:dyDescent="0.2">
      <c r="A60" s="130">
        <v>51</v>
      </c>
      <c r="B60" s="119"/>
      <c r="C60" s="99" t="s">
        <v>773</v>
      </c>
      <c r="D60" s="99"/>
      <c r="E60" s="100">
        <v>1912</v>
      </c>
      <c r="F60" s="100">
        <v>109</v>
      </c>
      <c r="G60" s="100">
        <v>1</v>
      </c>
      <c r="H60" s="100">
        <v>16</v>
      </c>
      <c r="I60" s="100">
        <v>1</v>
      </c>
      <c r="J60" s="100">
        <v>70</v>
      </c>
      <c r="K60" s="100">
        <f t="shared" si="0"/>
        <v>6570</v>
      </c>
      <c r="L60" s="100"/>
      <c r="M60" s="100" t="s">
        <v>859</v>
      </c>
      <c r="N60" s="100"/>
      <c r="O60" s="100"/>
      <c r="P60" s="100"/>
      <c r="Q60" s="100"/>
      <c r="R60" s="100"/>
      <c r="S60" s="100"/>
      <c r="T60" s="100"/>
      <c r="U60" s="100"/>
      <c r="V60" s="155">
        <v>0.01</v>
      </c>
    </row>
    <row r="61" spans="1:22" s="25" customFormat="1" ht="24" customHeight="1" x14ac:dyDescent="0.2">
      <c r="A61" s="130">
        <v>52</v>
      </c>
      <c r="B61" s="119"/>
      <c r="C61" s="99" t="s">
        <v>9</v>
      </c>
      <c r="D61" s="99"/>
      <c r="E61" s="100"/>
      <c r="F61" s="100">
        <v>205</v>
      </c>
      <c r="G61" s="100">
        <v>1</v>
      </c>
      <c r="H61" s="100">
        <v>2</v>
      </c>
      <c r="I61" s="100">
        <v>1</v>
      </c>
      <c r="J61" s="100">
        <v>4</v>
      </c>
      <c r="K61" s="100">
        <f t="shared" si="0"/>
        <v>904</v>
      </c>
      <c r="L61" s="100"/>
      <c r="M61" s="100" t="s">
        <v>859</v>
      </c>
      <c r="N61" s="100"/>
      <c r="O61" s="100"/>
      <c r="P61" s="100"/>
      <c r="Q61" s="100"/>
      <c r="R61" s="100"/>
      <c r="S61" s="100"/>
      <c r="T61" s="100"/>
      <c r="U61" s="100"/>
      <c r="V61" s="155">
        <v>0</v>
      </c>
    </row>
    <row r="62" spans="1:22" s="25" customFormat="1" ht="24" customHeight="1" x14ac:dyDescent="0.2">
      <c r="A62" s="130">
        <v>53</v>
      </c>
      <c r="B62" s="119"/>
      <c r="C62" s="99" t="s">
        <v>9</v>
      </c>
      <c r="D62" s="99"/>
      <c r="E62" s="100">
        <v>2880</v>
      </c>
      <c r="F62" s="100">
        <v>2</v>
      </c>
      <c r="G62" s="100">
        <v>1</v>
      </c>
      <c r="H62" s="100">
        <v>23</v>
      </c>
      <c r="I62" s="100"/>
      <c r="J62" s="100">
        <v>10</v>
      </c>
      <c r="K62" s="100">
        <f t="shared" ref="K62:K114" si="1">H62*400+I62*100+J62</f>
        <v>9210</v>
      </c>
      <c r="L62" s="100"/>
      <c r="M62" s="100" t="s">
        <v>859</v>
      </c>
      <c r="N62" s="100"/>
      <c r="O62" s="100"/>
      <c r="P62" s="100"/>
      <c r="Q62" s="100"/>
      <c r="R62" s="100"/>
      <c r="S62" s="100"/>
      <c r="T62" s="100"/>
      <c r="U62" s="100"/>
      <c r="V62" s="155">
        <v>0</v>
      </c>
    </row>
    <row r="63" spans="1:22" s="25" customFormat="1" ht="24" customHeight="1" x14ac:dyDescent="0.2">
      <c r="A63" s="130">
        <v>54</v>
      </c>
      <c r="B63" s="119"/>
      <c r="C63" s="99" t="s">
        <v>13</v>
      </c>
      <c r="D63" s="99"/>
      <c r="E63" s="100"/>
      <c r="F63" s="100"/>
      <c r="G63" s="100">
        <v>1</v>
      </c>
      <c r="H63" s="100"/>
      <c r="I63" s="100">
        <v>2</v>
      </c>
      <c r="J63" s="100"/>
      <c r="K63" s="100">
        <f t="shared" si="1"/>
        <v>200</v>
      </c>
      <c r="L63" s="100"/>
      <c r="M63" s="100" t="s">
        <v>859</v>
      </c>
      <c r="N63" s="100"/>
      <c r="O63" s="100"/>
      <c r="P63" s="100"/>
      <c r="Q63" s="100"/>
      <c r="R63" s="100"/>
      <c r="S63" s="100"/>
      <c r="T63" s="100"/>
      <c r="U63" s="100"/>
      <c r="V63" s="155">
        <v>0.01</v>
      </c>
    </row>
    <row r="64" spans="1:22" s="25" customFormat="1" ht="24" customHeight="1" x14ac:dyDescent="0.2">
      <c r="A64" s="130">
        <v>55</v>
      </c>
      <c r="B64" s="99" t="s">
        <v>2577</v>
      </c>
      <c r="C64" s="101" t="s">
        <v>860</v>
      </c>
      <c r="D64" s="101"/>
      <c r="E64" s="100"/>
      <c r="F64" s="100"/>
      <c r="G64" s="100">
        <v>2</v>
      </c>
      <c r="H64" s="100"/>
      <c r="I64" s="100"/>
      <c r="J64" s="100"/>
      <c r="K64" s="100">
        <f t="shared" si="1"/>
        <v>0</v>
      </c>
      <c r="L64" s="100">
        <v>2</v>
      </c>
      <c r="M64" s="100" t="s">
        <v>861</v>
      </c>
      <c r="N64" s="100" t="s">
        <v>15</v>
      </c>
      <c r="O64" s="100" t="s">
        <v>12</v>
      </c>
      <c r="P64" s="100">
        <v>198</v>
      </c>
      <c r="Q64" s="100"/>
      <c r="R64" s="100"/>
      <c r="S64" s="100"/>
      <c r="T64" s="100"/>
      <c r="U64" s="100">
        <v>20</v>
      </c>
      <c r="V64" s="155">
        <v>0.02</v>
      </c>
    </row>
    <row r="65" spans="1:22" s="25" customFormat="1" ht="24" customHeight="1" x14ac:dyDescent="0.2">
      <c r="A65" s="130">
        <v>56</v>
      </c>
      <c r="B65" s="119"/>
      <c r="C65" s="99" t="s">
        <v>9</v>
      </c>
      <c r="D65" s="99">
        <v>5381</v>
      </c>
      <c r="E65" s="100">
        <v>3378</v>
      </c>
      <c r="F65" s="100">
        <v>149</v>
      </c>
      <c r="G65" s="100">
        <v>1</v>
      </c>
      <c r="H65" s="100"/>
      <c r="I65" s="100"/>
      <c r="J65" s="100">
        <v>41</v>
      </c>
      <c r="K65" s="100">
        <f t="shared" si="1"/>
        <v>41</v>
      </c>
      <c r="L65" s="100">
        <v>1</v>
      </c>
      <c r="M65" s="100" t="s">
        <v>861</v>
      </c>
      <c r="N65" s="100"/>
      <c r="O65" s="100"/>
      <c r="P65" s="100"/>
      <c r="Q65" s="100"/>
      <c r="R65" s="100"/>
      <c r="S65" s="100"/>
      <c r="T65" s="100"/>
      <c r="U65" s="100"/>
      <c r="V65" s="155">
        <v>0</v>
      </c>
    </row>
    <row r="66" spans="1:22" s="25" customFormat="1" ht="24" customHeight="1" x14ac:dyDescent="0.2">
      <c r="A66" s="130">
        <v>57</v>
      </c>
      <c r="B66" s="119"/>
      <c r="C66" s="99" t="s">
        <v>9</v>
      </c>
      <c r="D66" s="99">
        <v>5380</v>
      </c>
      <c r="E66" s="100">
        <v>416</v>
      </c>
      <c r="F66" s="100">
        <v>148</v>
      </c>
      <c r="G66" s="100">
        <v>1</v>
      </c>
      <c r="H66" s="100"/>
      <c r="I66" s="100"/>
      <c r="J66" s="100">
        <v>61</v>
      </c>
      <c r="K66" s="100">
        <f t="shared" si="1"/>
        <v>61</v>
      </c>
      <c r="L66" s="100">
        <v>1</v>
      </c>
      <c r="M66" s="100" t="s">
        <v>861</v>
      </c>
      <c r="N66" s="100"/>
      <c r="O66" s="100"/>
      <c r="P66" s="100"/>
      <c r="Q66" s="100"/>
      <c r="R66" s="100"/>
      <c r="S66" s="100"/>
      <c r="T66" s="100"/>
      <c r="U66" s="100"/>
      <c r="V66" s="155">
        <v>0</v>
      </c>
    </row>
    <row r="67" spans="1:22" s="25" customFormat="1" ht="24" customHeight="1" x14ac:dyDescent="0.2">
      <c r="A67" s="130">
        <v>58</v>
      </c>
      <c r="B67" s="119"/>
      <c r="C67" s="99" t="s">
        <v>9</v>
      </c>
      <c r="D67" s="99">
        <v>27147</v>
      </c>
      <c r="E67" s="100">
        <v>3255</v>
      </c>
      <c r="F67" s="100">
        <v>510</v>
      </c>
      <c r="G67" s="100">
        <v>1</v>
      </c>
      <c r="H67" s="100">
        <v>6</v>
      </c>
      <c r="I67" s="100">
        <v>2</v>
      </c>
      <c r="J67" s="100">
        <v>85</v>
      </c>
      <c r="K67" s="100">
        <f t="shared" si="1"/>
        <v>2685</v>
      </c>
      <c r="L67" s="100">
        <v>1</v>
      </c>
      <c r="M67" s="100" t="s">
        <v>861</v>
      </c>
      <c r="N67" s="100"/>
      <c r="O67" s="100"/>
      <c r="P67" s="100"/>
      <c r="Q67" s="100"/>
      <c r="R67" s="100"/>
      <c r="S67" s="100"/>
      <c r="T67" s="100"/>
      <c r="U67" s="100"/>
      <c r="V67" s="155">
        <v>0</v>
      </c>
    </row>
    <row r="68" spans="1:22" s="25" customFormat="1" ht="24" customHeight="1" x14ac:dyDescent="0.2">
      <c r="A68" s="130">
        <v>59</v>
      </c>
      <c r="B68" s="119"/>
      <c r="C68" s="99" t="s">
        <v>9</v>
      </c>
      <c r="D68" s="99">
        <v>57306</v>
      </c>
      <c r="E68" s="100">
        <v>5377</v>
      </c>
      <c r="F68" s="100">
        <v>46</v>
      </c>
      <c r="G68" s="100">
        <v>1</v>
      </c>
      <c r="H68" s="100"/>
      <c r="I68" s="100">
        <v>1</v>
      </c>
      <c r="J68" s="100">
        <v>27</v>
      </c>
      <c r="K68" s="100">
        <f t="shared" si="1"/>
        <v>127</v>
      </c>
      <c r="L68" s="100">
        <v>1</v>
      </c>
      <c r="M68" s="100" t="s">
        <v>861</v>
      </c>
      <c r="N68" s="100"/>
      <c r="O68" s="100"/>
      <c r="P68" s="100"/>
      <c r="Q68" s="100"/>
      <c r="R68" s="100"/>
      <c r="S68" s="100"/>
      <c r="T68" s="100"/>
      <c r="U68" s="100"/>
      <c r="V68" s="155">
        <v>0</v>
      </c>
    </row>
    <row r="69" spans="1:22" s="25" customFormat="1" ht="24" customHeight="1" x14ac:dyDescent="0.2">
      <c r="A69" s="130">
        <v>60</v>
      </c>
      <c r="B69" s="119"/>
      <c r="C69" s="99" t="s">
        <v>13</v>
      </c>
      <c r="D69" s="99"/>
      <c r="E69" s="100"/>
      <c r="F69" s="100"/>
      <c r="G69" s="100">
        <v>1</v>
      </c>
      <c r="H69" s="100">
        <v>8</v>
      </c>
      <c r="I69" s="100">
        <v>1</v>
      </c>
      <c r="J69" s="100">
        <v>20</v>
      </c>
      <c r="K69" s="100">
        <f t="shared" si="1"/>
        <v>3320</v>
      </c>
      <c r="L69" s="100">
        <v>1</v>
      </c>
      <c r="M69" s="100" t="s">
        <v>861</v>
      </c>
      <c r="N69" s="100"/>
      <c r="O69" s="100"/>
      <c r="P69" s="100"/>
      <c r="Q69" s="100"/>
      <c r="R69" s="100"/>
      <c r="S69" s="100"/>
      <c r="T69" s="100"/>
      <c r="U69" s="100"/>
      <c r="V69" s="155">
        <v>0.01</v>
      </c>
    </row>
    <row r="70" spans="1:22" s="25" customFormat="1" ht="24" customHeight="1" x14ac:dyDescent="0.2">
      <c r="A70" s="130">
        <v>61</v>
      </c>
      <c r="B70" s="99" t="s">
        <v>2578</v>
      </c>
      <c r="C70" s="99" t="s">
        <v>9</v>
      </c>
      <c r="D70" s="99">
        <v>5388</v>
      </c>
      <c r="E70" s="100">
        <v>423</v>
      </c>
      <c r="F70" s="100">
        <v>156</v>
      </c>
      <c r="G70" s="100">
        <v>2</v>
      </c>
      <c r="H70" s="100"/>
      <c r="I70" s="100">
        <v>1</v>
      </c>
      <c r="J70" s="100">
        <v>37</v>
      </c>
      <c r="K70" s="100">
        <f t="shared" si="1"/>
        <v>137</v>
      </c>
      <c r="L70" s="100">
        <v>2</v>
      </c>
      <c r="M70" s="100" t="s">
        <v>862</v>
      </c>
      <c r="N70" s="100" t="s">
        <v>15</v>
      </c>
      <c r="O70" s="100" t="s">
        <v>12</v>
      </c>
      <c r="P70" s="100">
        <v>213</v>
      </c>
      <c r="Q70" s="100"/>
      <c r="R70" s="100"/>
      <c r="S70" s="100"/>
      <c r="T70" s="100"/>
      <c r="U70" s="100">
        <v>30</v>
      </c>
      <c r="V70" s="155">
        <v>0</v>
      </c>
    </row>
    <row r="71" spans="1:22" s="25" customFormat="1" ht="24" customHeight="1" x14ac:dyDescent="0.2">
      <c r="A71" s="130">
        <v>62</v>
      </c>
      <c r="B71" s="119"/>
      <c r="C71" s="99" t="s">
        <v>9</v>
      </c>
      <c r="D71" s="99">
        <v>16546</v>
      </c>
      <c r="E71" s="100">
        <v>2599</v>
      </c>
      <c r="F71" s="100">
        <v>128</v>
      </c>
      <c r="G71" s="100">
        <v>1</v>
      </c>
      <c r="H71" s="100">
        <v>21</v>
      </c>
      <c r="I71" s="100">
        <v>2</v>
      </c>
      <c r="J71" s="100">
        <v>42</v>
      </c>
      <c r="K71" s="100">
        <f t="shared" si="1"/>
        <v>8642</v>
      </c>
      <c r="L71" s="100"/>
      <c r="M71" s="100" t="s">
        <v>862</v>
      </c>
      <c r="N71" s="100"/>
      <c r="O71" s="100"/>
      <c r="P71" s="100"/>
      <c r="Q71" s="100"/>
      <c r="R71" s="100"/>
      <c r="S71" s="100"/>
      <c r="T71" s="100"/>
      <c r="U71" s="100"/>
      <c r="V71" s="155">
        <v>0</v>
      </c>
    </row>
    <row r="72" spans="1:22" s="25" customFormat="1" ht="24" customHeight="1" x14ac:dyDescent="0.2">
      <c r="A72" s="130">
        <v>63</v>
      </c>
      <c r="B72" s="99" t="s">
        <v>2579</v>
      </c>
      <c r="C72" s="99" t="s">
        <v>9</v>
      </c>
      <c r="D72" s="99">
        <v>59908</v>
      </c>
      <c r="E72" s="100">
        <v>5653</v>
      </c>
      <c r="F72" s="100">
        <v>83</v>
      </c>
      <c r="G72" s="100">
        <v>2</v>
      </c>
      <c r="H72" s="100"/>
      <c r="I72" s="100"/>
      <c r="J72" s="100">
        <v>31</v>
      </c>
      <c r="K72" s="100">
        <f t="shared" si="1"/>
        <v>31</v>
      </c>
      <c r="L72" s="100">
        <v>2</v>
      </c>
      <c r="M72" s="100" t="s">
        <v>863</v>
      </c>
      <c r="N72" s="100" t="s">
        <v>15</v>
      </c>
      <c r="O72" s="100" t="s">
        <v>42</v>
      </c>
      <c r="P72" s="100">
        <v>168</v>
      </c>
      <c r="Q72" s="100"/>
      <c r="R72" s="100"/>
      <c r="S72" s="100"/>
      <c r="T72" s="100"/>
      <c r="U72" s="100">
        <v>10</v>
      </c>
      <c r="V72" s="155">
        <v>0</v>
      </c>
    </row>
    <row r="73" spans="1:22" s="25" customFormat="1" ht="24" customHeight="1" x14ac:dyDescent="0.2">
      <c r="A73" s="130">
        <v>64</v>
      </c>
      <c r="B73" s="119"/>
      <c r="C73" s="99" t="s">
        <v>9</v>
      </c>
      <c r="D73" s="99">
        <v>26293</v>
      </c>
      <c r="E73" s="100"/>
      <c r="F73" s="100">
        <v>7</v>
      </c>
      <c r="G73" s="100">
        <v>1</v>
      </c>
      <c r="H73" s="100">
        <v>13</v>
      </c>
      <c r="I73" s="100">
        <v>1</v>
      </c>
      <c r="J73" s="100">
        <v>54</v>
      </c>
      <c r="K73" s="100">
        <f t="shared" si="1"/>
        <v>5354</v>
      </c>
      <c r="L73" s="100">
        <v>1</v>
      </c>
      <c r="M73" s="100" t="s">
        <v>863</v>
      </c>
      <c r="N73" s="100"/>
      <c r="O73" s="100"/>
      <c r="P73" s="100"/>
      <c r="Q73" s="100"/>
      <c r="R73" s="100"/>
      <c r="S73" s="100"/>
      <c r="T73" s="100"/>
      <c r="U73" s="100"/>
      <c r="V73" s="155">
        <v>0</v>
      </c>
    </row>
    <row r="74" spans="1:22" s="25" customFormat="1" ht="24" customHeight="1" x14ac:dyDescent="0.2">
      <c r="A74" s="130">
        <v>65</v>
      </c>
      <c r="B74" s="119"/>
      <c r="C74" s="99" t="s">
        <v>13</v>
      </c>
      <c r="D74" s="99"/>
      <c r="E74" s="100"/>
      <c r="F74" s="100"/>
      <c r="G74" s="100">
        <v>1</v>
      </c>
      <c r="H74" s="100">
        <v>5</v>
      </c>
      <c r="I74" s="100"/>
      <c r="J74" s="100"/>
      <c r="K74" s="100">
        <f t="shared" si="1"/>
        <v>2000</v>
      </c>
      <c r="L74" s="100">
        <v>1</v>
      </c>
      <c r="M74" s="100" t="s">
        <v>863</v>
      </c>
      <c r="N74" s="100"/>
      <c r="O74" s="100"/>
      <c r="P74" s="100"/>
      <c r="Q74" s="100"/>
      <c r="R74" s="100"/>
      <c r="S74" s="100"/>
      <c r="T74" s="100"/>
      <c r="U74" s="100"/>
      <c r="V74" s="155">
        <v>0.01</v>
      </c>
    </row>
    <row r="75" spans="1:22" s="25" customFormat="1" ht="24" customHeight="1" x14ac:dyDescent="0.2">
      <c r="A75" s="130">
        <v>66</v>
      </c>
      <c r="B75" s="119"/>
      <c r="C75" s="99" t="s">
        <v>9</v>
      </c>
      <c r="D75" s="99">
        <v>16411</v>
      </c>
      <c r="E75" s="100">
        <v>5972</v>
      </c>
      <c r="F75" s="100">
        <v>396</v>
      </c>
      <c r="G75" s="100">
        <v>1</v>
      </c>
      <c r="H75" s="100">
        <v>1</v>
      </c>
      <c r="I75" s="100"/>
      <c r="J75" s="100">
        <v>14</v>
      </c>
      <c r="K75" s="100">
        <f t="shared" si="1"/>
        <v>414</v>
      </c>
      <c r="L75" s="100">
        <v>1</v>
      </c>
      <c r="M75" s="100" t="s">
        <v>863</v>
      </c>
      <c r="N75" s="100"/>
      <c r="O75" s="100"/>
      <c r="P75" s="100"/>
      <c r="Q75" s="100"/>
      <c r="R75" s="100"/>
      <c r="S75" s="100"/>
      <c r="T75" s="100"/>
      <c r="U75" s="100"/>
      <c r="V75" s="155">
        <v>0</v>
      </c>
    </row>
    <row r="76" spans="1:22" s="25" customFormat="1" ht="24" customHeight="1" x14ac:dyDescent="0.2">
      <c r="A76" s="130">
        <v>67</v>
      </c>
      <c r="B76" s="99" t="s">
        <v>2580</v>
      </c>
      <c r="C76" s="99" t="s">
        <v>9</v>
      </c>
      <c r="D76" s="99">
        <v>8767</v>
      </c>
      <c r="E76" s="100">
        <v>1043</v>
      </c>
      <c r="F76" s="100">
        <v>39</v>
      </c>
      <c r="G76" s="100">
        <v>2</v>
      </c>
      <c r="H76" s="100">
        <v>2</v>
      </c>
      <c r="I76" s="100">
        <v>1</v>
      </c>
      <c r="J76" s="100">
        <v>21</v>
      </c>
      <c r="K76" s="100">
        <f t="shared" si="1"/>
        <v>921</v>
      </c>
      <c r="L76" s="100">
        <v>2</v>
      </c>
      <c r="M76" s="100" t="s">
        <v>864</v>
      </c>
      <c r="N76" s="100" t="s">
        <v>15</v>
      </c>
      <c r="O76" s="100" t="s">
        <v>47</v>
      </c>
      <c r="P76" s="100">
        <v>108</v>
      </c>
      <c r="Q76" s="100"/>
      <c r="R76" s="100"/>
      <c r="S76" s="100"/>
      <c r="T76" s="100"/>
      <c r="U76" s="100">
        <v>10</v>
      </c>
      <c r="V76" s="155">
        <v>0</v>
      </c>
    </row>
    <row r="77" spans="1:22" s="25" customFormat="1" ht="24" customHeight="1" x14ac:dyDescent="0.2">
      <c r="A77" s="130">
        <v>68</v>
      </c>
      <c r="B77" s="119"/>
      <c r="C77" s="99" t="s">
        <v>9</v>
      </c>
      <c r="D77" s="99">
        <v>13537</v>
      </c>
      <c r="E77" s="100">
        <v>1571</v>
      </c>
      <c r="F77" s="100">
        <v>436</v>
      </c>
      <c r="G77" s="100">
        <v>1</v>
      </c>
      <c r="H77" s="100">
        <v>12</v>
      </c>
      <c r="I77" s="100">
        <v>2</v>
      </c>
      <c r="J77" s="100">
        <v>31</v>
      </c>
      <c r="K77" s="100">
        <f t="shared" si="1"/>
        <v>5031</v>
      </c>
      <c r="L77" s="100">
        <v>1</v>
      </c>
      <c r="M77" s="100" t="s">
        <v>864</v>
      </c>
      <c r="N77" s="100"/>
      <c r="O77" s="100"/>
      <c r="P77" s="100"/>
      <c r="Q77" s="100"/>
      <c r="R77" s="100"/>
      <c r="S77" s="100"/>
      <c r="T77" s="100"/>
      <c r="U77" s="100"/>
      <c r="V77" s="155">
        <v>0</v>
      </c>
    </row>
    <row r="78" spans="1:22" s="25" customFormat="1" ht="24" customHeight="1" x14ac:dyDescent="0.2">
      <c r="A78" s="130">
        <v>69</v>
      </c>
      <c r="B78" s="119"/>
      <c r="C78" s="99" t="s">
        <v>9</v>
      </c>
      <c r="D78" s="99">
        <v>17000</v>
      </c>
      <c r="E78" s="100">
        <v>2933</v>
      </c>
      <c r="F78" s="100">
        <v>48</v>
      </c>
      <c r="G78" s="100">
        <v>1</v>
      </c>
      <c r="H78" s="100">
        <v>5</v>
      </c>
      <c r="I78" s="100">
        <v>1</v>
      </c>
      <c r="J78" s="100">
        <v>77</v>
      </c>
      <c r="K78" s="100">
        <f t="shared" si="1"/>
        <v>2177</v>
      </c>
      <c r="L78" s="100">
        <v>1</v>
      </c>
      <c r="M78" s="100" t="s">
        <v>864</v>
      </c>
      <c r="N78" s="100"/>
      <c r="O78" s="100"/>
      <c r="P78" s="100"/>
      <c r="Q78" s="100"/>
      <c r="R78" s="100"/>
      <c r="S78" s="100"/>
      <c r="T78" s="100"/>
      <c r="U78" s="100"/>
      <c r="V78" s="155">
        <v>0</v>
      </c>
    </row>
    <row r="79" spans="1:22" s="25" customFormat="1" ht="24" customHeight="1" x14ac:dyDescent="0.2">
      <c r="A79" s="130">
        <v>70</v>
      </c>
      <c r="B79" s="119"/>
      <c r="C79" s="99" t="s">
        <v>9</v>
      </c>
      <c r="D79" s="99">
        <v>26197</v>
      </c>
      <c r="E79" s="100">
        <v>3128</v>
      </c>
      <c r="F79" s="100">
        <v>120</v>
      </c>
      <c r="G79" s="100">
        <v>1</v>
      </c>
      <c r="H79" s="100">
        <v>11</v>
      </c>
      <c r="I79" s="100">
        <v>3</v>
      </c>
      <c r="J79" s="100">
        <v>10</v>
      </c>
      <c r="K79" s="100">
        <f t="shared" si="1"/>
        <v>4710</v>
      </c>
      <c r="L79" s="100">
        <v>1</v>
      </c>
      <c r="M79" s="100" t="s">
        <v>864</v>
      </c>
      <c r="N79" s="100"/>
      <c r="O79" s="100"/>
      <c r="P79" s="100"/>
      <c r="Q79" s="100"/>
      <c r="R79" s="100"/>
      <c r="S79" s="100"/>
      <c r="T79" s="100"/>
      <c r="U79" s="100"/>
      <c r="V79" s="155">
        <v>0</v>
      </c>
    </row>
    <row r="80" spans="1:22" s="25" customFormat="1" ht="24" customHeight="1" x14ac:dyDescent="0.2">
      <c r="A80" s="130">
        <v>71</v>
      </c>
      <c r="B80" s="99" t="s">
        <v>2581</v>
      </c>
      <c r="C80" s="99" t="s">
        <v>9</v>
      </c>
      <c r="D80" s="99">
        <v>5354</v>
      </c>
      <c r="E80" s="100">
        <v>390</v>
      </c>
      <c r="F80" s="100">
        <v>120</v>
      </c>
      <c r="G80" s="100">
        <v>2</v>
      </c>
      <c r="H80" s="100"/>
      <c r="I80" s="100">
        <v>1</v>
      </c>
      <c r="J80" s="100">
        <v>8</v>
      </c>
      <c r="K80" s="100">
        <f t="shared" si="1"/>
        <v>108</v>
      </c>
      <c r="L80" s="100">
        <v>2</v>
      </c>
      <c r="M80" s="100" t="s">
        <v>865</v>
      </c>
      <c r="N80" s="100" t="s">
        <v>15</v>
      </c>
      <c r="O80" s="100" t="s">
        <v>12</v>
      </c>
      <c r="P80" s="100">
        <v>258</v>
      </c>
      <c r="Q80" s="100"/>
      <c r="R80" s="100"/>
      <c r="S80" s="100"/>
      <c r="T80" s="100"/>
      <c r="U80" s="100">
        <v>30</v>
      </c>
      <c r="V80" s="155">
        <v>0</v>
      </c>
    </row>
    <row r="81" spans="1:22" s="25" customFormat="1" ht="24" customHeight="1" x14ac:dyDescent="0.2">
      <c r="A81" s="130">
        <v>72</v>
      </c>
      <c r="B81" s="119"/>
      <c r="C81" s="99" t="s">
        <v>9</v>
      </c>
      <c r="D81" s="99">
        <v>35773</v>
      </c>
      <c r="E81" s="100">
        <v>4012</v>
      </c>
      <c r="F81" s="100">
        <v>142</v>
      </c>
      <c r="G81" s="100">
        <v>2</v>
      </c>
      <c r="H81" s="100"/>
      <c r="I81" s="100"/>
      <c r="J81" s="100">
        <v>13</v>
      </c>
      <c r="K81" s="100">
        <f t="shared" si="1"/>
        <v>13</v>
      </c>
      <c r="L81" s="100">
        <v>2</v>
      </c>
      <c r="M81" s="100" t="s">
        <v>865</v>
      </c>
      <c r="N81" s="100"/>
      <c r="O81" s="100"/>
      <c r="P81" s="100"/>
      <c r="Q81" s="100"/>
      <c r="R81" s="100"/>
      <c r="S81" s="100"/>
      <c r="T81" s="100"/>
      <c r="U81" s="100"/>
      <c r="V81" s="155">
        <v>0</v>
      </c>
    </row>
    <row r="82" spans="1:22" s="25" customFormat="1" ht="24" customHeight="1" x14ac:dyDescent="0.2">
      <c r="A82" s="130">
        <v>73</v>
      </c>
      <c r="B82" s="119"/>
      <c r="C82" s="99" t="s">
        <v>9</v>
      </c>
      <c r="D82" s="99">
        <v>35774</v>
      </c>
      <c r="E82" s="100">
        <v>4013</v>
      </c>
      <c r="F82" s="100">
        <v>143</v>
      </c>
      <c r="G82" s="100">
        <v>2</v>
      </c>
      <c r="H82" s="100"/>
      <c r="I82" s="100"/>
      <c r="J82" s="100">
        <v>56</v>
      </c>
      <c r="K82" s="100">
        <f t="shared" si="1"/>
        <v>56</v>
      </c>
      <c r="L82" s="100">
        <v>2</v>
      </c>
      <c r="M82" s="100" t="s">
        <v>865</v>
      </c>
      <c r="N82" s="100"/>
      <c r="O82" s="100"/>
      <c r="P82" s="100"/>
      <c r="Q82" s="100"/>
      <c r="R82" s="100"/>
      <c r="S82" s="100"/>
      <c r="T82" s="100"/>
      <c r="U82" s="100"/>
      <c r="V82" s="155">
        <v>0</v>
      </c>
    </row>
    <row r="83" spans="1:22" s="25" customFormat="1" ht="24" customHeight="1" x14ac:dyDescent="0.2">
      <c r="A83" s="130">
        <v>74</v>
      </c>
      <c r="B83" s="119"/>
      <c r="C83" s="99" t="s">
        <v>9</v>
      </c>
      <c r="D83" s="99">
        <v>35779</v>
      </c>
      <c r="E83" s="100">
        <v>4014</v>
      </c>
      <c r="F83" s="100">
        <v>144</v>
      </c>
      <c r="G83" s="100">
        <v>2</v>
      </c>
      <c r="H83" s="100"/>
      <c r="I83" s="100"/>
      <c r="J83" s="100">
        <v>15</v>
      </c>
      <c r="K83" s="100">
        <f t="shared" si="1"/>
        <v>15</v>
      </c>
      <c r="L83" s="100">
        <v>2</v>
      </c>
      <c r="M83" s="100" t="s">
        <v>865</v>
      </c>
      <c r="N83" s="100"/>
      <c r="O83" s="100"/>
      <c r="P83" s="100"/>
      <c r="Q83" s="100"/>
      <c r="R83" s="100"/>
      <c r="S83" s="100"/>
      <c r="T83" s="100"/>
      <c r="U83" s="100"/>
      <c r="V83" s="155">
        <v>0</v>
      </c>
    </row>
    <row r="84" spans="1:22" s="25" customFormat="1" ht="24" customHeight="1" x14ac:dyDescent="0.2">
      <c r="A84" s="130">
        <v>75</v>
      </c>
      <c r="B84" s="119"/>
      <c r="C84" s="99" t="s">
        <v>9</v>
      </c>
      <c r="D84" s="99">
        <v>14669</v>
      </c>
      <c r="E84" s="100">
        <v>1827</v>
      </c>
      <c r="F84" s="100">
        <v>35</v>
      </c>
      <c r="G84" s="100">
        <v>1</v>
      </c>
      <c r="H84" s="100">
        <v>8</v>
      </c>
      <c r="I84" s="100">
        <v>3</v>
      </c>
      <c r="J84" s="100">
        <v>33</v>
      </c>
      <c r="K84" s="100">
        <f t="shared" si="1"/>
        <v>3533</v>
      </c>
      <c r="L84" s="100">
        <v>1</v>
      </c>
      <c r="M84" s="100" t="s">
        <v>865</v>
      </c>
      <c r="N84" s="100"/>
      <c r="O84" s="100"/>
      <c r="P84" s="100"/>
      <c r="Q84" s="100"/>
      <c r="R84" s="100"/>
      <c r="S84" s="100"/>
      <c r="T84" s="100"/>
      <c r="U84" s="100"/>
      <c r="V84" s="155">
        <v>0</v>
      </c>
    </row>
    <row r="85" spans="1:22" s="25" customFormat="1" ht="24" customHeight="1" x14ac:dyDescent="0.2">
      <c r="A85" s="130">
        <v>76</v>
      </c>
      <c r="B85" s="119"/>
      <c r="C85" s="99" t="s">
        <v>9</v>
      </c>
      <c r="D85" s="99">
        <v>59206</v>
      </c>
      <c r="E85" s="100">
        <v>5348</v>
      </c>
      <c r="F85" s="100">
        <v>147</v>
      </c>
      <c r="G85" s="100">
        <v>1</v>
      </c>
      <c r="H85" s="100">
        <v>7</v>
      </c>
      <c r="I85" s="100">
        <v>2</v>
      </c>
      <c r="J85" s="100">
        <v>26</v>
      </c>
      <c r="K85" s="100">
        <f t="shared" si="1"/>
        <v>3026</v>
      </c>
      <c r="L85" s="100">
        <v>1</v>
      </c>
      <c r="M85" s="100" t="s">
        <v>865</v>
      </c>
      <c r="N85" s="100"/>
      <c r="O85" s="100"/>
      <c r="P85" s="100"/>
      <c r="Q85" s="100"/>
      <c r="R85" s="100"/>
      <c r="S85" s="100"/>
      <c r="T85" s="100"/>
      <c r="U85" s="100"/>
      <c r="V85" s="155">
        <v>0</v>
      </c>
    </row>
    <row r="86" spans="1:22" s="25" customFormat="1" ht="24" customHeight="1" x14ac:dyDescent="0.2">
      <c r="A86" s="130">
        <v>77</v>
      </c>
      <c r="B86" s="119"/>
      <c r="C86" s="99" t="s">
        <v>9</v>
      </c>
      <c r="D86" s="99">
        <v>14671</v>
      </c>
      <c r="E86" s="100">
        <v>1829</v>
      </c>
      <c r="F86" s="100">
        <v>37</v>
      </c>
      <c r="G86" s="100">
        <v>1</v>
      </c>
      <c r="H86" s="100">
        <v>3</v>
      </c>
      <c r="I86" s="100">
        <v>2</v>
      </c>
      <c r="J86" s="100">
        <v>58</v>
      </c>
      <c r="K86" s="100">
        <f t="shared" si="1"/>
        <v>1458</v>
      </c>
      <c r="L86" s="100">
        <v>1</v>
      </c>
      <c r="M86" s="100" t="s">
        <v>865</v>
      </c>
      <c r="N86" s="100"/>
      <c r="O86" s="100"/>
      <c r="P86" s="100"/>
      <c r="Q86" s="100"/>
      <c r="R86" s="100"/>
      <c r="S86" s="100"/>
      <c r="T86" s="100"/>
      <c r="U86" s="100"/>
      <c r="V86" s="155">
        <v>0</v>
      </c>
    </row>
    <row r="87" spans="1:22" s="25" customFormat="1" ht="24" customHeight="1" x14ac:dyDescent="0.2">
      <c r="A87" s="130">
        <v>78</v>
      </c>
      <c r="B87" s="119"/>
      <c r="C87" s="99" t="s">
        <v>9</v>
      </c>
      <c r="D87" s="99">
        <v>14672</v>
      </c>
      <c r="E87" s="100">
        <v>1830</v>
      </c>
      <c r="F87" s="100">
        <v>38</v>
      </c>
      <c r="G87" s="100">
        <v>1</v>
      </c>
      <c r="H87" s="100">
        <v>3</v>
      </c>
      <c r="I87" s="100">
        <v>3</v>
      </c>
      <c r="J87" s="100">
        <v>16</v>
      </c>
      <c r="K87" s="100">
        <f t="shared" si="1"/>
        <v>1516</v>
      </c>
      <c r="L87" s="100">
        <v>1</v>
      </c>
      <c r="M87" s="100" t="s">
        <v>865</v>
      </c>
      <c r="N87" s="100"/>
      <c r="O87" s="100"/>
      <c r="P87" s="100"/>
      <c r="Q87" s="100"/>
      <c r="R87" s="100"/>
      <c r="S87" s="100"/>
      <c r="T87" s="100"/>
      <c r="U87" s="100"/>
      <c r="V87" s="155">
        <v>0</v>
      </c>
    </row>
    <row r="88" spans="1:22" s="25" customFormat="1" ht="24" customHeight="1" x14ac:dyDescent="0.2">
      <c r="A88" s="130">
        <v>79</v>
      </c>
      <c r="B88" s="99" t="s">
        <v>2582</v>
      </c>
      <c r="C88" s="99" t="s">
        <v>117</v>
      </c>
      <c r="D88" s="99"/>
      <c r="E88" s="100"/>
      <c r="F88" s="100"/>
      <c r="G88" s="100">
        <v>1</v>
      </c>
      <c r="H88" s="100">
        <v>10</v>
      </c>
      <c r="I88" s="100">
        <v>3</v>
      </c>
      <c r="J88" s="100">
        <v>2</v>
      </c>
      <c r="K88" s="100">
        <f t="shared" si="1"/>
        <v>4302</v>
      </c>
      <c r="L88" s="100">
        <v>1</v>
      </c>
      <c r="M88" s="100" t="s">
        <v>849</v>
      </c>
      <c r="N88" s="100"/>
      <c r="O88" s="100"/>
      <c r="P88" s="100"/>
      <c r="Q88" s="100"/>
      <c r="R88" s="100"/>
      <c r="S88" s="100"/>
      <c r="T88" s="100"/>
      <c r="U88" s="100"/>
      <c r="V88" s="155">
        <v>0.01</v>
      </c>
    </row>
    <row r="89" spans="1:22" s="25" customFormat="1" ht="24" customHeight="1" x14ac:dyDescent="0.2">
      <c r="A89" s="130">
        <v>80</v>
      </c>
      <c r="B89" s="99" t="s">
        <v>2583</v>
      </c>
      <c r="C89" s="99" t="s">
        <v>9</v>
      </c>
      <c r="D89" s="99">
        <v>5369</v>
      </c>
      <c r="E89" s="100">
        <v>405</v>
      </c>
      <c r="F89" s="100">
        <v>136</v>
      </c>
      <c r="G89" s="100">
        <v>2</v>
      </c>
      <c r="H89" s="100"/>
      <c r="I89" s="100">
        <v>1</v>
      </c>
      <c r="J89" s="100">
        <v>68</v>
      </c>
      <c r="K89" s="100">
        <f t="shared" si="1"/>
        <v>168</v>
      </c>
      <c r="L89" s="100">
        <v>2</v>
      </c>
      <c r="M89" s="100" t="s">
        <v>866</v>
      </c>
      <c r="N89" s="100" t="s">
        <v>15</v>
      </c>
      <c r="O89" s="100" t="s">
        <v>12</v>
      </c>
      <c r="P89" s="100">
        <v>198</v>
      </c>
      <c r="Q89" s="100"/>
      <c r="R89" s="100"/>
      <c r="S89" s="100"/>
      <c r="T89" s="100"/>
      <c r="U89" s="100">
        <v>30</v>
      </c>
      <c r="V89" s="155">
        <v>0</v>
      </c>
    </row>
    <row r="90" spans="1:22" s="25" customFormat="1" ht="24" customHeight="1" x14ac:dyDescent="0.2">
      <c r="A90" s="130">
        <v>81</v>
      </c>
      <c r="B90" s="119"/>
      <c r="C90" s="99" t="s">
        <v>773</v>
      </c>
      <c r="D90" s="99">
        <v>3065</v>
      </c>
      <c r="E90" s="100">
        <v>3065</v>
      </c>
      <c r="F90" s="100">
        <v>9</v>
      </c>
      <c r="G90" s="100">
        <v>1</v>
      </c>
      <c r="H90" s="100">
        <v>14</v>
      </c>
      <c r="I90" s="100"/>
      <c r="J90" s="100">
        <v>30</v>
      </c>
      <c r="K90" s="100">
        <f t="shared" si="1"/>
        <v>5630</v>
      </c>
      <c r="L90" s="100">
        <v>1</v>
      </c>
      <c r="M90" s="100" t="s">
        <v>866</v>
      </c>
      <c r="N90" s="100"/>
      <c r="O90" s="100"/>
      <c r="P90" s="100"/>
      <c r="Q90" s="100"/>
      <c r="R90" s="100"/>
      <c r="S90" s="100"/>
      <c r="T90" s="100"/>
      <c r="U90" s="100"/>
      <c r="V90" s="155">
        <v>0.01</v>
      </c>
    </row>
    <row r="91" spans="1:22" s="25" customFormat="1" ht="24" customHeight="1" x14ac:dyDescent="0.2">
      <c r="A91" s="130">
        <v>82</v>
      </c>
      <c r="B91" s="119"/>
      <c r="C91" s="99" t="s">
        <v>9</v>
      </c>
      <c r="D91" s="99">
        <v>61636</v>
      </c>
      <c r="E91" s="100">
        <v>5928</v>
      </c>
      <c r="F91" s="100">
        <v>390</v>
      </c>
      <c r="G91" s="100">
        <v>1</v>
      </c>
      <c r="H91" s="100">
        <v>2</v>
      </c>
      <c r="I91" s="100"/>
      <c r="J91" s="100">
        <v>6</v>
      </c>
      <c r="K91" s="100">
        <f t="shared" si="1"/>
        <v>806</v>
      </c>
      <c r="L91" s="100">
        <v>1</v>
      </c>
      <c r="M91" s="100" t="s">
        <v>866</v>
      </c>
      <c r="N91" s="100"/>
      <c r="O91" s="100"/>
      <c r="P91" s="100"/>
      <c r="Q91" s="100"/>
      <c r="R91" s="100"/>
      <c r="S91" s="100"/>
      <c r="T91" s="100"/>
      <c r="U91" s="100"/>
      <c r="V91" s="155">
        <v>0</v>
      </c>
    </row>
    <row r="92" spans="1:22" s="25" customFormat="1" ht="24" customHeight="1" x14ac:dyDescent="0.2">
      <c r="A92" s="130">
        <v>83</v>
      </c>
      <c r="B92" s="119"/>
      <c r="C92" s="99" t="s">
        <v>9</v>
      </c>
      <c r="D92" s="99">
        <v>55137</v>
      </c>
      <c r="E92" s="100">
        <v>5009</v>
      </c>
      <c r="F92" s="100">
        <v>127</v>
      </c>
      <c r="G92" s="100">
        <v>1</v>
      </c>
      <c r="H92" s="100">
        <v>1</v>
      </c>
      <c r="I92" s="100"/>
      <c r="J92" s="100">
        <v>30</v>
      </c>
      <c r="K92" s="100">
        <f t="shared" si="1"/>
        <v>430</v>
      </c>
      <c r="L92" s="100">
        <v>1</v>
      </c>
      <c r="M92" s="100" t="s">
        <v>866</v>
      </c>
      <c r="N92" s="100"/>
      <c r="O92" s="100"/>
      <c r="P92" s="100"/>
      <c r="Q92" s="100"/>
      <c r="R92" s="100"/>
      <c r="S92" s="100"/>
      <c r="T92" s="100"/>
      <c r="U92" s="100"/>
      <c r="V92" s="155">
        <v>0</v>
      </c>
    </row>
    <row r="93" spans="1:22" s="25" customFormat="1" ht="24" customHeight="1" x14ac:dyDescent="0.2">
      <c r="A93" s="130">
        <v>84</v>
      </c>
      <c r="B93" s="119"/>
      <c r="C93" s="99" t="s">
        <v>9</v>
      </c>
      <c r="D93" s="99">
        <v>14850</v>
      </c>
      <c r="E93" s="100">
        <v>3565</v>
      </c>
      <c r="F93" s="100">
        <v>66</v>
      </c>
      <c r="G93" s="100">
        <v>1</v>
      </c>
      <c r="H93" s="100">
        <v>7</v>
      </c>
      <c r="I93" s="100">
        <v>3</v>
      </c>
      <c r="J93" s="100">
        <v>27</v>
      </c>
      <c r="K93" s="100">
        <f t="shared" si="1"/>
        <v>3127</v>
      </c>
      <c r="L93" s="100">
        <v>1</v>
      </c>
      <c r="M93" s="100" t="s">
        <v>866</v>
      </c>
      <c r="N93" s="100"/>
      <c r="O93" s="100"/>
      <c r="P93" s="100"/>
      <c r="Q93" s="100"/>
      <c r="R93" s="100"/>
      <c r="S93" s="100"/>
      <c r="T93" s="100"/>
      <c r="U93" s="100"/>
      <c r="V93" s="155">
        <v>0</v>
      </c>
    </row>
    <row r="94" spans="1:22" s="25" customFormat="1" ht="24" customHeight="1" x14ac:dyDescent="0.2">
      <c r="A94" s="130">
        <v>85</v>
      </c>
      <c r="B94" s="119"/>
      <c r="C94" s="99" t="s">
        <v>32</v>
      </c>
      <c r="D94" s="99">
        <v>3229</v>
      </c>
      <c r="E94" s="100">
        <v>3229</v>
      </c>
      <c r="F94" s="100">
        <v>44</v>
      </c>
      <c r="G94" s="100">
        <v>1</v>
      </c>
      <c r="H94" s="100">
        <v>7</v>
      </c>
      <c r="I94" s="100">
        <v>1</v>
      </c>
      <c r="J94" s="100">
        <v>60</v>
      </c>
      <c r="K94" s="100">
        <f t="shared" si="1"/>
        <v>2960</v>
      </c>
      <c r="L94" s="100">
        <v>1</v>
      </c>
      <c r="M94" s="100" t="s">
        <v>866</v>
      </c>
      <c r="N94" s="100"/>
      <c r="O94" s="100"/>
      <c r="P94" s="100"/>
      <c r="Q94" s="100"/>
      <c r="R94" s="100"/>
      <c r="S94" s="100"/>
      <c r="T94" s="100"/>
      <c r="U94" s="100"/>
      <c r="V94" s="155">
        <v>0.01</v>
      </c>
    </row>
    <row r="95" spans="1:22" s="25" customFormat="1" ht="24" customHeight="1" x14ac:dyDescent="0.2">
      <c r="A95" s="130">
        <v>86</v>
      </c>
      <c r="B95" s="119"/>
      <c r="C95" s="99" t="s">
        <v>9</v>
      </c>
      <c r="D95" s="99">
        <v>5370</v>
      </c>
      <c r="E95" s="100">
        <v>406</v>
      </c>
      <c r="F95" s="100">
        <v>137</v>
      </c>
      <c r="G95" s="100">
        <v>1</v>
      </c>
      <c r="H95" s="100"/>
      <c r="I95" s="100">
        <v>2</v>
      </c>
      <c r="J95" s="100">
        <v>9</v>
      </c>
      <c r="K95" s="100">
        <f t="shared" si="1"/>
        <v>209</v>
      </c>
      <c r="L95" s="100">
        <v>1</v>
      </c>
      <c r="M95" s="100" t="s">
        <v>866</v>
      </c>
      <c r="N95" s="100"/>
      <c r="O95" s="100"/>
      <c r="P95" s="100"/>
      <c r="Q95" s="100"/>
      <c r="R95" s="100"/>
      <c r="S95" s="100"/>
      <c r="T95" s="100"/>
      <c r="U95" s="100"/>
      <c r="V95" s="155">
        <v>0</v>
      </c>
    </row>
    <row r="96" spans="1:22" s="25" customFormat="1" ht="24" customHeight="1" x14ac:dyDescent="0.2">
      <c r="A96" s="130">
        <v>87</v>
      </c>
      <c r="B96" s="99" t="s">
        <v>2584</v>
      </c>
      <c r="C96" s="99" t="s">
        <v>9</v>
      </c>
      <c r="D96" s="99">
        <v>5444</v>
      </c>
      <c r="E96" s="100">
        <v>3836</v>
      </c>
      <c r="F96" s="100">
        <v>231</v>
      </c>
      <c r="G96" s="100">
        <v>2</v>
      </c>
      <c r="H96" s="100"/>
      <c r="I96" s="100"/>
      <c r="J96" s="100">
        <v>51</v>
      </c>
      <c r="K96" s="100">
        <f t="shared" si="1"/>
        <v>51</v>
      </c>
      <c r="L96" s="100">
        <v>2</v>
      </c>
      <c r="M96" s="100" t="s">
        <v>867</v>
      </c>
      <c r="N96" s="100" t="s">
        <v>15</v>
      </c>
      <c r="O96" s="100" t="s">
        <v>12</v>
      </c>
      <c r="P96" s="100">
        <v>162</v>
      </c>
      <c r="Q96" s="100"/>
      <c r="R96" s="100"/>
      <c r="S96" s="100"/>
      <c r="T96" s="100"/>
      <c r="U96" s="100">
        <v>30</v>
      </c>
      <c r="V96" s="155">
        <v>0</v>
      </c>
    </row>
    <row r="97" spans="1:22" s="25" customFormat="1" ht="24" customHeight="1" x14ac:dyDescent="0.2">
      <c r="A97" s="130">
        <v>88</v>
      </c>
      <c r="B97" s="119"/>
      <c r="C97" s="99" t="s">
        <v>9</v>
      </c>
      <c r="D97" s="99">
        <v>16270</v>
      </c>
      <c r="E97" s="100">
        <v>2419</v>
      </c>
      <c r="F97" s="100">
        <v>26</v>
      </c>
      <c r="G97" s="100">
        <v>1</v>
      </c>
      <c r="H97" s="100">
        <v>2</v>
      </c>
      <c r="I97" s="100">
        <v>3</v>
      </c>
      <c r="J97" s="100">
        <v>35</v>
      </c>
      <c r="K97" s="100">
        <f t="shared" si="1"/>
        <v>1135</v>
      </c>
      <c r="L97" s="100">
        <v>1</v>
      </c>
      <c r="M97" s="100" t="s">
        <v>867</v>
      </c>
      <c r="N97" s="100"/>
      <c r="O97" s="100"/>
      <c r="P97" s="100"/>
      <c r="Q97" s="100"/>
      <c r="R97" s="100"/>
      <c r="S97" s="100"/>
      <c r="T97" s="100"/>
      <c r="U97" s="100"/>
      <c r="V97" s="155">
        <v>0</v>
      </c>
    </row>
    <row r="98" spans="1:22" s="25" customFormat="1" ht="24" customHeight="1" x14ac:dyDescent="0.2">
      <c r="A98" s="130">
        <v>89</v>
      </c>
      <c r="B98" s="119"/>
      <c r="C98" s="99" t="s">
        <v>9</v>
      </c>
      <c r="D98" s="99">
        <v>50574</v>
      </c>
      <c r="E98" s="100">
        <v>4694</v>
      </c>
      <c r="F98" s="100">
        <v>149</v>
      </c>
      <c r="G98" s="100">
        <v>1</v>
      </c>
      <c r="H98" s="100">
        <v>9</v>
      </c>
      <c r="I98" s="100"/>
      <c r="J98" s="100">
        <v>86</v>
      </c>
      <c r="K98" s="100">
        <f t="shared" si="1"/>
        <v>3686</v>
      </c>
      <c r="L98" s="100">
        <v>1</v>
      </c>
      <c r="M98" s="100" t="s">
        <v>867</v>
      </c>
      <c r="N98" s="100"/>
      <c r="O98" s="100"/>
      <c r="P98" s="100"/>
      <c r="Q98" s="100"/>
      <c r="R98" s="100"/>
      <c r="S98" s="100"/>
      <c r="T98" s="100"/>
      <c r="U98" s="100"/>
      <c r="V98" s="155">
        <v>0</v>
      </c>
    </row>
    <row r="99" spans="1:22" s="25" customFormat="1" ht="24" customHeight="1" x14ac:dyDescent="0.2">
      <c r="A99" s="130">
        <v>90</v>
      </c>
      <c r="B99" s="99" t="s">
        <v>2585</v>
      </c>
      <c r="C99" s="99" t="s">
        <v>9</v>
      </c>
      <c r="D99" s="99">
        <v>38540</v>
      </c>
      <c r="E99" s="100">
        <v>4118</v>
      </c>
      <c r="F99" s="100">
        <v>147</v>
      </c>
      <c r="G99" s="100">
        <v>2</v>
      </c>
      <c r="H99" s="100"/>
      <c r="I99" s="100"/>
      <c r="J99" s="100">
        <v>56</v>
      </c>
      <c r="K99" s="100">
        <f t="shared" si="1"/>
        <v>56</v>
      </c>
      <c r="L99" s="100">
        <v>2</v>
      </c>
      <c r="M99" s="100" t="s">
        <v>868</v>
      </c>
      <c r="N99" s="100" t="s">
        <v>15</v>
      </c>
      <c r="O99" s="100" t="s">
        <v>12</v>
      </c>
      <c r="P99" s="100">
        <v>120</v>
      </c>
      <c r="Q99" s="100"/>
      <c r="R99" s="100"/>
      <c r="S99" s="100"/>
      <c r="T99" s="100"/>
      <c r="U99" s="100">
        <v>30</v>
      </c>
      <c r="V99" s="155">
        <v>0</v>
      </c>
    </row>
    <row r="100" spans="1:22" s="25" customFormat="1" ht="24" customHeight="1" x14ac:dyDescent="0.2">
      <c r="A100" s="130">
        <v>91</v>
      </c>
      <c r="B100" s="119"/>
      <c r="C100" s="99" t="s">
        <v>9</v>
      </c>
      <c r="D100" s="99">
        <v>17040</v>
      </c>
      <c r="E100" s="100">
        <v>2969</v>
      </c>
      <c r="F100" s="100">
        <v>228</v>
      </c>
      <c r="G100" s="100">
        <v>1</v>
      </c>
      <c r="H100" s="100">
        <v>11</v>
      </c>
      <c r="I100" s="100"/>
      <c r="J100" s="100"/>
      <c r="K100" s="100">
        <f t="shared" si="1"/>
        <v>4400</v>
      </c>
      <c r="L100" s="100">
        <v>1</v>
      </c>
      <c r="M100" s="100" t="s">
        <v>868</v>
      </c>
      <c r="N100" s="100"/>
      <c r="O100" s="100"/>
      <c r="P100" s="100"/>
      <c r="Q100" s="100"/>
      <c r="R100" s="100"/>
      <c r="S100" s="100"/>
      <c r="T100" s="100"/>
      <c r="U100" s="100"/>
      <c r="V100" s="155">
        <v>0</v>
      </c>
    </row>
    <row r="101" spans="1:22" s="25" customFormat="1" ht="24" customHeight="1" x14ac:dyDescent="0.2">
      <c r="A101" s="130">
        <v>92</v>
      </c>
      <c r="B101" s="119"/>
      <c r="C101" s="99" t="s">
        <v>9</v>
      </c>
      <c r="D101" s="99">
        <v>16532</v>
      </c>
      <c r="E101" s="100">
        <v>2986</v>
      </c>
      <c r="F101" s="100">
        <v>10</v>
      </c>
      <c r="G101" s="100">
        <v>1</v>
      </c>
      <c r="H101" s="100">
        <v>15</v>
      </c>
      <c r="I101" s="100">
        <v>2</v>
      </c>
      <c r="J101" s="100">
        <v>93</v>
      </c>
      <c r="K101" s="100">
        <f t="shared" si="1"/>
        <v>6293</v>
      </c>
      <c r="L101" s="100">
        <v>1</v>
      </c>
      <c r="M101" s="100" t="s">
        <v>868</v>
      </c>
      <c r="N101" s="100"/>
      <c r="O101" s="100"/>
      <c r="P101" s="100"/>
      <c r="Q101" s="100"/>
      <c r="R101" s="100"/>
      <c r="S101" s="100"/>
      <c r="T101" s="100"/>
      <c r="U101" s="100"/>
      <c r="V101" s="155">
        <v>0</v>
      </c>
    </row>
    <row r="102" spans="1:22" s="25" customFormat="1" ht="24" customHeight="1" x14ac:dyDescent="0.2">
      <c r="A102" s="130">
        <v>93</v>
      </c>
      <c r="B102" s="119"/>
      <c r="C102" s="99" t="s">
        <v>9</v>
      </c>
      <c r="D102" s="99">
        <v>53878</v>
      </c>
      <c r="E102" s="100">
        <v>5049</v>
      </c>
      <c r="F102" s="100">
        <v>302</v>
      </c>
      <c r="G102" s="100">
        <v>1</v>
      </c>
      <c r="H102" s="100">
        <v>3</v>
      </c>
      <c r="I102" s="100">
        <v>1</v>
      </c>
      <c r="J102" s="100">
        <v>94</v>
      </c>
      <c r="K102" s="100">
        <f t="shared" si="1"/>
        <v>1394</v>
      </c>
      <c r="L102" s="100">
        <v>1</v>
      </c>
      <c r="M102" s="100" t="s">
        <v>868</v>
      </c>
      <c r="N102" s="100"/>
      <c r="O102" s="100"/>
      <c r="P102" s="100"/>
      <c r="Q102" s="100"/>
      <c r="R102" s="100"/>
      <c r="S102" s="100"/>
      <c r="T102" s="100"/>
      <c r="U102" s="100"/>
      <c r="V102" s="155">
        <v>0</v>
      </c>
    </row>
    <row r="103" spans="1:22" s="25" customFormat="1" ht="24" customHeight="1" x14ac:dyDescent="0.2">
      <c r="A103" s="130">
        <v>94</v>
      </c>
      <c r="B103" s="99" t="s">
        <v>2586</v>
      </c>
      <c r="C103" s="99" t="s">
        <v>9</v>
      </c>
      <c r="D103" s="99">
        <v>5372</v>
      </c>
      <c r="E103" s="100">
        <v>408</v>
      </c>
      <c r="F103" s="100">
        <v>139</v>
      </c>
      <c r="G103" s="100">
        <v>2</v>
      </c>
      <c r="H103" s="100"/>
      <c r="I103" s="100"/>
      <c r="J103" s="100">
        <v>57</v>
      </c>
      <c r="K103" s="100">
        <f t="shared" si="1"/>
        <v>57</v>
      </c>
      <c r="L103" s="100">
        <v>2</v>
      </c>
      <c r="M103" s="100" t="s">
        <v>869</v>
      </c>
      <c r="N103" s="100" t="s">
        <v>15</v>
      </c>
      <c r="O103" s="100" t="s">
        <v>12</v>
      </c>
      <c r="P103" s="100">
        <v>150</v>
      </c>
      <c r="Q103" s="100"/>
      <c r="R103" s="100"/>
      <c r="S103" s="100"/>
      <c r="T103" s="100"/>
      <c r="U103" s="100">
        <v>30</v>
      </c>
      <c r="V103" s="155">
        <v>0</v>
      </c>
    </row>
    <row r="104" spans="1:22" s="25" customFormat="1" ht="24" customHeight="1" x14ac:dyDescent="0.2">
      <c r="A104" s="130">
        <v>95</v>
      </c>
      <c r="B104" s="119"/>
      <c r="C104" s="99" t="s">
        <v>9</v>
      </c>
      <c r="D104" s="99">
        <v>54174</v>
      </c>
      <c r="E104" s="100">
        <v>5164</v>
      </c>
      <c r="F104" s="100">
        <v>162</v>
      </c>
      <c r="G104" s="100">
        <v>1</v>
      </c>
      <c r="H104" s="100">
        <v>8</v>
      </c>
      <c r="I104" s="100"/>
      <c r="J104" s="100">
        <v>62</v>
      </c>
      <c r="K104" s="100">
        <f t="shared" si="1"/>
        <v>3262</v>
      </c>
      <c r="L104" s="100">
        <v>1</v>
      </c>
      <c r="M104" s="100" t="s">
        <v>869</v>
      </c>
      <c r="N104" s="100"/>
      <c r="O104" s="100"/>
      <c r="P104" s="100"/>
      <c r="Q104" s="100"/>
      <c r="R104" s="100"/>
      <c r="S104" s="100"/>
      <c r="T104" s="100"/>
      <c r="U104" s="100"/>
      <c r="V104" s="155">
        <v>0</v>
      </c>
    </row>
    <row r="105" spans="1:22" s="25" customFormat="1" ht="24" customHeight="1" x14ac:dyDescent="0.2">
      <c r="A105" s="130">
        <v>96</v>
      </c>
      <c r="B105" s="119"/>
      <c r="C105" s="99" t="s">
        <v>9</v>
      </c>
      <c r="D105" s="99">
        <v>48936</v>
      </c>
      <c r="E105" s="100">
        <v>4685</v>
      </c>
      <c r="F105" s="100">
        <v>328</v>
      </c>
      <c r="G105" s="100">
        <v>1</v>
      </c>
      <c r="H105" s="100">
        <v>3</v>
      </c>
      <c r="I105" s="100">
        <v>1</v>
      </c>
      <c r="J105" s="100">
        <v>28</v>
      </c>
      <c r="K105" s="100">
        <f t="shared" si="1"/>
        <v>1328</v>
      </c>
      <c r="L105" s="100">
        <v>1</v>
      </c>
      <c r="M105" s="100" t="s">
        <v>869</v>
      </c>
      <c r="N105" s="100"/>
      <c r="O105" s="100"/>
      <c r="P105" s="100"/>
      <c r="Q105" s="100"/>
      <c r="R105" s="100"/>
      <c r="S105" s="100"/>
      <c r="T105" s="100"/>
      <c r="U105" s="100"/>
      <c r="V105" s="155">
        <v>0</v>
      </c>
    </row>
    <row r="106" spans="1:22" s="25" customFormat="1" ht="24" customHeight="1" x14ac:dyDescent="0.2">
      <c r="A106" s="130">
        <v>97</v>
      </c>
      <c r="B106" s="119"/>
      <c r="C106" s="99" t="s">
        <v>9</v>
      </c>
      <c r="D106" s="99">
        <v>59809</v>
      </c>
      <c r="E106" s="100">
        <v>5861</v>
      </c>
      <c r="F106" s="100">
        <v>384</v>
      </c>
      <c r="G106" s="100">
        <v>1</v>
      </c>
      <c r="H106" s="100">
        <v>2</v>
      </c>
      <c r="I106" s="100"/>
      <c r="J106" s="100">
        <v>49</v>
      </c>
      <c r="K106" s="100">
        <f t="shared" si="1"/>
        <v>849</v>
      </c>
      <c r="L106" s="100">
        <v>1</v>
      </c>
      <c r="M106" s="100" t="s">
        <v>869</v>
      </c>
      <c r="N106" s="100"/>
      <c r="O106" s="100"/>
      <c r="P106" s="100"/>
      <c r="Q106" s="100"/>
      <c r="R106" s="100"/>
      <c r="S106" s="100"/>
      <c r="T106" s="100"/>
      <c r="U106" s="100"/>
      <c r="V106" s="155">
        <v>0</v>
      </c>
    </row>
    <row r="107" spans="1:22" s="25" customFormat="1" ht="24" customHeight="1" x14ac:dyDescent="0.2">
      <c r="A107" s="130">
        <v>98</v>
      </c>
      <c r="B107" s="119"/>
      <c r="C107" s="99" t="s">
        <v>9</v>
      </c>
      <c r="D107" s="99">
        <v>59810</v>
      </c>
      <c r="E107" s="100">
        <v>5862</v>
      </c>
      <c r="F107" s="100">
        <v>385</v>
      </c>
      <c r="G107" s="100">
        <v>1</v>
      </c>
      <c r="H107" s="100">
        <v>1</v>
      </c>
      <c r="I107" s="100">
        <v>3</v>
      </c>
      <c r="J107" s="100">
        <v>93</v>
      </c>
      <c r="K107" s="100">
        <f t="shared" si="1"/>
        <v>793</v>
      </c>
      <c r="L107" s="100">
        <v>1</v>
      </c>
      <c r="M107" s="100" t="s">
        <v>869</v>
      </c>
      <c r="N107" s="100"/>
      <c r="O107" s="100"/>
      <c r="P107" s="100"/>
      <c r="Q107" s="100"/>
      <c r="R107" s="100"/>
      <c r="S107" s="100"/>
      <c r="T107" s="100"/>
      <c r="U107" s="100"/>
      <c r="V107" s="155">
        <v>0</v>
      </c>
    </row>
    <row r="108" spans="1:22" s="25" customFormat="1" ht="24" customHeight="1" x14ac:dyDescent="0.2">
      <c r="A108" s="130">
        <v>99</v>
      </c>
      <c r="B108" s="119"/>
      <c r="C108" s="99" t="s">
        <v>9</v>
      </c>
      <c r="D108" s="99">
        <v>14899</v>
      </c>
      <c r="E108" s="100">
        <v>2043</v>
      </c>
      <c r="F108" s="100">
        <v>159</v>
      </c>
      <c r="G108" s="100">
        <v>1</v>
      </c>
      <c r="H108" s="100">
        <v>11</v>
      </c>
      <c r="I108" s="100">
        <v>2</v>
      </c>
      <c r="J108" s="100">
        <v>19</v>
      </c>
      <c r="K108" s="100">
        <f t="shared" si="1"/>
        <v>4619</v>
      </c>
      <c r="L108" s="100">
        <v>1</v>
      </c>
      <c r="M108" s="100" t="s">
        <v>869</v>
      </c>
      <c r="N108" s="100"/>
      <c r="O108" s="100"/>
      <c r="P108" s="100"/>
      <c r="Q108" s="100"/>
      <c r="R108" s="100"/>
      <c r="S108" s="100"/>
      <c r="T108" s="100"/>
      <c r="U108" s="100"/>
      <c r="V108" s="155">
        <v>0</v>
      </c>
    </row>
    <row r="109" spans="1:22" s="25" customFormat="1" ht="24" customHeight="1" x14ac:dyDescent="0.2">
      <c r="A109" s="130">
        <v>100</v>
      </c>
      <c r="B109" s="119"/>
      <c r="C109" s="99" t="s">
        <v>9</v>
      </c>
      <c r="D109" s="99">
        <v>14708</v>
      </c>
      <c r="E109" s="100">
        <v>1863</v>
      </c>
      <c r="F109" s="100">
        <v>153</v>
      </c>
      <c r="G109" s="100">
        <v>1</v>
      </c>
      <c r="H109" s="100">
        <v>7</v>
      </c>
      <c r="I109" s="100">
        <v>3</v>
      </c>
      <c r="J109" s="100">
        <v>78</v>
      </c>
      <c r="K109" s="100">
        <f t="shared" si="1"/>
        <v>3178</v>
      </c>
      <c r="L109" s="100">
        <v>1</v>
      </c>
      <c r="M109" s="100" t="s">
        <v>869</v>
      </c>
      <c r="N109" s="100"/>
      <c r="O109" s="100"/>
      <c r="P109" s="100"/>
      <c r="Q109" s="100"/>
      <c r="R109" s="100"/>
      <c r="S109" s="100"/>
      <c r="T109" s="100"/>
      <c r="U109" s="100"/>
      <c r="V109" s="155">
        <v>0</v>
      </c>
    </row>
    <row r="110" spans="1:22" s="25" customFormat="1" ht="24" customHeight="1" x14ac:dyDescent="0.2">
      <c r="A110" s="130">
        <v>101</v>
      </c>
      <c r="B110" s="99" t="s">
        <v>2587</v>
      </c>
      <c r="C110" s="99" t="s">
        <v>773</v>
      </c>
      <c r="D110" s="99">
        <v>3132</v>
      </c>
      <c r="E110" s="100">
        <v>3132</v>
      </c>
      <c r="F110" s="100">
        <v>40</v>
      </c>
      <c r="G110" s="100">
        <v>2</v>
      </c>
      <c r="H110" s="100">
        <v>6</v>
      </c>
      <c r="I110" s="100">
        <v>3</v>
      </c>
      <c r="J110" s="100">
        <v>36</v>
      </c>
      <c r="K110" s="100">
        <f t="shared" si="1"/>
        <v>2736</v>
      </c>
      <c r="L110" s="100">
        <v>1</v>
      </c>
      <c r="M110" s="100" t="s">
        <v>870</v>
      </c>
      <c r="N110" s="100"/>
      <c r="O110" s="100"/>
      <c r="P110" s="100"/>
      <c r="Q110" s="100"/>
      <c r="R110" s="100"/>
      <c r="S110" s="100"/>
      <c r="T110" s="100"/>
      <c r="U110" s="100"/>
      <c r="V110" s="155">
        <v>0.01</v>
      </c>
    </row>
    <row r="111" spans="1:22" s="25" customFormat="1" ht="24" customHeight="1" x14ac:dyDescent="0.2">
      <c r="A111" s="130">
        <v>102</v>
      </c>
      <c r="B111" s="99" t="s">
        <v>2588</v>
      </c>
      <c r="C111" s="99" t="s">
        <v>9</v>
      </c>
      <c r="D111" s="99">
        <v>4528</v>
      </c>
      <c r="E111" s="100">
        <v>461</v>
      </c>
      <c r="F111" s="100">
        <v>2161</v>
      </c>
      <c r="G111" s="100">
        <v>2</v>
      </c>
      <c r="H111" s="100"/>
      <c r="I111" s="100"/>
      <c r="J111" s="100">
        <v>54</v>
      </c>
      <c r="K111" s="100">
        <f t="shared" si="1"/>
        <v>54</v>
      </c>
      <c r="L111" s="100">
        <v>2</v>
      </c>
      <c r="M111" s="100" t="s">
        <v>871</v>
      </c>
      <c r="N111" s="100" t="s">
        <v>15</v>
      </c>
      <c r="O111" s="100" t="s">
        <v>47</v>
      </c>
      <c r="P111" s="100">
        <v>229</v>
      </c>
      <c r="Q111" s="100"/>
      <c r="R111" s="100"/>
      <c r="S111" s="100"/>
      <c r="T111" s="100"/>
      <c r="U111" s="100">
        <v>30</v>
      </c>
      <c r="V111" s="155">
        <v>0</v>
      </c>
    </row>
    <row r="112" spans="1:22" s="25" customFormat="1" ht="24" customHeight="1" x14ac:dyDescent="0.2">
      <c r="A112" s="130">
        <v>103</v>
      </c>
      <c r="B112" s="119"/>
      <c r="C112" s="99" t="s">
        <v>39</v>
      </c>
      <c r="D112" s="99"/>
      <c r="E112" s="100"/>
      <c r="F112" s="100"/>
      <c r="G112" s="100">
        <v>1</v>
      </c>
      <c r="H112" s="100">
        <v>9</v>
      </c>
      <c r="I112" s="100">
        <v>2</v>
      </c>
      <c r="J112" s="100">
        <v>65</v>
      </c>
      <c r="K112" s="100">
        <f t="shared" si="1"/>
        <v>3865</v>
      </c>
      <c r="L112" s="100">
        <v>1</v>
      </c>
      <c r="M112" s="100" t="s">
        <v>871</v>
      </c>
      <c r="N112" s="100"/>
      <c r="O112" s="100"/>
      <c r="P112" s="100"/>
      <c r="Q112" s="100"/>
      <c r="R112" s="100"/>
      <c r="S112" s="100"/>
      <c r="T112" s="100"/>
      <c r="U112" s="100"/>
      <c r="V112" s="155">
        <v>0.01</v>
      </c>
    </row>
    <row r="113" spans="1:22" s="25" customFormat="1" ht="24" customHeight="1" x14ac:dyDescent="0.2">
      <c r="A113" s="130">
        <v>104</v>
      </c>
      <c r="B113" s="119"/>
      <c r="C113" s="99" t="s">
        <v>39</v>
      </c>
      <c r="D113" s="99"/>
      <c r="E113" s="100"/>
      <c r="F113" s="100"/>
      <c r="G113" s="100">
        <v>1</v>
      </c>
      <c r="H113" s="100">
        <v>9</v>
      </c>
      <c r="I113" s="100">
        <v>2</v>
      </c>
      <c r="J113" s="100">
        <v>19</v>
      </c>
      <c r="K113" s="100">
        <f t="shared" si="1"/>
        <v>3819</v>
      </c>
      <c r="L113" s="100">
        <v>1</v>
      </c>
      <c r="M113" s="100" t="s">
        <v>871</v>
      </c>
      <c r="N113" s="100"/>
      <c r="O113" s="100"/>
      <c r="P113" s="100"/>
      <c r="Q113" s="100"/>
      <c r="R113" s="100"/>
      <c r="S113" s="100"/>
      <c r="T113" s="100"/>
      <c r="U113" s="100"/>
      <c r="V113" s="155">
        <v>0.01</v>
      </c>
    </row>
    <row r="114" spans="1:22" s="25" customFormat="1" ht="24" customHeight="1" x14ac:dyDescent="0.2">
      <c r="A114" s="130">
        <v>105</v>
      </c>
      <c r="B114" s="119"/>
      <c r="C114" s="99" t="s">
        <v>39</v>
      </c>
      <c r="D114" s="99"/>
      <c r="E114" s="100"/>
      <c r="F114" s="100"/>
      <c r="G114" s="100">
        <v>1</v>
      </c>
      <c r="H114" s="100">
        <v>8</v>
      </c>
      <c r="I114" s="100">
        <v>3</v>
      </c>
      <c r="J114" s="100">
        <v>52</v>
      </c>
      <c r="K114" s="100">
        <f t="shared" si="1"/>
        <v>3552</v>
      </c>
      <c r="L114" s="100">
        <v>1</v>
      </c>
      <c r="M114" s="100" t="s">
        <v>871</v>
      </c>
      <c r="N114" s="100"/>
      <c r="O114" s="100"/>
      <c r="P114" s="100"/>
      <c r="Q114" s="100"/>
      <c r="R114" s="100"/>
      <c r="S114" s="100"/>
      <c r="T114" s="100"/>
      <c r="U114" s="100"/>
      <c r="V114" s="155">
        <v>0.01</v>
      </c>
    </row>
    <row r="115" spans="1:22" s="25" customFormat="1" ht="24" customHeight="1" x14ac:dyDescent="0.2">
      <c r="A115" s="130">
        <v>106</v>
      </c>
      <c r="B115" s="119"/>
      <c r="C115" s="99" t="s">
        <v>39</v>
      </c>
      <c r="D115" s="99"/>
      <c r="E115" s="100"/>
      <c r="F115" s="100"/>
      <c r="G115" s="100">
        <v>1</v>
      </c>
      <c r="H115" s="100">
        <v>21</v>
      </c>
      <c r="I115" s="100">
        <v>1</v>
      </c>
      <c r="J115" s="100">
        <v>98</v>
      </c>
      <c r="K115" s="100">
        <f t="shared" ref="K115:K165" si="2">H115*400+I115*100+J115</f>
        <v>8598</v>
      </c>
      <c r="L115" s="100">
        <v>1</v>
      </c>
      <c r="M115" s="100" t="s">
        <v>871</v>
      </c>
      <c r="N115" s="100"/>
      <c r="O115" s="100"/>
      <c r="P115" s="100"/>
      <c r="Q115" s="100"/>
      <c r="R115" s="100"/>
      <c r="S115" s="100"/>
      <c r="T115" s="100"/>
      <c r="U115" s="100"/>
      <c r="V115" s="155">
        <v>0.01</v>
      </c>
    </row>
    <row r="116" spans="1:22" s="25" customFormat="1" ht="24" customHeight="1" x14ac:dyDescent="0.2">
      <c r="A116" s="130">
        <v>107</v>
      </c>
      <c r="B116" s="99" t="s">
        <v>2589</v>
      </c>
      <c r="C116" s="99" t="s">
        <v>9</v>
      </c>
      <c r="D116" s="99">
        <v>5458</v>
      </c>
      <c r="E116" s="100"/>
      <c r="F116" s="100">
        <v>245</v>
      </c>
      <c r="G116" s="100">
        <v>2</v>
      </c>
      <c r="H116" s="100"/>
      <c r="I116" s="100"/>
      <c r="J116" s="100">
        <v>87</v>
      </c>
      <c r="K116" s="100">
        <f t="shared" si="2"/>
        <v>87</v>
      </c>
      <c r="L116" s="100">
        <v>2</v>
      </c>
      <c r="M116" s="100" t="s">
        <v>872</v>
      </c>
      <c r="N116" s="100" t="s">
        <v>15</v>
      </c>
      <c r="O116" s="100" t="s">
        <v>12</v>
      </c>
      <c r="P116" s="100">
        <v>144</v>
      </c>
      <c r="Q116" s="100"/>
      <c r="R116" s="100"/>
      <c r="S116" s="100"/>
      <c r="T116" s="100"/>
      <c r="U116" s="100">
        <v>20</v>
      </c>
      <c r="V116" s="155">
        <v>0</v>
      </c>
    </row>
    <row r="117" spans="1:22" s="25" customFormat="1" ht="24" customHeight="1" x14ac:dyDescent="0.2">
      <c r="A117" s="130">
        <v>108</v>
      </c>
      <c r="B117" s="119"/>
      <c r="C117" s="99" t="s">
        <v>9</v>
      </c>
      <c r="D117" s="99">
        <v>50506</v>
      </c>
      <c r="E117" s="100">
        <v>331</v>
      </c>
      <c r="F117" s="100">
        <v>4854</v>
      </c>
      <c r="G117" s="100">
        <v>1</v>
      </c>
      <c r="H117" s="100">
        <v>1</v>
      </c>
      <c r="I117" s="100"/>
      <c r="J117" s="100"/>
      <c r="K117" s="100">
        <f t="shared" si="2"/>
        <v>400</v>
      </c>
      <c r="L117" s="100">
        <v>1</v>
      </c>
      <c r="M117" s="100" t="s">
        <v>872</v>
      </c>
      <c r="N117" s="100"/>
      <c r="O117" s="100"/>
      <c r="P117" s="100"/>
      <c r="Q117" s="100"/>
      <c r="R117" s="100"/>
      <c r="S117" s="100"/>
      <c r="T117" s="100"/>
      <c r="U117" s="100"/>
      <c r="V117" s="155">
        <v>0</v>
      </c>
    </row>
    <row r="118" spans="1:22" s="25" customFormat="1" ht="24" customHeight="1" x14ac:dyDescent="0.2">
      <c r="A118" s="130">
        <v>109</v>
      </c>
      <c r="B118" s="119"/>
      <c r="C118" s="99" t="s">
        <v>9</v>
      </c>
      <c r="D118" s="99">
        <v>43866</v>
      </c>
      <c r="E118" s="100">
        <v>4378</v>
      </c>
      <c r="F118" s="100">
        <v>289</v>
      </c>
      <c r="G118" s="100">
        <v>1</v>
      </c>
      <c r="H118" s="100"/>
      <c r="I118" s="100">
        <v>1</v>
      </c>
      <c r="J118" s="100">
        <v>1</v>
      </c>
      <c r="K118" s="100">
        <f t="shared" si="2"/>
        <v>101</v>
      </c>
      <c r="L118" s="100">
        <v>1</v>
      </c>
      <c r="M118" s="100" t="s">
        <v>872</v>
      </c>
      <c r="N118" s="100"/>
      <c r="O118" s="100"/>
      <c r="P118" s="100"/>
      <c r="Q118" s="100"/>
      <c r="R118" s="100"/>
      <c r="S118" s="100"/>
      <c r="T118" s="100"/>
      <c r="U118" s="100"/>
      <c r="V118" s="155">
        <v>0</v>
      </c>
    </row>
    <row r="119" spans="1:22" s="25" customFormat="1" ht="24" customHeight="1" x14ac:dyDescent="0.2">
      <c r="A119" s="130">
        <v>110</v>
      </c>
      <c r="B119" s="119"/>
      <c r="C119" s="99" t="s">
        <v>39</v>
      </c>
      <c r="D119" s="99"/>
      <c r="E119" s="100"/>
      <c r="F119" s="100"/>
      <c r="G119" s="100">
        <v>1</v>
      </c>
      <c r="H119" s="100">
        <v>31</v>
      </c>
      <c r="I119" s="100">
        <v>3</v>
      </c>
      <c r="J119" s="100">
        <v>98</v>
      </c>
      <c r="K119" s="100">
        <f t="shared" si="2"/>
        <v>12798</v>
      </c>
      <c r="L119" s="100">
        <v>1</v>
      </c>
      <c r="M119" s="100" t="s">
        <v>872</v>
      </c>
      <c r="N119" s="100"/>
      <c r="O119" s="100"/>
      <c r="P119" s="100"/>
      <c r="Q119" s="100"/>
      <c r="R119" s="100"/>
      <c r="S119" s="100"/>
      <c r="T119" s="100"/>
      <c r="U119" s="100"/>
      <c r="V119" s="155">
        <v>0.01</v>
      </c>
    </row>
    <row r="120" spans="1:22" s="25" customFormat="1" ht="24" customHeight="1" x14ac:dyDescent="0.2">
      <c r="A120" s="130">
        <v>111</v>
      </c>
      <c r="B120" s="119"/>
      <c r="C120" s="99" t="s">
        <v>9</v>
      </c>
      <c r="D120" s="99">
        <v>14916</v>
      </c>
      <c r="E120" s="100">
        <v>2060</v>
      </c>
      <c r="F120" s="100">
        <v>204</v>
      </c>
      <c r="G120" s="100">
        <v>1</v>
      </c>
      <c r="H120" s="100">
        <v>1</v>
      </c>
      <c r="I120" s="100"/>
      <c r="J120" s="100"/>
      <c r="K120" s="100">
        <f t="shared" si="2"/>
        <v>400</v>
      </c>
      <c r="L120" s="100">
        <v>1</v>
      </c>
      <c r="M120" s="100" t="s">
        <v>872</v>
      </c>
      <c r="N120" s="100"/>
      <c r="O120" s="100"/>
      <c r="P120" s="100"/>
      <c r="Q120" s="100"/>
      <c r="R120" s="100"/>
      <c r="S120" s="100"/>
      <c r="T120" s="100"/>
      <c r="U120" s="100"/>
      <c r="V120" s="155">
        <v>0</v>
      </c>
    </row>
    <row r="121" spans="1:22" s="25" customFormat="1" ht="24" customHeight="1" x14ac:dyDescent="0.2">
      <c r="A121" s="130">
        <v>112</v>
      </c>
      <c r="B121" s="99" t="s">
        <v>2590</v>
      </c>
      <c r="C121" s="99" t="s">
        <v>9</v>
      </c>
      <c r="D121" s="99">
        <v>32975</v>
      </c>
      <c r="E121" s="100">
        <v>3782</v>
      </c>
      <c r="F121" s="100">
        <v>542</v>
      </c>
      <c r="G121" s="100">
        <v>1</v>
      </c>
      <c r="H121" s="100"/>
      <c r="I121" s="100">
        <v>1</v>
      </c>
      <c r="J121" s="100">
        <v>18</v>
      </c>
      <c r="K121" s="100">
        <f t="shared" si="2"/>
        <v>118</v>
      </c>
      <c r="L121" s="100">
        <v>1</v>
      </c>
      <c r="M121" s="100" t="s">
        <v>849</v>
      </c>
      <c r="N121" s="100"/>
      <c r="O121" s="100"/>
      <c r="P121" s="100"/>
      <c r="Q121" s="100"/>
      <c r="R121" s="100"/>
      <c r="S121" s="100"/>
      <c r="T121" s="100"/>
      <c r="U121" s="100"/>
      <c r="V121" s="155">
        <v>0</v>
      </c>
    </row>
    <row r="122" spans="1:22" s="25" customFormat="1" ht="24" customHeight="1" x14ac:dyDescent="0.2">
      <c r="A122" s="130">
        <v>113</v>
      </c>
      <c r="B122" s="119"/>
      <c r="C122" s="99" t="s">
        <v>773</v>
      </c>
      <c r="D122" s="99"/>
      <c r="E122" s="100">
        <v>3295</v>
      </c>
      <c r="F122" s="100">
        <v>69</v>
      </c>
      <c r="G122" s="100">
        <v>1</v>
      </c>
      <c r="H122" s="100">
        <v>12</v>
      </c>
      <c r="I122" s="100">
        <v>3</v>
      </c>
      <c r="J122" s="100">
        <v>21</v>
      </c>
      <c r="K122" s="100">
        <f t="shared" si="2"/>
        <v>5121</v>
      </c>
      <c r="L122" s="100">
        <v>1</v>
      </c>
      <c r="M122" s="100" t="s">
        <v>849</v>
      </c>
      <c r="N122" s="100"/>
      <c r="O122" s="100"/>
      <c r="P122" s="100"/>
      <c r="Q122" s="100"/>
      <c r="R122" s="100"/>
      <c r="S122" s="100"/>
      <c r="T122" s="100"/>
      <c r="U122" s="100"/>
      <c r="V122" s="155">
        <v>0.01</v>
      </c>
    </row>
    <row r="123" spans="1:22" s="25" customFormat="1" ht="24" customHeight="1" x14ac:dyDescent="0.2">
      <c r="A123" s="130">
        <v>114</v>
      </c>
      <c r="B123" s="119"/>
      <c r="C123" s="99" t="s">
        <v>9</v>
      </c>
      <c r="D123" s="99">
        <v>16158</v>
      </c>
      <c r="E123" s="100">
        <v>2410</v>
      </c>
      <c r="F123" s="100">
        <v>192</v>
      </c>
      <c r="G123" s="100">
        <v>1</v>
      </c>
      <c r="H123" s="100">
        <v>2</v>
      </c>
      <c r="I123" s="100"/>
      <c r="J123" s="100">
        <v>64</v>
      </c>
      <c r="K123" s="100">
        <f t="shared" si="2"/>
        <v>864</v>
      </c>
      <c r="L123" s="100">
        <v>1</v>
      </c>
      <c r="M123" s="100" t="s">
        <v>849</v>
      </c>
      <c r="N123" s="100"/>
      <c r="O123" s="100"/>
      <c r="P123" s="100"/>
      <c r="Q123" s="100"/>
      <c r="R123" s="100"/>
      <c r="S123" s="100"/>
      <c r="T123" s="100"/>
      <c r="U123" s="100"/>
      <c r="V123" s="155">
        <v>0</v>
      </c>
    </row>
    <row r="124" spans="1:22" s="25" customFormat="1" ht="24" customHeight="1" x14ac:dyDescent="0.2">
      <c r="A124" s="130">
        <v>115</v>
      </c>
      <c r="B124" s="99" t="s">
        <v>2591</v>
      </c>
      <c r="C124" s="99" t="s">
        <v>9</v>
      </c>
      <c r="D124" s="99">
        <v>5413</v>
      </c>
      <c r="E124" s="100"/>
      <c r="F124" s="100">
        <v>189</v>
      </c>
      <c r="G124" s="100">
        <v>2</v>
      </c>
      <c r="H124" s="100"/>
      <c r="I124" s="100"/>
      <c r="J124" s="100">
        <v>66</v>
      </c>
      <c r="K124" s="100">
        <f t="shared" si="2"/>
        <v>66</v>
      </c>
      <c r="L124" s="100">
        <v>2</v>
      </c>
      <c r="M124" s="100" t="s">
        <v>873</v>
      </c>
      <c r="N124" s="100" t="s">
        <v>15</v>
      </c>
      <c r="O124" s="100" t="s">
        <v>12</v>
      </c>
      <c r="P124" s="100">
        <v>153</v>
      </c>
      <c r="Q124" s="100"/>
      <c r="R124" s="100"/>
      <c r="S124" s="100"/>
      <c r="T124" s="100"/>
      <c r="U124" s="100">
        <v>20</v>
      </c>
      <c r="V124" s="155">
        <v>0</v>
      </c>
    </row>
    <row r="125" spans="1:22" s="25" customFormat="1" ht="24" customHeight="1" x14ac:dyDescent="0.2">
      <c r="A125" s="130">
        <v>116</v>
      </c>
      <c r="B125" s="119"/>
      <c r="C125" s="99" t="s">
        <v>9</v>
      </c>
      <c r="D125" s="99">
        <v>14849</v>
      </c>
      <c r="E125" s="100">
        <v>1994</v>
      </c>
      <c r="F125" s="100">
        <v>78</v>
      </c>
      <c r="G125" s="100">
        <v>1</v>
      </c>
      <c r="H125" s="100">
        <v>21</v>
      </c>
      <c r="I125" s="100">
        <v>2</v>
      </c>
      <c r="J125" s="100">
        <v>91</v>
      </c>
      <c r="K125" s="100">
        <f t="shared" si="2"/>
        <v>8691</v>
      </c>
      <c r="L125" s="100">
        <v>1</v>
      </c>
      <c r="M125" s="100" t="s">
        <v>873</v>
      </c>
      <c r="N125" s="100"/>
      <c r="O125" s="100"/>
      <c r="P125" s="100"/>
      <c r="Q125" s="100"/>
      <c r="R125" s="100"/>
      <c r="S125" s="100"/>
      <c r="T125" s="100"/>
      <c r="U125" s="100"/>
      <c r="V125" s="155">
        <v>0</v>
      </c>
    </row>
    <row r="126" spans="1:22" s="25" customFormat="1" ht="24" customHeight="1" x14ac:dyDescent="0.2">
      <c r="A126" s="130">
        <v>117</v>
      </c>
      <c r="B126" s="119"/>
      <c r="C126" s="99" t="s">
        <v>9</v>
      </c>
      <c r="D126" s="99">
        <v>41796</v>
      </c>
      <c r="E126" s="100">
        <v>4253</v>
      </c>
      <c r="F126" s="100">
        <v>14</v>
      </c>
      <c r="G126" s="100">
        <v>1</v>
      </c>
      <c r="H126" s="100">
        <v>5</v>
      </c>
      <c r="I126" s="100">
        <v>2</v>
      </c>
      <c r="J126" s="100">
        <v>88</v>
      </c>
      <c r="K126" s="100">
        <f t="shared" si="2"/>
        <v>2288</v>
      </c>
      <c r="L126" s="100">
        <v>1</v>
      </c>
      <c r="M126" s="100" t="s">
        <v>873</v>
      </c>
      <c r="N126" s="100"/>
      <c r="O126" s="100"/>
      <c r="P126" s="100"/>
      <c r="Q126" s="100"/>
      <c r="R126" s="100"/>
      <c r="S126" s="100"/>
      <c r="T126" s="100"/>
      <c r="U126" s="100"/>
      <c r="V126" s="155">
        <v>0</v>
      </c>
    </row>
    <row r="127" spans="1:22" s="25" customFormat="1" ht="24" customHeight="1" x14ac:dyDescent="0.2">
      <c r="A127" s="130">
        <v>118</v>
      </c>
      <c r="B127" s="119"/>
      <c r="C127" s="99" t="s">
        <v>13</v>
      </c>
      <c r="D127" s="99"/>
      <c r="E127" s="100"/>
      <c r="F127" s="100"/>
      <c r="G127" s="100">
        <v>1</v>
      </c>
      <c r="H127" s="100">
        <v>1</v>
      </c>
      <c r="I127" s="100">
        <v>2</v>
      </c>
      <c r="J127" s="100"/>
      <c r="K127" s="100">
        <f t="shared" si="2"/>
        <v>600</v>
      </c>
      <c r="L127" s="100">
        <v>1</v>
      </c>
      <c r="M127" s="100" t="s">
        <v>873</v>
      </c>
      <c r="N127" s="100"/>
      <c r="O127" s="100"/>
      <c r="P127" s="100"/>
      <c r="Q127" s="100"/>
      <c r="R127" s="100"/>
      <c r="S127" s="100"/>
      <c r="T127" s="100"/>
      <c r="U127" s="100"/>
      <c r="V127" s="155">
        <v>0.01</v>
      </c>
    </row>
    <row r="128" spans="1:22" s="25" customFormat="1" ht="24" customHeight="1" x14ac:dyDescent="0.2">
      <c r="A128" s="130">
        <v>119</v>
      </c>
      <c r="B128" s="99" t="s">
        <v>2592</v>
      </c>
      <c r="C128" s="99" t="s">
        <v>9</v>
      </c>
      <c r="D128" s="99">
        <v>38107</v>
      </c>
      <c r="E128" s="100">
        <v>4142</v>
      </c>
      <c r="F128" s="100">
        <v>11</v>
      </c>
      <c r="G128" s="100">
        <v>2</v>
      </c>
      <c r="H128" s="100"/>
      <c r="I128" s="100"/>
      <c r="J128" s="100">
        <v>37</v>
      </c>
      <c r="K128" s="100">
        <f t="shared" si="2"/>
        <v>37</v>
      </c>
      <c r="L128" s="100">
        <v>2</v>
      </c>
      <c r="M128" s="100" t="s">
        <v>874</v>
      </c>
      <c r="N128" s="100" t="s">
        <v>15</v>
      </c>
      <c r="O128" s="100" t="s">
        <v>12</v>
      </c>
      <c r="P128" s="100">
        <v>96</v>
      </c>
      <c r="Q128" s="100"/>
      <c r="R128" s="100"/>
      <c r="S128" s="100"/>
      <c r="T128" s="100"/>
      <c r="U128" s="100">
        <v>30</v>
      </c>
      <c r="V128" s="155">
        <v>0</v>
      </c>
    </row>
    <row r="129" spans="1:22" s="25" customFormat="1" ht="24" customHeight="1" x14ac:dyDescent="0.2">
      <c r="A129" s="130">
        <v>120</v>
      </c>
      <c r="B129" s="119"/>
      <c r="C129" s="99" t="s">
        <v>9</v>
      </c>
      <c r="D129" s="99">
        <v>48682</v>
      </c>
      <c r="E129" s="100">
        <v>4884</v>
      </c>
      <c r="F129" s="100">
        <v>13</v>
      </c>
      <c r="G129" s="100">
        <v>1</v>
      </c>
      <c r="H129" s="100">
        <v>8</v>
      </c>
      <c r="I129" s="100">
        <v>3</v>
      </c>
      <c r="J129" s="100">
        <v>53</v>
      </c>
      <c r="K129" s="100">
        <f t="shared" si="2"/>
        <v>3553</v>
      </c>
      <c r="L129" s="100">
        <v>1</v>
      </c>
      <c r="M129" s="100" t="s">
        <v>874</v>
      </c>
      <c r="N129" s="100"/>
      <c r="O129" s="100"/>
      <c r="P129" s="100"/>
      <c r="Q129" s="100"/>
      <c r="R129" s="100"/>
      <c r="S129" s="100"/>
      <c r="T129" s="100"/>
      <c r="U129" s="100"/>
      <c r="V129" s="155">
        <v>0</v>
      </c>
    </row>
    <row r="130" spans="1:22" s="25" customFormat="1" ht="24" customHeight="1" x14ac:dyDescent="0.2">
      <c r="A130" s="130">
        <v>121</v>
      </c>
      <c r="B130" s="119"/>
      <c r="C130" s="99" t="s">
        <v>9</v>
      </c>
      <c r="D130" s="99">
        <v>16721</v>
      </c>
      <c r="E130" s="100">
        <v>2671</v>
      </c>
      <c r="F130" s="100">
        <v>79</v>
      </c>
      <c r="G130" s="100">
        <v>1</v>
      </c>
      <c r="H130" s="100">
        <v>4</v>
      </c>
      <c r="I130" s="100"/>
      <c r="J130" s="100">
        <v>25</v>
      </c>
      <c r="K130" s="100">
        <f t="shared" si="2"/>
        <v>1625</v>
      </c>
      <c r="L130" s="100">
        <v>1</v>
      </c>
      <c r="M130" s="100" t="s">
        <v>874</v>
      </c>
      <c r="N130" s="100"/>
      <c r="O130" s="100"/>
      <c r="P130" s="100"/>
      <c r="Q130" s="100"/>
      <c r="R130" s="100"/>
      <c r="S130" s="100"/>
      <c r="T130" s="100"/>
      <c r="U130" s="100"/>
      <c r="V130" s="155">
        <v>0</v>
      </c>
    </row>
    <row r="131" spans="1:22" s="25" customFormat="1" ht="24" customHeight="1" x14ac:dyDescent="0.2">
      <c r="A131" s="130">
        <v>122</v>
      </c>
      <c r="B131" s="119"/>
      <c r="C131" s="99" t="s">
        <v>9</v>
      </c>
      <c r="D131" s="99">
        <v>32962</v>
      </c>
      <c r="E131" s="100">
        <v>3723</v>
      </c>
      <c r="F131" s="100">
        <v>105</v>
      </c>
      <c r="G131" s="100">
        <v>1</v>
      </c>
      <c r="H131" s="100">
        <v>4</v>
      </c>
      <c r="I131" s="100"/>
      <c r="J131" s="100">
        <v>25</v>
      </c>
      <c r="K131" s="100">
        <f t="shared" si="2"/>
        <v>1625</v>
      </c>
      <c r="L131" s="100">
        <v>1</v>
      </c>
      <c r="M131" s="100" t="s">
        <v>874</v>
      </c>
      <c r="N131" s="100"/>
      <c r="O131" s="100"/>
      <c r="P131" s="100"/>
      <c r="Q131" s="100"/>
      <c r="R131" s="100"/>
      <c r="S131" s="100"/>
      <c r="T131" s="100"/>
      <c r="U131" s="100"/>
      <c r="V131" s="155">
        <v>0</v>
      </c>
    </row>
    <row r="132" spans="1:22" s="25" customFormat="1" ht="24" customHeight="1" x14ac:dyDescent="0.2">
      <c r="A132" s="130">
        <v>123</v>
      </c>
      <c r="B132" s="99" t="s">
        <v>2593</v>
      </c>
      <c r="C132" s="99" t="s">
        <v>773</v>
      </c>
      <c r="D132" s="99">
        <v>2440</v>
      </c>
      <c r="E132" s="100">
        <v>2440</v>
      </c>
      <c r="F132" s="100">
        <v>679</v>
      </c>
      <c r="G132" s="100">
        <v>2</v>
      </c>
      <c r="H132" s="100"/>
      <c r="I132" s="100">
        <v>1</v>
      </c>
      <c r="J132" s="100">
        <v>33</v>
      </c>
      <c r="K132" s="100">
        <f t="shared" si="2"/>
        <v>133</v>
      </c>
      <c r="L132" s="100">
        <v>2</v>
      </c>
      <c r="M132" s="100" t="s">
        <v>875</v>
      </c>
      <c r="N132" s="100" t="s">
        <v>15</v>
      </c>
      <c r="O132" s="100" t="s">
        <v>42</v>
      </c>
      <c r="P132" s="100">
        <v>99</v>
      </c>
      <c r="Q132" s="100"/>
      <c r="R132" s="100"/>
      <c r="S132" s="100"/>
      <c r="T132" s="100"/>
      <c r="U132" s="100">
        <v>5</v>
      </c>
      <c r="V132" s="155">
        <v>0.02</v>
      </c>
    </row>
    <row r="133" spans="1:22" s="25" customFormat="1" ht="24" customHeight="1" x14ac:dyDescent="0.2">
      <c r="A133" s="130">
        <v>124</v>
      </c>
      <c r="B133" s="119"/>
      <c r="C133" s="99" t="s">
        <v>9</v>
      </c>
      <c r="D133" s="99">
        <v>26230</v>
      </c>
      <c r="E133" s="100">
        <v>3049</v>
      </c>
      <c r="F133" s="100">
        <v>371</v>
      </c>
      <c r="G133" s="100">
        <v>1</v>
      </c>
      <c r="H133" s="100">
        <v>9</v>
      </c>
      <c r="I133" s="100">
        <v>1</v>
      </c>
      <c r="J133" s="100">
        <v>56</v>
      </c>
      <c r="K133" s="100">
        <f t="shared" si="2"/>
        <v>3756</v>
      </c>
      <c r="L133" s="100">
        <v>1</v>
      </c>
      <c r="M133" s="100" t="s">
        <v>875</v>
      </c>
      <c r="N133" s="100"/>
      <c r="O133" s="100"/>
      <c r="P133" s="100"/>
      <c r="Q133" s="100"/>
      <c r="R133" s="100"/>
      <c r="S133" s="100"/>
      <c r="T133" s="100"/>
      <c r="U133" s="100"/>
      <c r="V133" s="155">
        <v>0</v>
      </c>
    </row>
    <row r="134" spans="1:22" s="25" customFormat="1" ht="24" customHeight="1" x14ac:dyDescent="0.2">
      <c r="A134" s="130">
        <v>125</v>
      </c>
      <c r="B134" s="119"/>
      <c r="C134" s="99" t="s">
        <v>9</v>
      </c>
      <c r="D134" s="99">
        <v>17064</v>
      </c>
      <c r="E134" s="100">
        <v>2992</v>
      </c>
      <c r="F134" s="100">
        <v>210</v>
      </c>
      <c r="G134" s="100">
        <v>1</v>
      </c>
      <c r="H134" s="100">
        <v>9</v>
      </c>
      <c r="I134" s="100">
        <v>3</v>
      </c>
      <c r="J134" s="100">
        <v>35</v>
      </c>
      <c r="K134" s="100">
        <f t="shared" si="2"/>
        <v>3935</v>
      </c>
      <c r="L134" s="100">
        <v>1</v>
      </c>
      <c r="M134" s="100" t="s">
        <v>875</v>
      </c>
      <c r="N134" s="100"/>
      <c r="O134" s="100"/>
      <c r="P134" s="100"/>
      <c r="Q134" s="100"/>
      <c r="R134" s="100"/>
      <c r="S134" s="100"/>
      <c r="T134" s="100"/>
      <c r="U134" s="100"/>
      <c r="V134" s="155">
        <v>0</v>
      </c>
    </row>
    <row r="135" spans="1:22" s="25" customFormat="1" ht="24" customHeight="1" x14ac:dyDescent="0.2">
      <c r="A135" s="130">
        <v>126</v>
      </c>
      <c r="B135" s="119"/>
      <c r="C135" s="99" t="s">
        <v>9</v>
      </c>
      <c r="D135" s="99">
        <v>48373</v>
      </c>
      <c r="E135" s="100">
        <v>4626</v>
      </c>
      <c r="F135" s="100">
        <v>270</v>
      </c>
      <c r="G135" s="100">
        <v>1</v>
      </c>
      <c r="H135" s="100">
        <v>8</v>
      </c>
      <c r="I135" s="100">
        <v>1</v>
      </c>
      <c r="J135" s="100">
        <v>70</v>
      </c>
      <c r="K135" s="100">
        <f t="shared" si="2"/>
        <v>3370</v>
      </c>
      <c r="L135" s="100">
        <v>1</v>
      </c>
      <c r="M135" s="100" t="s">
        <v>875</v>
      </c>
      <c r="N135" s="100"/>
      <c r="O135" s="100"/>
      <c r="P135" s="100"/>
      <c r="Q135" s="100"/>
      <c r="R135" s="100"/>
      <c r="S135" s="100"/>
      <c r="T135" s="100"/>
      <c r="U135" s="100"/>
      <c r="V135" s="155">
        <v>0</v>
      </c>
    </row>
    <row r="136" spans="1:22" s="25" customFormat="1" ht="24" customHeight="1" x14ac:dyDescent="0.2">
      <c r="A136" s="130">
        <v>127</v>
      </c>
      <c r="B136" s="119"/>
      <c r="C136" s="99" t="s">
        <v>9</v>
      </c>
      <c r="D136" s="99">
        <v>33294</v>
      </c>
      <c r="E136" s="100">
        <v>3823</v>
      </c>
      <c r="F136" s="100">
        <v>241</v>
      </c>
      <c r="G136" s="100">
        <v>1</v>
      </c>
      <c r="H136" s="100">
        <v>4</v>
      </c>
      <c r="I136" s="100">
        <v>1</v>
      </c>
      <c r="J136" s="100">
        <v>44</v>
      </c>
      <c r="K136" s="100">
        <f t="shared" si="2"/>
        <v>1744</v>
      </c>
      <c r="L136" s="100">
        <v>1</v>
      </c>
      <c r="M136" s="100" t="s">
        <v>875</v>
      </c>
      <c r="N136" s="100"/>
      <c r="O136" s="100"/>
      <c r="P136" s="100"/>
      <c r="Q136" s="100"/>
      <c r="R136" s="100"/>
      <c r="S136" s="100"/>
      <c r="T136" s="100"/>
      <c r="U136" s="100"/>
      <c r="V136" s="155">
        <v>0</v>
      </c>
    </row>
    <row r="137" spans="1:22" s="25" customFormat="1" ht="24" customHeight="1" x14ac:dyDescent="0.2">
      <c r="A137" s="130">
        <v>128</v>
      </c>
      <c r="B137" s="99" t="s">
        <v>2594</v>
      </c>
      <c r="C137" s="99" t="s">
        <v>9</v>
      </c>
      <c r="D137" s="99">
        <v>5439</v>
      </c>
      <c r="E137" s="100">
        <v>472</v>
      </c>
      <c r="F137" s="100">
        <v>225</v>
      </c>
      <c r="G137" s="100">
        <v>2</v>
      </c>
      <c r="H137" s="100"/>
      <c r="I137" s="100"/>
      <c r="J137" s="100">
        <v>89</v>
      </c>
      <c r="K137" s="100">
        <f t="shared" si="2"/>
        <v>89</v>
      </c>
      <c r="L137" s="100">
        <v>2</v>
      </c>
      <c r="M137" s="100" t="s">
        <v>876</v>
      </c>
      <c r="N137" s="100" t="s">
        <v>15</v>
      </c>
      <c r="O137" s="100" t="s">
        <v>12</v>
      </c>
      <c r="P137" s="100">
        <v>180</v>
      </c>
      <c r="Q137" s="100"/>
      <c r="R137" s="100"/>
      <c r="S137" s="100"/>
      <c r="T137" s="100"/>
      <c r="U137" s="100">
        <v>30</v>
      </c>
      <c r="V137" s="155">
        <v>0</v>
      </c>
    </row>
    <row r="138" spans="1:22" s="25" customFormat="1" ht="24" customHeight="1" x14ac:dyDescent="0.2">
      <c r="A138" s="130">
        <v>129</v>
      </c>
      <c r="B138" s="119"/>
      <c r="C138" s="99" t="s">
        <v>9</v>
      </c>
      <c r="D138" s="99">
        <v>61637</v>
      </c>
      <c r="E138" s="100">
        <v>5929</v>
      </c>
      <c r="F138" s="100">
        <v>391</v>
      </c>
      <c r="G138" s="100">
        <v>1</v>
      </c>
      <c r="H138" s="100">
        <v>3</v>
      </c>
      <c r="I138" s="100">
        <v>2</v>
      </c>
      <c r="J138" s="100">
        <v>34</v>
      </c>
      <c r="K138" s="100">
        <f t="shared" si="2"/>
        <v>1434</v>
      </c>
      <c r="L138" s="100">
        <v>1</v>
      </c>
      <c r="M138" s="100" t="s">
        <v>876</v>
      </c>
      <c r="N138" s="100"/>
      <c r="O138" s="100"/>
      <c r="P138" s="100"/>
      <c r="Q138" s="100"/>
      <c r="R138" s="100"/>
      <c r="S138" s="100"/>
      <c r="T138" s="100"/>
      <c r="U138" s="100"/>
      <c r="V138" s="155">
        <v>0</v>
      </c>
    </row>
    <row r="139" spans="1:22" s="25" customFormat="1" ht="24" customHeight="1" x14ac:dyDescent="0.2">
      <c r="A139" s="130">
        <v>130</v>
      </c>
      <c r="B139" s="119"/>
      <c r="C139" s="99" t="s">
        <v>9</v>
      </c>
      <c r="D139" s="99">
        <v>14818</v>
      </c>
      <c r="E139" s="100"/>
      <c r="F139" s="100">
        <v>17</v>
      </c>
      <c r="G139" s="100">
        <v>1</v>
      </c>
      <c r="H139" s="100">
        <v>21</v>
      </c>
      <c r="I139" s="100">
        <v>3</v>
      </c>
      <c r="J139" s="100">
        <v>96</v>
      </c>
      <c r="K139" s="100">
        <f t="shared" si="2"/>
        <v>8796</v>
      </c>
      <c r="L139" s="100">
        <v>1</v>
      </c>
      <c r="M139" s="100" t="s">
        <v>876</v>
      </c>
      <c r="N139" s="100"/>
      <c r="O139" s="100"/>
      <c r="P139" s="100"/>
      <c r="Q139" s="100"/>
      <c r="R139" s="100"/>
      <c r="S139" s="100"/>
      <c r="T139" s="100"/>
      <c r="U139" s="100"/>
      <c r="V139" s="155">
        <v>0</v>
      </c>
    </row>
    <row r="140" spans="1:22" s="25" customFormat="1" ht="24" customHeight="1" x14ac:dyDescent="0.2">
      <c r="A140" s="130">
        <v>131</v>
      </c>
      <c r="B140" s="119"/>
      <c r="C140" s="99" t="s">
        <v>9</v>
      </c>
      <c r="D140" s="99">
        <v>39295</v>
      </c>
      <c r="E140" s="100">
        <v>4177</v>
      </c>
      <c r="F140" s="100">
        <v>145</v>
      </c>
      <c r="G140" s="100">
        <v>1</v>
      </c>
      <c r="H140" s="100">
        <v>19</v>
      </c>
      <c r="I140" s="100">
        <v>2</v>
      </c>
      <c r="J140" s="100">
        <v>50</v>
      </c>
      <c r="K140" s="100">
        <f t="shared" si="2"/>
        <v>7850</v>
      </c>
      <c r="L140" s="100">
        <v>1</v>
      </c>
      <c r="M140" s="100" t="s">
        <v>856</v>
      </c>
      <c r="N140" s="100"/>
      <c r="O140" s="100"/>
      <c r="P140" s="100"/>
      <c r="Q140" s="100"/>
      <c r="R140" s="100"/>
      <c r="S140" s="100"/>
      <c r="T140" s="100"/>
      <c r="U140" s="100"/>
      <c r="V140" s="155">
        <v>0</v>
      </c>
    </row>
    <row r="141" spans="1:22" s="25" customFormat="1" ht="24" customHeight="1" x14ac:dyDescent="0.2">
      <c r="A141" s="130">
        <v>132</v>
      </c>
      <c r="B141" s="99" t="s">
        <v>2595</v>
      </c>
      <c r="C141" s="99" t="s">
        <v>9</v>
      </c>
      <c r="D141" s="99">
        <v>5419</v>
      </c>
      <c r="E141" s="100">
        <v>453</v>
      </c>
      <c r="F141" s="100">
        <v>195</v>
      </c>
      <c r="G141" s="100">
        <v>2</v>
      </c>
      <c r="H141" s="100"/>
      <c r="I141" s="100">
        <v>1</v>
      </c>
      <c r="J141" s="100">
        <v>55</v>
      </c>
      <c r="K141" s="100">
        <f t="shared" si="2"/>
        <v>155</v>
      </c>
      <c r="L141" s="100">
        <v>2</v>
      </c>
      <c r="M141" s="100" t="s">
        <v>877</v>
      </c>
      <c r="N141" s="100" t="s">
        <v>15</v>
      </c>
      <c r="O141" s="100" t="s">
        <v>12</v>
      </c>
      <c r="P141" s="100">
        <v>315</v>
      </c>
      <c r="Q141" s="100"/>
      <c r="R141" s="100"/>
      <c r="S141" s="100"/>
      <c r="T141" s="100"/>
      <c r="U141" s="100">
        <v>30</v>
      </c>
      <c r="V141" s="155">
        <v>0</v>
      </c>
    </row>
    <row r="142" spans="1:22" s="25" customFormat="1" ht="24" customHeight="1" x14ac:dyDescent="0.2">
      <c r="A142" s="130">
        <v>133</v>
      </c>
      <c r="B142" s="119"/>
      <c r="C142" s="99" t="s">
        <v>9</v>
      </c>
      <c r="D142" s="99">
        <v>28503</v>
      </c>
      <c r="E142" s="100">
        <v>3410</v>
      </c>
      <c r="F142" s="100">
        <v>246</v>
      </c>
      <c r="G142" s="100">
        <v>1</v>
      </c>
      <c r="H142" s="100">
        <v>1</v>
      </c>
      <c r="I142" s="100">
        <v>2</v>
      </c>
      <c r="J142" s="100">
        <v>29</v>
      </c>
      <c r="K142" s="100">
        <f t="shared" si="2"/>
        <v>629</v>
      </c>
      <c r="L142" s="100">
        <v>1</v>
      </c>
      <c r="M142" s="100" t="s">
        <v>877</v>
      </c>
      <c r="N142" s="100"/>
      <c r="O142" s="100"/>
      <c r="P142" s="100"/>
      <c r="Q142" s="100"/>
      <c r="R142" s="100"/>
      <c r="S142" s="100"/>
      <c r="T142" s="100"/>
      <c r="U142" s="100"/>
      <c r="V142" s="155">
        <v>0</v>
      </c>
    </row>
    <row r="143" spans="1:22" s="25" customFormat="1" ht="24" customHeight="1" x14ac:dyDescent="0.2">
      <c r="A143" s="130">
        <v>134</v>
      </c>
      <c r="B143" s="119"/>
      <c r="C143" s="99" t="s">
        <v>9</v>
      </c>
      <c r="D143" s="99"/>
      <c r="E143" s="100">
        <v>3411</v>
      </c>
      <c r="F143" s="100">
        <v>255</v>
      </c>
      <c r="G143" s="100">
        <v>1</v>
      </c>
      <c r="H143" s="100">
        <v>1</v>
      </c>
      <c r="I143" s="100">
        <v>3</v>
      </c>
      <c r="J143" s="100">
        <v>88</v>
      </c>
      <c r="K143" s="100">
        <f t="shared" si="2"/>
        <v>788</v>
      </c>
      <c r="L143" s="100">
        <v>1</v>
      </c>
      <c r="M143" s="100" t="s">
        <v>877</v>
      </c>
      <c r="N143" s="100"/>
      <c r="O143" s="100"/>
      <c r="P143" s="100"/>
      <c r="Q143" s="100"/>
      <c r="R143" s="100"/>
      <c r="S143" s="100"/>
      <c r="T143" s="100"/>
      <c r="U143" s="100"/>
      <c r="V143" s="155">
        <v>0</v>
      </c>
    </row>
    <row r="144" spans="1:22" s="25" customFormat="1" ht="24" customHeight="1" x14ac:dyDescent="0.2">
      <c r="A144" s="130">
        <v>135</v>
      </c>
      <c r="B144" s="119"/>
      <c r="C144" s="99" t="s">
        <v>9</v>
      </c>
      <c r="D144" s="99">
        <v>16842</v>
      </c>
      <c r="E144" s="100">
        <v>2785</v>
      </c>
      <c r="F144" s="100">
        <v>4</v>
      </c>
      <c r="G144" s="100">
        <v>1</v>
      </c>
      <c r="H144" s="100">
        <v>18</v>
      </c>
      <c r="I144" s="100">
        <v>2</v>
      </c>
      <c r="J144" s="100">
        <v>27</v>
      </c>
      <c r="K144" s="100">
        <f t="shared" si="2"/>
        <v>7427</v>
      </c>
      <c r="L144" s="100">
        <v>1</v>
      </c>
      <c r="M144" s="100" t="s">
        <v>877</v>
      </c>
      <c r="N144" s="100"/>
      <c r="O144" s="100"/>
      <c r="P144" s="100"/>
      <c r="Q144" s="100"/>
      <c r="R144" s="100"/>
      <c r="S144" s="100"/>
      <c r="T144" s="100"/>
      <c r="U144" s="100"/>
      <c r="V144" s="155">
        <v>0</v>
      </c>
    </row>
    <row r="145" spans="1:22" s="25" customFormat="1" ht="24" customHeight="1" x14ac:dyDescent="0.2">
      <c r="A145" s="130">
        <v>136</v>
      </c>
      <c r="B145" s="119"/>
      <c r="C145" s="99" t="s">
        <v>9</v>
      </c>
      <c r="D145" s="99">
        <v>14885</v>
      </c>
      <c r="E145" s="100"/>
      <c r="F145" s="100">
        <v>132</v>
      </c>
      <c r="G145" s="100">
        <v>1</v>
      </c>
      <c r="H145" s="100">
        <v>10</v>
      </c>
      <c r="I145" s="100">
        <v>1</v>
      </c>
      <c r="J145" s="100">
        <v>90</v>
      </c>
      <c r="K145" s="100">
        <f t="shared" si="2"/>
        <v>4190</v>
      </c>
      <c r="L145" s="100">
        <v>1</v>
      </c>
      <c r="M145" s="100" t="s">
        <v>877</v>
      </c>
      <c r="N145" s="100"/>
      <c r="O145" s="100"/>
      <c r="P145" s="100"/>
      <c r="Q145" s="100"/>
      <c r="R145" s="100"/>
      <c r="S145" s="100"/>
      <c r="T145" s="100"/>
      <c r="U145" s="100"/>
      <c r="V145" s="155">
        <v>0</v>
      </c>
    </row>
    <row r="146" spans="1:22" s="25" customFormat="1" ht="24" customHeight="1" x14ac:dyDescent="0.2">
      <c r="A146" s="130">
        <v>137</v>
      </c>
      <c r="B146" s="119"/>
      <c r="C146" s="99" t="s">
        <v>9</v>
      </c>
      <c r="D146" s="99">
        <v>7119</v>
      </c>
      <c r="E146" s="100">
        <v>636</v>
      </c>
      <c r="F146" s="100">
        <v>82</v>
      </c>
      <c r="G146" s="100">
        <v>1</v>
      </c>
      <c r="H146" s="100">
        <v>1</v>
      </c>
      <c r="I146" s="100"/>
      <c r="J146" s="100">
        <v>81</v>
      </c>
      <c r="K146" s="100">
        <f t="shared" si="2"/>
        <v>481</v>
      </c>
      <c r="L146" s="100">
        <v>1</v>
      </c>
      <c r="M146" s="100" t="s">
        <v>877</v>
      </c>
      <c r="N146" s="100"/>
      <c r="O146" s="100"/>
      <c r="P146" s="100"/>
      <c r="Q146" s="100"/>
      <c r="R146" s="100"/>
      <c r="S146" s="100"/>
      <c r="T146" s="100"/>
      <c r="U146" s="100"/>
      <c r="V146" s="155">
        <v>0</v>
      </c>
    </row>
    <row r="147" spans="1:22" s="25" customFormat="1" ht="24" customHeight="1" x14ac:dyDescent="0.2">
      <c r="A147" s="130">
        <v>138</v>
      </c>
      <c r="B147" s="119"/>
      <c r="C147" s="99" t="s">
        <v>9</v>
      </c>
      <c r="D147" s="99">
        <v>57307</v>
      </c>
      <c r="E147" s="100">
        <v>5378</v>
      </c>
      <c r="F147" s="100">
        <v>47</v>
      </c>
      <c r="G147" s="100">
        <v>1</v>
      </c>
      <c r="H147" s="100"/>
      <c r="I147" s="100">
        <v>1</v>
      </c>
      <c r="J147" s="100">
        <v>55</v>
      </c>
      <c r="K147" s="100">
        <f t="shared" si="2"/>
        <v>155</v>
      </c>
      <c r="L147" s="100">
        <v>1</v>
      </c>
      <c r="M147" s="100" t="s">
        <v>877</v>
      </c>
      <c r="N147" s="100"/>
      <c r="O147" s="100"/>
      <c r="P147" s="100"/>
      <c r="Q147" s="100"/>
      <c r="R147" s="100"/>
      <c r="S147" s="100"/>
      <c r="T147" s="100"/>
      <c r="U147" s="100"/>
      <c r="V147" s="155">
        <v>0</v>
      </c>
    </row>
    <row r="148" spans="1:22" s="25" customFormat="1" ht="24" customHeight="1" x14ac:dyDescent="0.2">
      <c r="A148" s="130">
        <v>139</v>
      </c>
      <c r="B148" s="99" t="s">
        <v>2596</v>
      </c>
      <c r="C148" s="99" t="s">
        <v>9</v>
      </c>
      <c r="D148" s="99">
        <v>5461</v>
      </c>
      <c r="E148" s="100">
        <v>493</v>
      </c>
      <c r="F148" s="100">
        <v>248</v>
      </c>
      <c r="G148" s="100">
        <v>2</v>
      </c>
      <c r="H148" s="100"/>
      <c r="I148" s="100">
        <v>1</v>
      </c>
      <c r="J148" s="100">
        <v>50</v>
      </c>
      <c r="K148" s="100">
        <f t="shared" si="2"/>
        <v>150</v>
      </c>
      <c r="L148" s="100">
        <v>2</v>
      </c>
      <c r="M148" s="100" t="s">
        <v>878</v>
      </c>
      <c r="N148" s="100" t="s">
        <v>15</v>
      </c>
      <c r="O148" s="100" t="s">
        <v>12</v>
      </c>
      <c r="P148" s="100">
        <v>207</v>
      </c>
      <c r="Q148" s="100"/>
      <c r="R148" s="100"/>
      <c r="S148" s="100"/>
      <c r="T148" s="100"/>
      <c r="U148" s="100">
        <v>20</v>
      </c>
      <c r="V148" s="155">
        <v>0</v>
      </c>
    </row>
    <row r="149" spans="1:22" s="25" customFormat="1" ht="24" customHeight="1" x14ac:dyDescent="0.2">
      <c r="A149" s="130">
        <v>140</v>
      </c>
      <c r="B149" s="119"/>
      <c r="C149" s="99" t="s">
        <v>9</v>
      </c>
      <c r="D149" s="99">
        <v>26202</v>
      </c>
      <c r="E149" s="100">
        <v>3133</v>
      </c>
      <c r="F149" s="100">
        <v>125</v>
      </c>
      <c r="G149" s="100">
        <v>1</v>
      </c>
      <c r="H149" s="100">
        <v>10</v>
      </c>
      <c r="I149" s="100">
        <v>3</v>
      </c>
      <c r="J149" s="100">
        <v>78</v>
      </c>
      <c r="K149" s="100">
        <f t="shared" si="2"/>
        <v>4378</v>
      </c>
      <c r="L149" s="100">
        <v>1</v>
      </c>
      <c r="M149" s="100" t="s">
        <v>878</v>
      </c>
      <c r="N149" s="100"/>
      <c r="O149" s="100"/>
      <c r="P149" s="100"/>
      <c r="Q149" s="100"/>
      <c r="R149" s="100"/>
      <c r="S149" s="100"/>
      <c r="T149" s="100"/>
      <c r="U149" s="100"/>
      <c r="V149" s="155">
        <v>0</v>
      </c>
    </row>
    <row r="150" spans="1:22" s="25" customFormat="1" ht="24" customHeight="1" x14ac:dyDescent="0.2">
      <c r="A150" s="130">
        <v>141</v>
      </c>
      <c r="B150" s="119"/>
      <c r="C150" s="99" t="s">
        <v>9</v>
      </c>
      <c r="D150" s="99">
        <v>14862</v>
      </c>
      <c r="E150" s="100">
        <v>2007</v>
      </c>
      <c r="F150" s="100">
        <v>93</v>
      </c>
      <c r="G150" s="100">
        <v>1</v>
      </c>
      <c r="H150" s="100">
        <v>26</v>
      </c>
      <c r="I150" s="100">
        <v>1</v>
      </c>
      <c r="J150" s="100">
        <v>99</v>
      </c>
      <c r="K150" s="100">
        <f t="shared" si="2"/>
        <v>10599</v>
      </c>
      <c r="L150" s="100">
        <v>1</v>
      </c>
      <c r="M150" s="100" t="s">
        <v>878</v>
      </c>
      <c r="N150" s="100"/>
      <c r="O150" s="100"/>
      <c r="P150" s="100"/>
      <c r="Q150" s="100"/>
      <c r="R150" s="100"/>
      <c r="S150" s="100"/>
      <c r="T150" s="100"/>
      <c r="U150" s="100"/>
      <c r="V150" s="155">
        <v>0</v>
      </c>
    </row>
    <row r="151" spans="1:22" s="25" customFormat="1" ht="24" customHeight="1" x14ac:dyDescent="0.2">
      <c r="A151" s="130">
        <v>142</v>
      </c>
      <c r="B151" s="119"/>
      <c r="C151" s="99" t="s">
        <v>9</v>
      </c>
      <c r="D151" s="99">
        <v>7173</v>
      </c>
      <c r="E151" s="100">
        <v>689</v>
      </c>
      <c r="F151" s="100">
        <v>19</v>
      </c>
      <c r="G151" s="100">
        <v>1</v>
      </c>
      <c r="H151" s="100">
        <v>5</v>
      </c>
      <c r="I151" s="100"/>
      <c r="J151" s="100">
        <v>32</v>
      </c>
      <c r="K151" s="100">
        <f t="shared" si="2"/>
        <v>2032</v>
      </c>
      <c r="L151" s="100">
        <v>1</v>
      </c>
      <c r="M151" s="100" t="s">
        <v>878</v>
      </c>
      <c r="N151" s="100"/>
      <c r="O151" s="100"/>
      <c r="P151" s="100"/>
      <c r="Q151" s="100"/>
      <c r="R151" s="100"/>
      <c r="S151" s="100"/>
      <c r="T151" s="100"/>
      <c r="U151" s="100"/>
      <c r="V151" s="155">
        <v>0</v>
      </c>
    </row>
    <row r="152" spans="1:22" s="25" customFormat="1" ht="24" customHeight="1" x14ac:dyDescent="0.2">
      <c r="A152" s="130">
        <v>143</v>
      </c>
      <c r="B152" s="99" t="s">
        <v>2597</v>
      </c>
      <c r="C152" s="99" t="s">
        <v>9</v>
      </c>
      <c r="D152" s="99">
        <v>6865</v>
      </c>
      <c r="E152" s="100"/>
      <c r="F152" s="100">
        <v>126</v>
      </c>
      <c r="G152" s="100">
        <v>2</v>
      </c>
      <c r="H152" s="100"/>
      <c r="I152" s="100">
        <v>2</v>
      </c>
      <c r="J152" s="100">
        <v>74</v>
      </c>
      <c r="K152" s="100">
        <f t="shared" si="2"/>
        <v>274</v>
      </c>
      <c r="L152" s="100">
        <v>2</v>
      </c>
      <c r="M152" s="100" t="s">
        <v>879</v>
      </c>
      <c r="N152" s="100" t="s">
        <v>15</v>
      </c>
      <c r="O152" s="100" t="s">
        <v>12</v>
      </c>
      <c r="P152" s="100">
        <v>216</v>
      </c>
      <c r="Q152" s="100"/>
      <c r="R152" s="100"/>
      <c r="S152" s="100"/>
      <c r="T152" s="100"/>
      <c r="U152" s="100">
        <v>30</v>
      </c>
      <c r="V152" s="155">
        <v>0</v>
      </c>
    </row>
    <row r="153" spans="1:22" s="25" customFormat="1" ht="24" customHeight="1" x14ac:dyDescent="0.2">
      <c r="A153" s="130">
        <v>144</v>
      </c>
      <c r="B153" s="119"/>
      <c r="C153" s="99" t="s">
        <v>9</v>
      </c>
      <c r="D153" s="99">
        <v>14980</v>
      </c>
      <c r="E153" s="100">
        <v>2121</v>
      </c>
      <c r="F153" s="100">
        <v>247</v>
      </c>
      <c r="G153" s="100">
        <v>1</v>
      </c>
      <c r="H153" s="100">
        <v>11</v>
      </c>
      <c r="I153" s="100">
        <v>3</v>
      </c>
      <c r="J153" s="100">
        <v>83</v>
      </c>
      <c r="K153" s="100">
        <f t="shared" si="2"/>
        <v>4783</v>
      </c>
      <c r="L153" s="100">
        <v>1</v>
      </c>
      <c r="M153" s="100" t="s">
        <v>879</v>
      </c>
      <c r="N153" s="100"/>
      <c r="O153" s="100"/>
      <c r="P153" s="100"/>
      <c r="Q153" s="100"/>
      <c r="R153" s="100"/>
      <c r="S153" s="100"/>
      <c r="T153" s="100"/>
      <c r="U153" s="100"/>
      <c r="V153" s="155">
        <v>0</v>
      </c>
    </row>
    <row r="154" spans="1:22" s="25" customFormat="1" ht="24" customHeight="1" x14ac:dyDescent="0.2">
      <c r="A154" s="130">
        <v>145</v>
      </c>
      <c r="B154" s="99" t="s">
        <v>2598</v>
      </c>
      <c r="C154" s="101" t="s">
        <v>880</v>
      </c>
      <c r="D154" s="101"/>
      <c r="E154" s="100"/>
      <c r="F154" s="100"/>
      <c r="G154" s="100">
        <v>2</v>
      </c>
      <c r="H154" s="100"/>
      <c r="I154" s="100"/>
      <c r="J154" s="100"/>
      <c r="K154" s="100">
        <f t="shared" si="2"/>
        <v>0</v>
      </c>
      <c r="L154" s="100">
        <v>2</v>
      </c>
      <c r="M154" s="100" t="s">
        <v>881</v>
      </c>
      <c r="N154" s="100" t="s">
        <v>15</v>
      </c>
      <c r="O154" s="100" t="s">
        <v>882</v>
      </c>
      <c r="P154" s="100">
        <v>90</v>
      </c>
      <c r="Q154" s="100"/>
      <c r="R154" s="100"/>
      <c r="S154" s="100"/>
      <c r="T154" s="100"/>
      <c r="U154" s="100">
        <v>10</v>
      </c>
      <c r="V154" s="155">
        <v>0.02</v>
      </c>
    </row>
    <row r="155" spans="1:22" s="25" customFormat="1" ht="24" customHeight="1" x14ac:dyDescent="0.2">
      <c r="A155" s="130">
        <v>146</v>
      </c>
      <c r="B155" s="99" t="s">
        <v>2599</v>
      </c>
      <c r="C155" s="99" t="s">
        <v>9</v>
      </c>
      <c r="D155" s="99">
        <v>54374</v>
      </c>
      <c r="E155" s="100">
        <v>5144</v>
      </c>
      <c r="F155" s="100">
        <v>179</v>
      </c>
      <c r="G155" s="100">
        <v>2</v>
      </c>
      <c r="H155" s="100"/>
      <c r="I155" s="100"/>
      <c r="J155" s="100">
        <v>68</v>
      </c>
      <c r="K155" s="100">
        <f t="shared" si="2"/>
        <v>68</v>
      </c>
      <c r="L155" s="100">
        <v>2</v>
      </c>
      <c r="M155" s="100" t="s">
        <v>883</v>
      </c>
      <c r="N155" s="100" t="s">
        <v>15</v>
      </c>
      <c r="O155" s="100" t="s">
        <v>47</v>
      </c>
      <c r="P155" s="100">
        <v>250</v>
      </c>
      <c r="Q155" s="100"/>
      <c r="R155" s="100"/>
      <c r="S155" s="100"/>
      <c r="T155" s="100"/>
      <c r="U155" s="100">
        <v>10</v>
      </c>
      <c r="V155" s="155">
        <v>0</v>
      </c>
    </row>
    <row r="156" spans="1:22" s="25" customFormat="1" ht="24" customHeight="1" x14ac:dyDescent="0.2">
      <c r="A156" s="130">
        <v>147</v>
      </c>
      <c r="B156" s="119"/>
      <c r="C156" s="99" t="s">
        <v>9</v>
      </c>
      <c r="D156" s="99">
        <v>59306</v>
      </c>
      <c r="E156" s="100">
        <v>5595</v>
      </c>
      <c r="F156" s="100">
        <v>41</v>
      </c>
      <c r="G156" s="100">
        <v>1</v>
      </c>
      <c r="H156" s="100"/>
      <c r="I156" s="100">
        <v>2</v>
      </c>
      <c r="J156" s="100">
        <v>79</v>
      </c>
      <c r="K156" s="100">
        <f t="shared" si="2"/>
        <v>279</v>
      </c>
      <c r="L156" s="100">
        <v>1</v>
      </c>
      <c r="M156" s="100" t="s">
        <v>883</v>
      </c>
      <c r="N156" s="100"/>
      <c r="O156" s="100"/>
      <c r="P156" s="100"/>
      <c r="Q156" s="100"/>
      <c r="R156" s="100"/>
      <c r="S156" s="100"/>
      <c r="T156" s="100"/>
      <c r="U156" s="100"/>
      <c r="V156" s="155">
        <v>0</v>
      </c>
    </row>
    <row r="157" spans="1:22" s="25" customFormat="1" ht="24" customHeight="1" x14ac:dyDescent="0.2">
      <c r="A157" s="130">
        <v>148</v>
      </c>
      <c r="B157" s="119"/>
      <c r="C157" s="99" t="s">
        <v>9</v>
      </c>
      <c r="D157" s="99">
        <v>13553</v>
      </c>
      <c r="E157" s="100">
        <v>1790</v>
      </c>
      <c r="F157" s="100">
        <v>466</v>
      </c>
      <c r="G157" s="100">
        <v>1</v>
      </c>
      <c r="H157" s="100">
        <v>9</v>
      </c>
      <c r="I157" s="100">
        <v>1</v>
      </c>
      <c r="J157" s="100">
        <v>71</v>
      </c>
      <c r="K157" s="100">
        <f t="shared" si="2"/>
        <v>3771</v>
      </c>
      <c r="L157" s="100">
        <v>1</v>
      </c>
      <c r="M157" s="100" t="s">
        <v>883</v>
      </c>
      <c r="N157" s="100"/>
      <c r="O157" s="100"/>
      <c r="P157" s="100"/>
      <c r="Q157" s="100"/>
      <c r="R157" s="100"/>
      <c r="S157" s="100"/>
      <c r="T157" s="100"/>
      <c r="U157" s="100"/>
      <c r="V157" s="155">
        <v>0</v>
      </c>
    </row>
    <row r="158" spans="1:22" s="25" customFormat="1" ht="24" customHeight="1" x14ac:dyDescent="0.2">
      <c r="A158" s="130">
        <v>149</v>
      </c>
      <c r="B158" s="119"/>
      <c r="C158" s="99" t="s">
        <v>9</v>
      </c>
      <c r="D158" s="99">
        <v>13507</v>
      </c>
      <c r="E158" s="100">
        <v>1561</v>
      </c>
      <c r="F158" s="100">
        <v>423</v>
      </c>
      <c r="G158" s="100">
        <v>1</v>
      </c>
      <c r="H158" s="100">
        <v>17</v>
      </c>
      <c r="I158" s="100">
        <v>3</v>
      </c>
      <c r="J158" s="100">
        <v>69</v>
      </c>
      <c r="K158" s="100">
        <f t="shared" si="2"/>
        <v>7169</v>
      </c>
      <c r="L158" s="100">
        <v>1</v>
      </c>
      <c r="M158" s="100" t="s">
        <v>883</v>
      </c>
      <c r="N158" s="100"/>
      <c r="O158" s="100"/>
      <c r="P158" s="100"/>
      <c r="Q158" s="100"/>
      <c r="R158" s="100"/>
      <c r="S158" s="100"/>
      <c r="T158" s="100"/>
      <c r="U158" s="100"/>
      <c r="V158" s="155">
        <v>0</v>
      </c>
    </row>
    <row r="159" spans="1:22" s="25" customFormat="1" ht="24" customHeight="1" x14ac:dyDescent="0.2">
      <c r="A159" s="130">
        <v>150</v>
      </c>
      <c r="B159" s="99" t="s">
        <v>2600</v>
      </c>
      <c r="C159" s="99" t="s">
        <v>9</v>
      </c>
      <c r="D159" s="99">
        <v>5375</v>
      </c>
      <c r="E159" s="100">
        <v>411</v>
      </c>
      <c r="F159" s="100">
        <v>143</v>
      </c>
      <c r="G159" s="100">
        <v>2</v>
      </c>
      <c r="H159" s="100"/>
      <c r="I159" s="100">
        <v>1</v>
      </c>
      <c r="J159" s="100"/>
      <c r="K159" s="100">
        <f t="shared" si="2"/>
        <v>100</v>
      </c>
      <c r="L159" s="100">
        <v>2</v>
      </c>
      <c r="M159" s="100" t="s">
        <v>884</v>
      </c>
      <c r="N159" s="100" t="s">
        <v>15</v>
      </c>
      <c r="O159" s="100" t="s">
        <v>12</v>
      </c>
      <c r="P159" s="100">
        <v>138</v>
      </c>
      <c r="Q159" s="100"/>
      <c r="R159" s="100"/>
      <c r="S159" s="100"/>
      <c r="T159" s="100"/>
      <c r="U159" s="100">
        <v>10</v>
      </c>
      <c r="V159" s="155">
        <v>0</v>
      </c>
    </row>
    <row r="160" spans="1:22" s="25" customFormat="1" ht="24" customHeight="1" x14ac:dyDescent="0.2">
      <c r="A160" s="130">
        <v>151</v>
      </c>
      <c r="B160" s="119"/>
      <c r="C160" s="99" t="s">
        <v>9</v>
      </c>
      <c r="D160" s="99">
        <v>60555</v>
      </c>
      <c r="E160" s="100">
        <v>5877</v>
      </c>
      <c r="F160" s="100">
        <v>74</v>
      </c>
      <c r="G160" s="100">
        <v>1</v>
      </c>
      <c r="H160" s="100"/>
      <c r="I160" s="100">
        <v>2</v>
      </c>
      <c r="J160" s="100">
        <v>67</v>
      </c>
      <c r="K160" s="100">
        <f t="shared" si="2"/>
        <v>267</v>
      </c>
      <c r="L160" s="100">
        <v>1</v>
      </c>
      <c r="M160" s="100" t="s">
        <v>884</v>
      </c>
      <c r="N160" s="100"/>
      <c r="O160" s="100"/>
      <c r="P160" s="100"/>
      <c r="Q160" s="100"/>
      <c r="R160" s="100"/>
      <c r="S160" s="100"/>
      <c r="T160" s="100"/>
      <c r="U160" s="100"/>
      <c r="V160" s="155">
        <v>0</v>
      </c>
    </row>
    <row r="161" spans="1:22" s="25" customFormat="1" ht="24" customHeight="1" x14ac:dyDescent="0.2">
      <c r="A161" s="130">
        <v>152</v>
      </c>
      <c r="B161" s="119"/>
      <c r="C161" s="99" t="s">
        <v>9</v>
      </c>
      <c r="D161" s="99">
        <v>15173</v>
      </c>
      <c r="E161" s="100">
        <v>2316</v>
      </c>
      <c r="F161" s="100">
        <v>253</v>
      </c>
      <c r="G161" s="100">
        <v>1</v>
      </c>
      <c r="H161" s="100">
        <v>7</v>
      </c>
      <c r="I161" s="100">
        <v>1</v>
      </c>
      <c r="J161" s="100"/>
      <c r="K161" s="100">
        <f t="shared" si="2"/>
        <v>2900</v>
      </c>
      <c r="L161" s="100">
        <v>1</v>
      </c>
      <c r="M161" s="100" t="s">
        <v>884</v>
      </c>
      <c r="N161" s="100"/>
      <c r="O161" s="100"/>
      <c r="P161" s="100"/>
      <c r="Q161" s="100"/>
      <c r="R161" s="100"/>
      <c r="S161" s="100"/>
      <c r="T161" s="100"/>
      <c r="U161" s="100"/>
      <c r="V161" s="155">
        <v>0</v>
      </c>
    </row>
    <row r="162" spans="1:22" s="25" customFormat="1" ht="24" customHeight="1" x14ac:dyDescent="0.2">
      <c r="A162" s="130">
        <v>153</v>
      </c>
      <c r="B162" s="119"/>
      <c r="C162" s="99" t="s">
        <v>117</v>
      </c>
      <c r="D162" s="99"/>
      <c r="E162" s="100"/>
      <c r="F162" s="100"/>
      <c r="G162" s="100">
        <v>1</v>
      </c>
      <c r="H162" s="100">
        <v>48</v>
      </c>
      <c r="I162" s="100">
        <v>2</v>
      </c>
      <c r="J162" s="100">
        <v>24</v>
      </c>
      <c r="K162" s="100">
        <f t="shared" si="2"/>
        <v>19424</v>
      </c>
      <c r="L162" s="100">
        <v>1</v>
      </c>
      <c r="M162" s="100" t="s">
        <v>884</v>
      </c>
      <c r="N162" s="100"/>
      <c r="O162" s="100"/>
      <c r="P162" s="100"/>
      <c r="Q162" s="100"/>
      <c r="R162" s="100"/>
      <c r="S162" s="100"/>
      <c r="T162" s="100"/>
      <c r="U162" s="100"/>
      <c r="V162" s="155">
        <v>0.01</v>
      </c>
    </row>
    <row r="163" spans="1:22" s="25" customFormat="1" ht="24" customHeight="1" x14ac:dyDescent="0.2">
      <c r="A163" s="130">
        <v>154</v>
      </c>
      <c r="B163" s="99" t="s">
        <v>2601</v>
      </c>
      <c r="C163" s="99" t="s">
        <v>9</v>
      </c>
      <c r="D163" s="99"/>
      <c r="E163" s="100">
        <v>415</v>
      </c>
      <c r="F163" s="100">
        <v>147</v>
      </c>
      <c r="G163" s="100">
        <v>2</v>
      </c>
      <c r="H163" s="100"/>
      <c r="I163" s="100"/>
      <c r="J163" s="100">
        <v>49</v>
      </c>
      <c r="K163" s="100">
        <f t="shared" si="2"/>
        <v>49</v>
      </c>
      <c r="L163" s="100">
        <v>2</v>
      </c>
      <c r="M163" s="100" t="s">
        <v>885</v>
      </c>
      <c r="N163" s="100" t="s">
        <v>15</v>
      </c>
      <c r="O163" s="100" t="s">
        <v>12</v>
      </c>
      <c r="P163" s="100">
        <v>152</v>
      </c>
      <c r="Q163" s="100"/>
      <c r="R163" s="100"/>
      <c r="S163" s="100"/>
      <c r="T163" s="100"/>
      <c r="U163" s="100">
        <v>20</v>
      </c>
      <c r="V163" s="155">
        <v>0</v>
      </c>
    </row>
    <row r="164" spans="1:22" s="25" customFormat="1" ht="24" customHeight="1" x14ac:dyDescent="0.2">
      <c r="A164" s="130">
        <v>155</v>
      </c>
      <c r="B164" s="119"/>
      <c r="C164" s="99" t="s">
        <v>9</v>
      </c>
      <c r="D164" s="99">
        <v>47587</v>
      </c>
      <c r="E164" s="100">
        <v>4607</v>
      </c>
      <c r="F164" s="100">
        <v>16</v>
      </c>
      <c r="G164" s="100">
        <v>1</v>
      </c>
      <c r="H164" s="100">
        <v>4</v>
      </c>
      <c r="I164" s="100"/>
      <c r="J164" s="100">
        <v>70</v>
      </c>
      <c r="K164" s="100">
        <f t="shared" si="2"/>
        <v>1670</v>
      </c>
      <c r="L164" s="100">
        <v>1</v>
      </c>
      <c r="M164" s="100" t="s">
        <v>885</v>
      </c>
      <c r="N164" s="100"/>
      <c r="O164" s="100"/>
      <c r="P164" s="100"/>
      <c r="Q164" s="100"/>
      <c r="R164" s="100"/>
      <c r="S164" s="100"/>
      <c r="T164" s="100"/>
      <c r="U164" s="100"/>
      <c r="V164" s="155">
        <v>0</v>
      </c>
    </row>
    <row r="165" spans="1:22" s="25" customFormat="1" ht="24" customHeight="1" x14ac:dyDescent="0.2">
      <c r="A165" s="130">
        <v>156</v>
      </c>
      <c r="B165" s="119"/>
      <c r="C165" s="99" t="s">
        <v>9</v>
      </c>
      <c r="D165" s="99">
        <v>13938</v>
      </c>
      <c r="E165" s="100">
        <v>1574</v>
      </c>
      <c r="F165" s="100">
        <v>437</v>
      </c>
      <c r="G165" s="100">
        <v>1</v>
      </c>
      <c r="H165" s="100">
        <v>12</v>
      </c>
      <c r="I165" s="100"/>
      <c r="J165" s="100">
        <v>78</v>
      </c>
      <c r="K165" s="100">
        <f t="shared" si="2"/>
        <v>4878</v>
      </c>
      <c r="L165" s="100">
        <v>1</v>
      </c>
      <c r="M165" s="100" t="s">
        <v>885</v>
      </c>
      <c r="N165" s="100"/>
      <c r="O165" s="100"/>
      <c r="P165" s="100"/>
      <c r="Q165" s="100"/>
      <c r="R165" s="100"/>
      <c r="S165" s="100"/>
      <c r="T165" s="100"/>
      <c r="U165" s="100"/>
      <c r="V165" s="155">
        <v>0</v>
      </c>
    </row>
    <row r="166" spans="1:22" s="25" customFormat="1" ht="24" customHeight="1" x14ac:dyDescent="0.2">
      <c r="A166" s="130">
        <v>157</v>
      </c>
      <c r="B166" s="99" t="s">
        <v>2602</v>
      </c>
      <c r="C166" s="99" t="s">
        <v>9</v>
      </c>
      <c r="D166" s="99">
        <v>5344</v>
      </c>
      <c r="E166" s="100">
        <v>280</v>
      </c>
      <c r="F166" s="100">
        <v>109</v>
      </c>
      <c r="G166" s="100">
        <v>2</v>
      </c>
      <c r="H166" s="100"/>
      <c r="I166" s="100"/>
      <c r="J166" s="100">
        <v>43</v>
      </c>
      <c r="K166" s="100">
        <f t="shared" ref="K166:K217" si="3">H166*400+I166*100+J166</f>
        <v>43</v>
      </c>
      <c r="L166" s="100">
        <v>2</v>
      </c>
      <c r="M166" s="100" t="s">
        <v>886</v>
      </c>
      <c r="N166" s="100" t="s">
        <v>15</v>
      </c>
      <c r="O166" s="100" t="s">
        <v>12</v>
      </c>
      <c r="P166" s="100">
        <v>122</v>
      </c>
      <c r="Q166" s="100"/>
      <c r="R166" s="100"/>
      <c r="S166" s="100"/>
      <c r="T166" s="100"/>
      <c r="U166" s="100">
        <v>30</v>
      </c>
      <c r="V166" s="155">
        <v>0</v>
      </c>
    </row>
    <row r="167" spans="1:22" s="25" customFormat="1" ht="24" customHeight="1" x14ac:dyDescent="0.2">
      <c r="A167" s="130">
        <v>158</v>
      </c>
      <c r="B167" s="119"/>
      <c r="C167" s="99" t="s">
        <v>9</v>
      </c>
      <c r="D167" s="99">
        <v>14670</v>
      </c>
      <c r="E167" s="100">
        <v>1828</v>
      </c>
      <c r="F167" s="100">
        <v>36</v>
      </c>
      <c r="G167" s="100">
        <v>1</v>
      </c>
      <c r="H167" s="100">
        <v>7</v>
      </c>
      <c r="I167" s="100">
        <v>2</v>
      </c>
      <c r="J167" s="100">
        <v>84</v>
      </c>
      <c r="K167" s="100">
        <f t="shared" si="3"/>
        <v>3084</v>
      </c>
      <c r="L167" s="100">
        <v>1</v>
      </c>
      <c r="M167" s="100" t="s">
        <v>886</v>
      </c>
      <c r="N167" s="100"/>
      <c r="O167" s="100"/>
      <c r="P167" s="100"/>
      <c r="Q167" s="100"/>
      <c r="R167" s="100"/>
      <c r="S167" s="100"/>
      <c r="T167" s="100"/>
      <c r="U167" s="100"/>
      <c r="V167" s="155">
        <v>0</v>
      </c>
    </row>
    <row r="168" spans="1:22" s="25" customFormat="1" ht="24" customHeight="1" x14ac:dyDescent="0.2">
      <c r="A168" s="130">
        <v>159</v>
      </c>
      <c r="B168" s="119"/>
      <c r="C168" s="99" t="s">
        <v>9</v>
      </c>
      <c r="D168" s="99">
        <v>16955</v>
      </c>
      <c r="E168" s="100">
        <v>2878</v>
      </c>
      <c r="F168" s="100">
        <v>18</v>
      </c>
      <c r="G168" s="100">
        <v>1</v>
      </c>
      <c r="H168" s="100">
        <v>12</v>
      </c>
      <c r="I168" s="100">
        <v>3</v>
      </c>
      <c r="J168" s="100">
        <v>58</v>
      </c>
      <c r="K168" s="100">
        <f t="shared" si="3"/>
        <v>5158</v>
      </c>
      <c r="L168" s="100">
        <v>1</v>
      </c>
      <c r="M168" s="100" t="s">
        <v>886</v>
      </c>
      <c r="N168" s="100"/>
      <c r="O168" s="100"/>
      <c r="P168" s="100"/>
      <c r="Q168" s="100"/>
      <c r="R168" s="100"/>
      <c r="S168" s="100"/>
      <c r="T168" s="100"/>
      <c r="U168" s="100"/>
      <c r="V168" s="155">
        <v>0</v>
      </c>
    </row>
    <row r="169" spans="1:22" s="25" customFormat="1" ht="24" customHeight="1" x14ac:dyDescent="0.2">
      <c r="A169" s="130">
        <v>160</v>
      </c>
      <c r="B169" s="119"/>
      <c r="C169" s="99" t="s">
        <v>9</v>
      </c>
      <c r="D169" s="99">
        <v>61634</v>
      </c>
      <c r="E169" s="100">
        <v>5926</v>
      </c>
      <c r="F169" s="100">
        <v>388</v>
      </c>
      <c r="G169" s="100">
        <v>1</v>
      </c>
      <c r="H169" s="100">
        <v>1</v>
      </c>
      <c r="I169" s="100">
        <v>3</v>
      </c>
      <c r="J169" s="100">
        <v>8</v>
      </c>
      <c r="K169" s="100">
        <f t="shared" si="3"/>
        <v>708</v>
      </c>
      <c r="L169" s="100">
        <v>1</v>
      </c>
      <c r="M169" s="100" t="s">
        <v>886</v>
      </c>
      <c r="N169" s="100"/>
      <c r="O169" s="100"/>
      <c r="P169" s="100"/>
      <c r="Q169" s="100"/>
      <c r="R169" s="100"/>
      <c r="S169" s="100"/>
      <c r="T169" s="100"/>
      <c r="U169" s="100"/>
      <c r="V169" s="155">
        <v>0</v>
      </c>
    </row>
    <row r="170" spans="1:22" s="25" customFormat="1" ht="24" customHeight="1" x14ac:dyDescent="0.2">
      <c r="A170" s="130">
        <v>161</v>
      </c>
      <c r="B170" s="99" t="s">
        <v>2603</v>
      </c>
      <c r="C170" s="99" t="s">
        <v>9</v>
      </c>
      <c r="D170" s="99">
        <v>5455</v>
      </c>
      <c r="E170" s="100">
        <v>427</v>
      </c>
      <c r="F170" s="100">
        <v>242</v>
      </c>
      <c r="G170" s="100">
        <v>2</v>
      </c>
      <c r="H170" s="100"/>
      <c r="I170" s="100"/>
      <c r="J170" s="100">
        <v>75</v>
      </c>
      <c r="K170" s="100">
        <f t="shared" si="3"/>
        <v>75</v>
      </c>
      <c r="L170" s="100">
        <v>2</v>
      </c>
      <c r="M170" s="100" t="s">
        <v>887</v>
      </c>
      <c r="N170" s="100" t="s">
        <v>15</v>
      </c>
      <c r="O170" s="100" t="s">
        <v>12</v>
      </c>
      <c r="P170" s="100">
        <v>102</v>
      </c>
      <c r="Q170" s="100"/>
      <c r="R170" s="100"/>
      <c r="S170" s="100"/>
      <c r="T170" s="100"/>
      <c r="U170" s="100">
        <v>30</v>
      </c>
      <c r="V170" s="155">
        <v>0</v>
      </c>
    </row>
    <row r="171" spans="1:22" s="25" customFormat="1" ht="24" customHeight="1" x14ac:dyDescent="0.2">
      <c r="A171" s="130">
        <v>162</v>
      </c>
      <c r="B171" s="119"/>
      <c r="C171" s="99" t="s">
        <v>9</v>
      </c>
      <c r="D171" s="99">
        <v>14914</v>
      </c>
      <c r="E171" s="100">
        <v>2058</v>
      </c>
      <c r="F171" s="100">
        <v>178</v>
      </c>
      <c r="G171" s="100">
        <v>1</v>
      </c>
      <c r="H171" s="100">
        <v>21</v>
      </c>
      <c r="I171" s="100">
        <v>2</v>
      </c>
      <c r="J171" s="100">
        <v>83</v>
      </c>
      <c r="K171" s="100">
        <f t="shared" si="3"/>
        <v>8683</v>
      </c>
      <c r="L171" s="100">
        <v>1</v>
      </c>
      <c r="M171" s="100" t="s">
        <v>887</v>
      </c>
      <c r="N171" s="100"/>
      <c r="O171" s="100"/>
      <c r="P171" s="100"/>
      <c r="Q171" s="100"/>
      <c r="R171" s="100"/>
      <c r="S171" s="100"/>
      <c r="T171" s="100"/>
      <c r="U171" s="100"/>
      <c r="V171" s="155">
        <v>0</v>
      </c>
    </row>
    <row r="172" spans="1:22" s="25" customFormat="1" ht="24" customHeight="1" x14ac:dyDescent="0.2">
      <c r="A172" s="130">
        <v>163</v>
      </c>
      <c r="B172" s="99" t="s">
        <v>2604</v>
      </c>
      <c r="C172" s="99" t="s">
        <v>9</v>
      </c>
      <c r="D172" s="99">
        <v>5346</v>
      </c>
      <c r="E172" s="100"/>
      <c r="F172" s="100">
        <v>111</v>
      </c>
      <c r="G172" s="100">
        <v>2</v>
      </c>
      <c r="H172" s="100"/>
      <c r="I172" s="100"/>
      <c r="J172" s="100">
        <v>61</v>
      </c>
      <c r="K172" s="100">
        <f t="shared" si="3"/>
        <v>61</v>
      </c>
      <c r="L172" s="100">
        <v>2</v>
      </c>
      <c r="M172" s="100" t="s">
        <v>888</v>
      </c>
      <c r="N172" s="100" t="s">
        <v>15</v>
      </c>
      <c r="O172" s="100" t="s">
        <v>12</v>
      </c>
      <c r="P172" s="100">
        <v>104</v>
      </c>
      <c r="Q172" s="100"/>
      <c r="R172" s="100"/>
      <c r="S172" s="100"/>
      <c r="T172" s="100"/>
      <c r="U172" s="100">
        <v>20</v>
      </c>
      <c r="V172" s="155">
        <v>0</v>
      </c>
    </row>
    <row r="173" spans="1:22" s="25" customFormat="1" ht="24" customHeight="1" x14ac:dyDescent="0.2">
      <c r="A173" s="130">
        <v>164</v>
      </c>
      <c r="B173" s="119"/>
      <c r="C173" s="99" t="s">
        <v>9</v>
      </c>
      <c r="D173" s="99">
        <v>5342</v>
      </c>
      <c r="E173" s="100">
        <v>378</v>
      </c>
      <c r="F173" s="100">
        <v>107</v>
      </c>
      <c r="G173" s="100">
        <v>1</v>
      </c>
      <c r="H173" s="100"/>
      <c r="I173" s="100"/>
      <c r="J173" s="100">
        <v>61</v>
      </c>
      <c r="K173" s="100">
        <f t="shared" si="3"/>
        <v>61</v>
      </c>
      <c r="L173" s="100">
        <v>1</v>
      </c>
      <c r="M173" s="100" t="s">
        <v>888</v>
      </c>
      <c r="N173" s="100"/>
      <c r="O173" s="100"/>
      <c r="P173" s="100"/>
      <c r="Q173" s="100"/>
      <c r="R173" s="100"/>
      <c r="S173" s="100"/>
      <c r="T173" s="100"/>
      <c r="U173" s="100"/>
      <c r="V173" s="155">
        <v>0</v>
      </c>
    </row>
    <row r="174" spans="1:22" s="25" customFormat="1" ht="24" customHeight="1" x14ac:dyDescent="0.2">
      <c r="A174" s="130">
        <v>165</v>
      </c>
      <c r="B174" s="119"/>
      <c r="C174" s="99" t="s">
        <v>9</v>
      </c>
      <c r="D174" s="99">
        <v>16886</v>
      </c>
      <c r="E174" s="100"/>
      <c r="F174" s="100">
        <v>504</v>
      </c>
      <c r="G174" s="100">
        <v>1</v>
      </c>
      <c r="H174" s="100">
        <v>7</v>
      </c>
      <c r="I174" s="100">
        <v>3</v>
      </c>
      <c r="J174" s="100">
        <v>61</v>
      </c>
      <c r="K174" s="100">
        <f t="shared" si="3"/>
        <v>3161</v>
      </c>
      <c r="L174" s="100">
        <v>1</v>
      </c>
      <c r="M174" s="100" t="s">
        <v>888</v>
      </c>
      <c r="N174" s="100"/>
      <c r="O174" s="100"/>
      <c r="P174" s="100"/>
      <c r="Q174" s="100"/>
      <c r="R174" s="100"/>
      <c r="S174" s="100"/>
      <c r="T174" s="100"/>
      <c r="U174" s="100"/>
      <c r="V174" s="155">
        <v>0</v>
      </c>
    </row>
    <row r="175" spans="1:22" s="25" customFormat="1" ht="24" customHeight="1" x14ac:dyDescent="0.2">
      <c r="A175" s="130">
        <v>166</v>
      </c>
      <c r="B175" s="119"/>
      <c r="C175" s="99" t="s">
        <v>9</v>
      </c>
      <c r="D175" s="99">
        <v>34105</v>
      </c>
      <c r="E175" s="100">
        <v>3865</v>
      </c>
      <c r="F175" s="100">
        <v>124</v>
      </c>
      <c r="G175" s="100">
        <v>1</v>
      </c>
      <c r="H175" s="100">
        <v>7</v>
      </c>
      <c r="I175" s="100">
        <v>3</v>
      </c>
      <c r="J175" s="100">
        <v>98</v>
      </c>
      <c r="K175" s="100">
        <f t="shared" si="3"/>
        <v>3198</v>
      </c>
      <c r="L175" s="100">
        <v>1</v>
      </c>
      <c r="M175" s="100" t="s">
        <v>888</v>
      </c>
      <c r="N175" s="100"/>
      <c r="O175" s="100"/>
      <c r="P175" s="100"/>
      <c r="Q175" s="100"/>
      <c r="R175" s="100"/>
      <c r="S175" s="100"/>
      <c r="T175" s="100"/>
      <c r="U175" s="100"/>
      <c r="V175" s="155">
        <v>0</v>
      </c>
    </row>
    <row r="176" spans="1:22" s="25" customFormat="1" ht="24" customHeight="1" x14ac:dyDescent="0.2">
      <c r="A176" s="130">
        <v>167</v>
      </c>
      <c r="B176" s="99" t="s">
        <v>2605</v>
      </c>
      <c r="C176" s="99" t="s">
        <v>32</v>
      </c>
      <c r="D176" s="99">
        <v>2381</v>
      </c>
      <c r="E176" s="100">
        <v>2381</v>
      </c>
      <c r="F176" s="100">
        <v>622</v>
      </c>
      <c r="G176" s="100">
        <v>2</v>
      </c>
      <c r="H176" s="100"/>
      <c r="I176" s="100"/>
      <c r="J176" s="100">
        <v>45</v>
      </c>
      <c r="K176" s="100">
        <f t="shared" si="3"/>
        <v>45</v>
      </c>
      <c r="L176" s="100">
        <v>2</v>
      </c>
      <c r="M176" s="100" t="s">
        <v>889</v>
      </c>
      <c r="N176" s="100" t="s">
        <v>15</v>
      </c>
      <c r="O176" s="100" t="s">
        <v>12</v>
      </c>
      <c r="P176" s="100">
        <v>168</v>
      </c>
      <c r="Q176" s="100"/>
      <c r="R176" s="100"/>
      <c r="S176" s="100"/>
      <c r="T176" s="100"/>
      <c r="U176" s="100">
        <v>20</v>
      </c>
      <c r="V176" s="155">
        <v>0.02</v>
      </c>
    </row>
    <row r="177" spans="1:22" s="25" customFormat="1" ht="24" customHeight="1" x14ac:dyDescent="0.2">
      <c r="A177" s="130">
        <v>168</v>
      </c>
      <c r="B177" s="119"/>
      <c r="C177" s="99" t="s">
        <v>9</v>
      </c>
      <c r="D177" s="99">
        <v>14898</v>
      </c>
      <c r="E177" s="100">
        <v>2042</v>
      </c>
      <c r="F177" s="100">
        <v>158</v>
      </c>
      <c r="G177" s="100">
        <v>1</v>
      </c>
      <c r="H177" s="100">
        <v>3</v>
      </c>
      <c r="I177" s="100">
        <v>1</v>
      </c>
      <c r="J177" s="100">
        <v>83</v>
      </c>
      <c r="K177" s="100">
        <f t="shared" si="3"/>
        <v>1383</v>
      </c>
      <c r="L177" s="100">
        <v>1</v>
      </c>
      <c r="M177" s="100" t="s">
        <v>889</v>
      </c>
      <c r="N177" s="100"/>
      <c r="O177" s="100"/>
      <c r="P177" s="100"/>
      <c r="Q177" s="100"/>
      <c r="R177" s="100"/>
      <c r="S177" s="100"/>
      <c r="T177" s="100"/>
      <c r="U177" s="100"/>
      <c r="V177" s="155">
        <v>0</v>
      </c>
    </row>
    <row r="178" spans="1:22" s="25" customFormat="1" ht="24" customHeight="1" x14ac:dyDescent="0.2">
      <c r="A178" s="130">
        <v>169</v>
      </c>
      <c r="B178" s="99" t="s">
        <v>2606</v>
      </c>
      <c r="C178" s="99" t="s">
        <v>9</v>
      </c>
      <c r="D178" s="99">
        <v>37348</v>
      </c>
      <c r="E178" s="100">
        <v>4076</v>
      </c>
      <c r="F178" s="100">
        <v>7</v>
      </c>
      <c r="G178" s="100">
        <v>2</v>
      </c>
      <c r="H178" s="100"/>
      <c r="I178" s="100"/>
      <c r="J178" s="100">
        <v>77</v>
      </c>
      <c r="K178" s="100">
        <f t="shared" si="3"/>
        <v>77</v>
      </c>
      <c r="L178" s="100">
        <v>2</v>
      </c>
      <c r="M178" s="100" t="s">
        <v>890</v>
      </c>
      <c r="N178" s="100" t="s">
        <v>15</v>
      </c>
      <c r="O178" s="100" t="s">
        <v>12</v>
      </c>
      <c r="P178" s="100">
        <v>110</v>
      </c>
      <c r="Q178" s="100"/>
      <c r="R178" s="100"/>
      <c r="S178" s="100"/>
      <c r="T178" s="100"/>
      <c r="U178" s="100">
        <v>30</v>
      </c>
      <c r="V178" s="155">
        <v>0</v>
      </c>
    </row>
    <row r="179" spans="1:22" s="25" customFormat="1" ht="24" customHeight="1" x14ac:dyDescent="0.2">
      <c r="A179" s="130">
        <v>170</v>
      </c>
      <c r="B179" s="119"/>
      <c r="C179" s="99" t="s">
        <v>9</v>
      </c>
      <c r="D179" s="99">
        <v>14602</v>
      </c>
      <c r="E179" s="100">
        <v>865</v>
      </c>
      <c r="F179" s="100">
        <v>21</v>
      </c>
      <c r="G179" s="100">
        <v>1</v>
      </c>
      <c r="H179" s="100">
        <v>15</v>
      </c>
      <c r="I179" s="100">
        <v>3</v>
      </c>
      <c r="J179" s="100">
        <v>31</v>
      </c>
      <c r="K179" s="100">
        <f t="shared" si="3"/>
        <v>6331</v>
      </c>
      <c r="L179" s="100">
        <v>1</v>
      </c>
      <c r="M179" s="100" t="s">
        <v>890</v>
      </c>
      <c r="N179" s="100"/>
      <c r="O179" s="100"/>
      <c r="P179" s="100"/>
      <c r="Q179" s="100"/>
      <c r="R179" s="100"/>
      <c r="S179" s="100"/>
      <c r="T179" s="100"/>
      <c r="U179" s="100"/>
      <c r="V179" s="155">
        <v>0</v>
      </c>
    </row>
    <row r="180" spans="1:22" s="25" customFormat="1" ht="24" customHeight="1" x14ac:dyDescent="0.2">
      <c r="A180" s="130">
        <v>171</v>
      </c>
      <c r="B180" s="119"/>
      <c r="C180" s="99" t="s">
        <v>9</v>
      </c>
      <c r="D180" s="99">
        <v>58698</v>
      </c>
      <c r="E180" s="100">
        <v>5554</v>
      </c>
      <c r="F180" s="100">
        <v>198</v>
      </c>
      <c r="G180" s="100">
        <v>1</v>
      </c>
      <c r="H180" s="100">
        <v>6</v>
      </c>
      <c r="I180" s="100">
        <v>2</v>
      </c>
      <c r="J180" s="100">
        <v>73</v>
      </c>
      <c r="K180" s="100">
        <f t="shared" si="3"/>
        <v>2673</v>
      </c>
      <c r="L180" s="100">
        <v>1</v>
      </c>
      <c r="M180" s="100" t="s">
        <v>890</v>
      </c>
      <c r="N180" s="100"/>
      <c r="O180" s="100"/>
      <c r="P180" s="100"/>
      <c r="Q180" s="100"/>
      <c r="R180" s="100"/>
      <c r="S180" s="100"/>
      <c r="T180" s="100"/>
      <c r="U180" s="100"/>
      <c r="V180" s="155">
        <v>0</v>
      </c>
    </row>
    <row r="181" spans="1:22" s="25" customFormat="1" ht="24" customHeight="1" x14ac:dyDescent="0.2">
      <c r="A181" s="130">
        <v>172</v>
      </c>
      <c r="B181" s="119"/>
      <c r="C181" s="99" t="s">
        <v>9</v>
      </c>
      <c r="D181" s="99">
        <v>14830</v>
      </c>
      <c r="E181" s="100">
        <v>1976</v>
      </c>
      <c r="F181" s="100">
        <v>41</v>
      </c>
      <c r="G181" s="100">
        <v>1</v>
      </c>
      <c r="H181" s="100">
        <v>4</v>
      </c>
      <c r="I181" s="100">
        <v>1</v>
      </c>
      <c r="J181" s="100">
        <v>59</v>
      </c>
      <c r="K181" s="100">
        <f t="shared" si="3"/>
        <v>1759</v>
      </c>
      <c r="L181" s="100">
        <v>1</v>
      </c>
      <c r="M181" s="100" t="s">
        <v>890</v>
      </c>
      <c r="N181" s="100"/>
      <c r="O181" s="100"/>
      <c r="P181" s="100"/>
      <c r="Q181" s="100"/>
      <c r="R181" s="100"/>
      <c r="S181" s="100"/>
      <c r="T181" s="100"/>
      <c r="U181" s="100"/>
      <c r="V181" s="155">
        <v>0</v>
      </c>
    </row>
    <row r="182" spans="1:22" s="25" customFormat="1" ht="24" customHeight="1" x14ac:dyDescent="0.2">
      <c r="A182" s="130">
        <v>173</v>
      </c>
      <c r="B182" s="119"/>
      <c r="C182" s="99" t="s">
        <v>9</v>
      </c>
      <c r="D182" s="99">
        <v>16272</v>
      </c>
      <c r="E182" s="100">
        <v>2421</v>
      </c>
      <c r="F182" s="100">
        <v>40</v>
      </c>
      <c r="G182" s="100">
        <v>1</v>
      </c>
      <c r="H182" s="100">
        <v>17</v>
      </c>
      <c r="I182" s="100">
        <v>3</v>
      </c>
      <c r="J182" s="100">
        <v>49</v>
      </c>
      <c r="K182" s="100">
        <f t="shared" si="3"/>
        <v>7149</v>
      </c>
      <c r="L182" s="100">
        <v>1</v>
      </c>
      <c r="M182" s="100" t="s">
        <v>890</v>
      </c>
      <c r="N182" s="100"/>
      <c r="O182" s="100"/>
      <c r="P182" s="100"/>
      <c r="Q182" s="100"/>
      <c r="R182" s="100"/>
      <c r="S182" s="100"/>
      <c r="T182" s="100"/>
      <c r="U182" s="100"/>
      <c r="V182" s="155">
        <v>0</v>
      </c>
    </row>
    <row r="183" spans="1:22" s="25" customFormat="1" ht="24" customHeight="1" x14ac:dyDescent="0.2">
      <c r="A183" s="130">
        <v>174</v>
      </c>
      <c r="B183" s="119"/>
      <c r="C183" s="99" t="s">
        <v>9</v>
      </c>
      <c r="D183" s="99">
        <v>5345</v>
      </c>
      <c r="E183" s="100"/>
      <c r="F183" s="100">
        <v>110</v>
      </c>
      <c r="G183" s="100">
        <v>1</v>
      </c>
      <c r="H183" s="100"/>
      <c r="I183" s="100"/>
      <c r="J183" s="100">
        <v>21</v>
      </c>
      <c r="K183" s="100">
        <f t="shared" si="3"/>
        <v>21</v>
      </c>
      <c r="L183" s="100">
        <v>1</v>
      </c>
      <c r="M183" s="100" t="s">
        <v>890</v>
      </c>
      <c r="N183" s="100"/>
      <c r="O183" s="100"/>
      <c r="P183" s="100"/>
      <c r="Q183" s="100"/>
      <c r="R183" s="100"/>
      <c r="S183" s="100"/>
      <c r="T183" s="100"/>
      <c r="U183" s="100"/>
      <c r="V183" s="155">
        <v>0</v>
      </c>
    </row>
    <row r="184" spans="1:22" s="25" customFormat="1" ht="24" customHeight="1" x14ac:dyDescent="0.2">
      <c r="A184" s="130">
        <v>175</v>
      </c>
      <c r="B184" s="99" t="s">
        <v>1697</v>
      </c>
      <c r="C184" s="99" t="s">
        <v>9</v>
      </c>
      <c r="D184" s="99">
        <v>43613</v>
      </c>
      <c r="E184" s="100">
        <v>4368</v>
      </c>
      <c r="F184" s="100">
        <v>38</v>
      </c>
      <c r="G184" s="100">
        <v>2</v>
      </c>
      <c r="H184" s="100"/>
      <c r="I184" s="100">
        <v>1</v>
      </c>
      <c r="J184" s="100">
        <v>16</v>
      </c>
      <c r="K184" s="100">
        <f t="shared" si="3"/>
        <v>116</v>
      </c>
      <c r="L184" s="100">
        <v>2</v>
      </c>
      <c r="M184" s="100" t="s">
        <v>891</v>
      </c>
      <c r="N184" s="100" t="s">
        <v>15</v>
      </c>
      <c r="O184" s="100" t="s">
        <v>882</v>
      </c>
      <c r="P184" s="100">
        <v>65</v>
      </c>
      <c r="Q184" s="100"/>
      <c r="R184" s="100"/>
      <c r="S184" s="100"/>
      <c r="T184" s="100"/>
      <c r="U184" s="100">
        <v>40</v>
      </c>
      <c r="V184" s="155">
        <v>0</v>
      </c>
    </row>
    <row r="185" spans="1:22" s="25" customFormat="1" ht="24" customHeight="1" x14ac:dyDescent="0.2">
      <c r="A185" s="130">
        <v>176</v>
      </c>
      <c r="B185" s="119"/>
      <c r="C185" s="99" t="s">
        <v>9</v>
      </c>
      <c r="D185" s="99">
        <v>16288</v>
      </c>
      <c r="E185" s="100">
        <v>449</v>
      </c>
      <c r="F185" s="100">
        <v>191</v>
      </c>
      <c r="G185" s="100">
        <v>2</v>
      </c>
      <c r="H185" s="100"/>
      <c r="I185" s="100"/>
      <c r="J185" s="100">
        <v>50</v>
      </c>
      <c r="K185" s="100">
        <f t="shared" si="3"/>
        <v>50</v>
      </c>
      <c r="L185" s="100">
        <v>2</v>
      </c>
      <c r="M185" s="100" t="s">
        <v>891</v>
      </c>
      <c r="N185" s="100"/>
      <c r="O185" s="100"/>
      <c r="P185" s="100"/>
      <c r="Q185" s="100"/>
      <c r="R185" s="100"/>
      <c r="S185" s="100"/>
      <c r="T185" s="100"/>
      <c r="U185" s="100"/>
      <c r="V185" s="155">
        <v>0</v>
      </c>
    </row>
    <row r="186" spans="1:22" s="25" customFormat="1" ht="24" customHeight="1" x14ac:dyDescent="0.2">
      <c r="A186" s="130">
        <v>177</v>
      </c>
      <c r="B186" s="119"/>
      <c r="C186" s="99" t="s">
        <v>9</v>
      </c>
      <c r="D186" s="99">
        <v>16686</v>
      </c>
      <c r="E186" s="100">
        <v>2558</v>
      </c>
      <c r="F186" s="100">
        <v>7</v>
      </c>
      <c r="G186" s="100">
        <v>1</v>
      </c>
      <c r="H186" s="100">
        <v>25</v>
      </c>
      <c r="I186" s="100"/>
      <c r="J186" s="100">
        <v>26</v>
      </c>
      <c r="K186" s="100">
        <f t="shared" si="3"/>
        <v>10026</v>
      </c>
      <c r="L186" s="100">
        <v>1</v>
      </c>
      <c r="M186" s="100" t="s">
        <v>891</v>
      </c>
      <c r="N186" s="100"/>
      <c r="O186" s="100"/>
      <c r="P186" s="100"/>
      <c r="Q186" s="100"/>
      <c r="R186" s="100"/>
      <c r="S186" s="100"/>
      <c r="T186" s="100"/>
      <c r="U186" s="100"/>
      <c r="V186" s="155">
        <v>0</v>
      </c>
    </row>
    <row r="187" spans="1:22" s="25" customFormat="1" ht="24" customHeight="1" x14ac:dyDescent="0.2">
      <c r="A187" s="130">
        <v>178</v>
      </c>
      <c r="B187" s="119"/>
      <c r="C187" s="99" t="s">
        <v>9</v>
      </c>
      <c r="D187" s="99">
        <v>5415</v>
      </c>
      <c r="E187" s="100">
        <v>2437</v>
      </c>
      <c r="F187" s="100">
        <v>84</v>
      </c>
      <c r="G187" s="100">
        <v>1</v>
      </c>
      <c r="H187" s="100">
        <v>12</v>
      </c>
      <c r="I187" s="100"/>
      <c r="J187" s="100">
        <v>79</v>
      </c>
      <c r="K187" s="100">
        <f t="shared" si="3"/>
        <v>4879</v>
      </c>
      <c r="L187" s="100">
        <v>1</v>
      </c>
      <c r="M187" s="100" t="s">
        <v>891</v>
      </c>
      <c r="N187" s="100"/>
      <c r="O187" s="100"/>
      <c r="P187" s="100"/>
      <c r="Q187" s="100"/>
      <c r="R187" s="100"/>
      <c r="S187" s="100"/>
      <c r="T187" s="100"/>
      <c r="U187" s="100"/>
      <c r="V187" s="155">
        <v>0</v>
      </c>
    </row>
    <row r="188" spans="1:22" s="25" customFormat="1" ht="24" customHeight="1" x14ac:dyDescent="0.2">
      <c r="A188" s="130">
        <v>179</v>
      </c>
      <c r="B188" s="119"/>
      <c r="C188" s="99" t="s">
        <v>39</v>
      </c>
      <c r="D188" s="99"/>
      <c r="E188" s="100"/>
      <c r="F188" s="100"/>
      <c r="G188" s="100">
        <v>1</v>
      </c>
      <c r="H188" s="100">
        <v>6</v>
      </c>
      <c r="I188" s="100">
        <v>1</v>
      </c>
      <c r="J188" s="100">
        <v>69</v>
      </c>
      <c r="K188" s="100">
        <f t="shared" si="3"/>
        <v>2569</v>
      </c>
      <c r="L188" s="100">
        <v>1</v>
      </c>
      <c r="M188" s="100" t="s">
        <v>891</v>
      </c>
      <c r="N188" s="100"/>
      <c r="O188" s="100"/>
      <c r="P188" s="100"/>
      <c r="Q188" s="100"/>
      <c r="R188" s="100"/>
      <c r="S188" s="100"/>
      <c r="T188" s="100"/>
      <c r="U188" s="100"/>
      <c r="V188" s="155">
        <v>0.01</v>
      </c>
    </row>
    <row r="189" spans="1:22" s="25" customFormat="1" ht="24" customHeight="1" x14ac:dyDescent="0.2">
      <c r="A189" s="130">
        <v>180</v>
      </c>
      <c r="B189" s="99" t="s">
        <v>2607</v>
      </c>
      <c r="C189" s="99" t="s">
        <v>9</v>
      </c>
      <c r="D189" s="99">
        <v>34772</v>
      </c>
      <c r="E189" s="100">
        <v>3918</v>
      </c>
      <c r="F189" s="100">
        <v>4</v>
      </c>
      <c r="G189" s="100">
        <v>2</v>
      </c>
      <c r="H189" s="100"/>
      <c r="I189" s="100"/>
      <c r="J189" s="100">
        <v>51</v>
      </c>
      <c r="K189" s="100">
        <f t="shared" si="3"/>
        <v>51</v>
      </c>
      <c r="L189" s="100">
        <v>2</v>
      </c>
      <c r="M189" s="100" t="s">
        <v>892</v>
      </c>
      <c r="N189" s="100" t="s">
        <v>15</v>
      </c>
      <c r="O189" s="100" t="s">
        <v>42</v>
      </c>
      <c r="P189" s="100">
        <v>96</v>
      </c>
      <c r="Q189" s="100"/>
      <c r="R189" s="100"/>
      <c r="S189" s="100"/>
      <c r="T189" s="100"/>
      <c r="U189" s="100">
        <v>5</v>
      </c>
      <c r="V189" s="155">
        <v>0</v>
      </c>
    </row>
    <row r="190" spans="1:22" s="25" customFormat="1" ht="24" customHeight="1" x14ac:dyDescent="0.2">
      <c r="A190" s="130">
        <v>181</v>
      </c>
      <c r="B190" s="99" t="s">
        <v>2608</v>
      </c>
      <c r="C190" s="99" t="s">
        <v>9</v>
      </c>
      <c r="D190" s="99">
        <v>43906</v>
      </c>
      <c r="E190" s="100">
        <v>4364</v>
      </c>
      <c r="F190" s="100">
        <v>35</v>
      </c>
      <c r="G190" s="100">
        <v>2</v>
      </c>
      <c r="H190" s="100"/>
      <c r="I190" s="100">
        <v>1</v>
      </c>
      <c r="J190" s="100">
        <v>10</v>
      </c>
      <c r="K190" s="100">
        <f t="shared" si="3"/>
        <v>110</v>
      </c>
      <c r="L190" s="100">
        <v>2</v>
      </c>
      <c r="M190" s="100" t="s">
        <v>893</v>
      </c>
      <c r="N190" s="100" t="s">
        <v>15</v>
      </c>
      <c r="O190" s="100" t="s">
        <v>12</v>
      </c>
      <c r="P190" s="100">
        <v>177</v>
      </c>
      <c r="Q190" s="100"/>
      <c r="R190" s="100"/>
      <c r="S190" s="100"/>
      <c r="T190" s="100"/>
      <c r="U190" s="100">
        <v>15</v>
      </c>
      <c r="V190" s="155">
        <v>0</v>
      </c>
    </row>
    <row r="191" spans="1:22" s="25" customFormat="1" ht="24" customHeight="1" x14ac:dyDescent="0.2">
      <c r="A191" s="130">
        <v>182</v>
      </c>
      <c r="B191" s="119"/>
      <c r="C191" s="99" t="s">
        <v>9</v>
      </c>
      <c r="D191" s="99">
        <v>56826</v>
      </c>
      <c r="E191" s="100">
        <v>5352</v>
      </c>
      <c r="F191" s="100">
        <v>136</v>
      </c>
      <c r="G191" s="100">
        <v>1</v>
      </c>
      <c r="H191" s="100">
        <v>8</v>
      </c>
      <c r="I191" s="100">
        <v>1</v>
      </c>
      <c r="J191" s="100">
        <v>74</v>
      </c>
      <c r="K191" s="100">
        <f t="shared" si="3"/>
        <v>3374</v>
      </c>
      <c r="L191" s="100">
        <v>1</v>
      </c>
      <c r="M191" s="100" t="s">
        <v>893</v>
      </c>
      <c r="N191" s="100"/>
      <c r="O191" s="100"/>
      <c r="P191" s="100"/>
      <c r="Q191" s="100"/>
      <c r="R191" s="100"/>
      <c r="S191" s="100"/>
      <c r="T191" s="100"/>
      <c r="U191" s="100"/>
      <c r="V191" s="155">
        <v>0</v>
      </c>
    </row>
    <row r="192" spans="1:22" s="25" customFormat="1" ht="24" customHeight="1" x14ac:dyDescent="0.2">
      <c r="A192" s="130">
        <v>183</v>
      </c>
      <c r="B192" s="119"/>
      <c r="C192" s="99" t="s">
        <v>9</v>
      </c>
      <c r="D192" s="99">
        <v>37470</v>
      </c>
      <c r="E192" s="100">
        <v>4088</v>
      </c>
      <c r="F192" s="100">
        <v>301</v>
      </c>
      <c r="G192" s="100">
        <v>1</v>
      </c>
      <c r="H192" s="100">
        <v>2</v>
      </c>
      <c r="I192" s="100"/>
      <c r="J192" s="100"/>
      <c r="K192" s="100">
        <f t="shared" si="3"/>
        <v>800</v>
      </c>
      <c r="L192" s="100">
        <v>1</v>
      </c>
      <c r="M192" s="100" t="s">
        <v>893</v>
      </c>
      <c r="N192" s="100"/>
      <c r="O192" s="100"/>
      <c r="P192" s="100"/>
      <c r="Q192" s="100"/>
      <c r="R192" s="100"/>
      <c r="S192" s="100"/>
      <c r="T192" s="100"/>
      <c r="U192" s="100"/>
      <c r="V192" s="155">
        <v>0</v>
      </c>
    </row>
    <row r="193" spans="1:22" s="25" customFormat="1" ht="24" customHeight="1" x14ac:dyDescent="0.2">
      <c r="A193" s="130">
        <v>184</v>
      </c>
      <c r="B193" s="119"/>
      <c r="C193" s="99" t="s">
        <v>9</v>
      </c>
      <c r="D193" s="99">
        <v>55234</v>
      </c>
      <c r="E193" s="100">
        <v>5306</v>
      </c>
      <c r="F193" s="100">
        <v>177</v>
      </c>
      <c r="G193" s="100">
        <v>1</v>
      </c>
      <c r="H193" s="100">
        <v>8</v>
      </c>
      <c r="I193" s="100">
        <v>1</v>
      </c>
      <c r="J193" s="100">
        <v>54</v>
      </c>
      <c r="K193" s="100">
        <f t="shared" si="3"/>
        <v>3354</v>
      </c>
      <c r="L193" s="100">
        <v>1</v>
      </c>
      <c r="M193" s="100" t="s">
        <v>893</v>
      </c>
      <c r="N193" s="100"/>
      <c r="O193" s="100"/>
      <c r="P193" s="100"/>
      <c r="Q193" s="100"/>
      <c r="R193" s="100"/>
      <c r="S193" s="100"/>
      <c r="T193" s="100"/>
      <c r="U193" s="100"/>
      <c r="V193" s="155">
        <v>0</v>
      </c>
    </row>
    <row r="194" spans="1:22" s="25" customFormat="1" ht="24" customHeight="1" x14ac:dyDescent="0.2">
      <c r="A194" s="130">
        <v>185</v>
      </c>
      <c r="B194" s="99" t="s">
        <v>2609</v>
      </c>
      <c r="C194" s="99" t="s">
        <v>9</v>
      </c>
      <c r="D194" s="99">
        <v>7266</v>
      </c>
      <c r="E194" s="100"/>
      <c r="F194" s="100">
        <v>113</v>
      </c>
      <c r="G194" s="100">
        <v>2</v>
      </c>
      <c r="H194" s="100"/>
      <c r="I194" s="100">
        <v>1</v>
      </c>
      <c r="J194" s="100">
        <v>7</v>
      </c>
      <c r="K194" s="100">
        <f t="shared" si="3"/>
        <v>107</v>
      </c>
      <c r="L194" s="100">
        <v>2</v>
      </c>
      <c r="M194" s="100" t="s">
        <v>894</v>
      </c>
      <c r="N194" s="100" t="s">
        <v>15</v>
      </c>
      <c r="O194" s="100" t="s">
        <v>12</v>
      </c>
      <c r="P194" s="100">
        <v>60</v>
      </c>
      <c r="Q194" s="100"/>
      <c r="R194" s="100"/>
      <c r="S194" s="100"/>
      <c r="T194" s="100"/>
      <c r="U194" s="100">
        <v>20</v>
      </c>
      <c r="V194" s="155">
        <v>0</v>
      </c>
    </row>
    <row r="195" spans="1:22" s="25" customFormat="1" ht="24" customHeight="1" x14ac:dyDescent="0.2">
      <c r="A195" s="130">
        <v>186</v>
      </c>
      <c r="B195" s="119"/>
      <c r="C195" s="99" t="s">
        <v>9</v>
      </c>
      <c r="D195" s="99">
        <v>5347</v>
      </c>
      <c r="E195" s="100">
        <v>383</v>
      </c>
      <c r="F195" s="100">
        <v>112</v>
      </c>
      <c r="G195" s="100">
        <v>1</v>
      </c>
      <c r="H195" s="100"/>
      <c r="I195" s="100"/>
      <c r="J195" s="100">
        <v>89</v>
      </c>
      <c r="K195" s="100">
        <f t="shared" si="3"/>
        <v>89</v>
      </c>
      <c r="L195" s="100">
        <v>1</v>
      </c>
      <c r="M195" s="100" t="s">
        <v>894</v>
      </c>
      <c r="N195" s="100"/>
      <c r="O195" s="100"/>
      <c r="P195" s="100"/>
      <c r="Q195" s="100"/>
      <c r="R195" s="100"/>
      <c r="S195" s="100"/>
      <c r="T195" s="100"/>
      <c r="U195" s="100"/>
      <c r="V195" s="155">
        <v>0</v>
      </c>
    </row>
    <row r="196" spans="1:22" s="25" customFormat="1" ht="24" customHeight="1" x14ac:dyDescent="0.2">
      <c r="A196" s="130">
        <v>187</v>
      </c>
      <c r="B196" s="119"/>
      <c r="C196" s="99" t="s">
        <v>9</v>
      </c>
      <c r="D196" s="99">
        <v>16309</v>
      </c>
      <c r="E196" s="100">
        <v>2838</v>
      </c>
      <c r="F196" s="100">
        <v>351</v>
      </c>
      <c r="G196" s="100">
        <v>1</v>
      </c>
      <c r="H196" s="100">
        <v>6</v>
      </c>
      <c r="I196" s="100">
        <v>3</v>
      </c>
      <c r="J196" s="100"/>
      <c r="K196" s="100">
        <f t="shared" si="3"/>
        <v>2700</v>
      </c>
      <c r="L196" s="100">
        <v>1</v>
      </c>
      <c r="M196" s="100" t="s">
        <v>894</v>
      </c>
      <c r="N196" s="100"/>
      <c r="O196" s="100"/>
      <c r="P196" s="100"/>
      <c r="Q196" s="100"/>
      <c r="R196" s="100"/>
      <c r="S196" s="100"/>
      <c r="T196" s="100"/>
      <c r="U196" s="100"/>
      <c r="V196" s="155">
        <v>0</v>
      </c>
    </row>
    <row r="197" spans="1:22" s="25" customFormat="1" ht="24" customHeight="1" x14ac:dyDescent="0.2">
      <c r="A197" s="130">
        <v>188</v>
      </c>
      <c r="B197" s="99" t="s">
        <v>2610</v>
      </c>
      <c r="C197" s="99" t="s">
        <v>9</v>
      </c>
      <c r="D197" s="99">
        <v>5385</v>
      </c>
      <c r="E197" s="100">
        <v>420</v>
      </c>
      <c r="F197" s="100">
        <v>153</v>
      </c>
      <c r="G197" s="100">
        <v>2</v>
      </c>
      <c r="H197" s="100"/>
      <c r="I197" s="100"/>
      <c r="J197" s="100">
        <v>76</v>
      </c>
      <c r="K197" s="100">
        <f t="shared" si="3"/>
        <v>76</v>
      </c>
      <c r="L197" s="100">
        <v>2</v>
      </c>
      <c r="M197" s="100" t="s">
        <v>895</v>
      </c>
      <c r="N197" s="100" t="s">
        <v>15</v>
      </c>
      <c r="O197" s="100" t="s">
        <v>12</v>
      </c>
      <c r="P197" s="100">
        <v>177</v>
      </c>
      <c r="Q197" s="100"/>
      <c r="R197" s="100"/>
      <c r="S197" s="100"/>
      <c r="T197" s="100"/>
      <c r="U197" s="100">
        <v>30</v>
      </c>
      <c r="V197" s="155">
        <v>0</v>
      </c>
    </row>
    <row r="198" spans="1:22" s="25" customFormat="1" ht="24" customHeight="1" x14ac:dyDescent="0.2">
      <c r="A198" s="130">
        <v>189</v>
      </c>
      <c r="B198" s="119"/>
      <c r="C198" s="99" t="s">
        <v>9</v>
      </c>
      <c r="D198" s="99">
        <v>16273</v>
      </c>
      <c r="E198" s="100">
        <v>2422</v>
      </c>
      <c r="F198" s="100">
        <v>43</v>
      </c>
      <c r="G198" s="100">
        <v>1</v>
      </c>
      <c r="H198" s="100">
        <v>11</v>
      </c>
      <c r="I198" s="100"/>
      <c r="J198" s="100">
        <v>83</v>
      </c>
      <c r="K198" s="100">
        <f t="shared" si="3"/>
        <v>4483</v>
      </c>
      <c r="L198" s="100">
        <v>1</v>
      </c>
      <c r="M198" s="100" t="s">
        <v>895</v>
      </c>
      <c r="N198" s="100"/>
      <c r="O198" s="100"/>
      <c r="P198" s="100"/>
      <c r="Q198" s="100"/>
      <c r="R198" s="100"/>
      <c r="S198" s="100"/>
      <c r="T198" s="100"/>
      <c r="U198" s="100"/>
      <c r="V198" s="155">
        <v>0</v>
      </c>
    </row>
    <row r="199" spans="1:22" s="25" customFormat="1" ht="24" customHeight="1" x14ac:dyDescent="0.2">
      <c r="A199" s="130">
        <v>190</v>
      </c>
      <c r="B199" s="119"/>
      <c r="C199" s="99" t="s">
        <v>9</v>
      </c>
      <c r="D199" s="99">
        <v>5387</v>
      </c>
      <c r="E199" s="100">
        <v>422</v>
      </c>
      <c r="F199" s="100">
        <v>155</v>
      </c>
      <c r="G199" s="100">
        <v>1</v>
      </c>
      <c r="H199" s="100"/>
      <c r="I199" s="100"/>
      <c r="J199" s="100">
        <v>69</v>
      </c>
      <c r="K199" s="100">
        <f t="shared" si="3"/>
        <v>69</v>
      </c>
      <c r="L199" s="100">
        <v>1</v>
      </c>
      <c r="M199" s="100" t="s">
        <v>895</v>
      </c>
      <c r="N199" s="100"/>
      <c r="O199" s="100"/>
      <c r="P199" s="100"/>
      <c r="Q199" s="100"/>
      <c r="R199" s="100"/>
      <c r="S199" s="100"/>
      <c r="T199" s="100"/>
      <c r="U199" s="100"/>
      <c r="V199" s="155">
        <v>0</v>
      </c>
    </row>
    <row r="200" spans="1:22" s="25" customFormat="1" ht="24" customHeight="1" x14ac:dyDescent="0.2">
      <c r="A200" s="130">
        <v>191</v>
      </c>
      <c r="B200" s="119"/>
      <c r="C200" s="99" t="s">
        <v>9</v>
      </c>
      <c r="D200" s="99">
        <v>35409</v>
      </c>
      <c r="E200" s="100">
        <v>3986</v>
      </c>
      <c r="F200" s="100">
        <v>249</v>
      </c>
      <c r="G200" s="100">
        <v>1</v>
      </c>
      <c r="H200" s="100">
        <v>11</v>
      </c>
      <c r="I200" s="100">
        <v>1</v>
      </c>
      <c r="J200" s="100">
        <v>76</v>
      </c>
      <c r="K200" s="100">
        <f t="shared" si="3"/>
        <v>4576</v>
      </c>
      <c r="L200" s="100">
        <v>1</v>
      </c>
      <c r="M200" s="100" t="s">
        <v>895</v>
      </c>
      <c r="N200" s="100"/>
      <c r="O200" s="100"/>
      <c r="P200" s="100"/>
      <c r="Q200" s="100"/>
      <c r="R200" s="100"/>
      <c r="S200" s="100"/>
      <c r="T200" s="100"/>
      <c r="U200" s="100"/>
      <c r="V200" s="155">
        <v>0</v>
      </c>
    </row>
    <row r="201" spans="1:22" s="25" customFormat="1" ht="24" customHeight="1" x14ac:dyDescent="0.2">
      <c r="A201" s="130">
        <v>192</v>
      </c>
      <c r="B201" s="119"/>
      <c r="C201" s="99" t="s">
        <v>9</v>
      </c>
      <c r="D201" s="99">
        <v>7117</v>
      </c>
      <c r="E201" s="100">
        <v>634</v>
      </c>
      <c r="F201" s="100">
        <v>80</v>
      </c>
      <c r="G201" s="100">
        <v>1</v>
      </c>
      <c r="H201" s="100">
        <v>1</v>
      </c>
      <c r="I201" s="100"/>
      <c r="J201" s="100">
        <v>60</v>
      </c>
      <c r="K201" s="100">
        <f t="shared" si="3"/>
        <v>460</v>
      </c>
      <c r="L201" s="100">
        <v>1</v>
      </c>
      <c r="M201" s="100" t="s">
        <v>895</v>
      </c>
      <c r="N201" s="100"/>
      <c r="O201" s="100"/>
      <c r="P201" s="100"/>
      <c r="Q201" s="100"/>
      <c r="R201" s="100"/>
      <c r="S201" s="100"/>
      <c r="T201" s="100"/>
      <c r="U201" s="100"/>
      <c r="V201" s="155">
        <v>0</v>
      </c>
    </row>
    <row r="202" spans="1:22" s="25" customFormat="1" ht="24" customHeight="1" x14ac:dyDescent="0.2">
      <c r="A202" s="130">
        <v>193</v>
      </c>
      <c r="B202" s="119"/>
      <c r="C202" s="99" t="s">
        <v>9</v>
      </c>
      <c r="D202" s="99">
        <v>16563</v>
      </c>
      <c r="E202" s="100">
        <v>2615</v>
      </c>
      <c r="F202" s="100">
        <v>145</v>
      </c>
      <c r="G202" s="100">
        <v>1</v>
      </c>
      <c r="H202" s="100">
        <v>8</v>
      </c>
      <c r="I202" s="100"/>
      <c r="J202" s="100">
        <v>92</v>
      </c>
      <c r="K202" s="100">
        <f t="shared" si="3"/>
        <v>3292</v>
      </c>
      <c r="L202" s="100">
        <v>1</v>
      </c>
      <c r="M202" s="100" t="s">
        <v>895</v>
      </c>
      <c r="N202" s="100"/>
      <c r="O202" s="100"/>
      <c r="P202" s="100"/>
      <c r="Q202" s="100"/>
      <c r="R202" s="100"/>
      <c r="S202" s="100"/>
      <c r="T202" s="100"/>
      <c r="U202" s="100"/>
      <c r="V202" s="155">
        <v>0</v>
      </c>
    </row>
    <row r="203" spans="1:22" s="25" customFormat="1" ht="24" customHeight="1" x14ac:dyDescent="0.2">
      <c r="A203" s="130">
        <v>194</v>
      </c>
      <c r="B203" s="119"/>
      <c r="C203" s="99" t="s">
        <v>9</v>
      </c>
      <c r="D203" s="99">
        <v>35245</v>
      </c>
      <c r="E203" s="100">
        <v>3968</v>
      </c>
      <c r="F203" s="100">
        <v>92</v>
      </c>
      <c r="G203" s="100">
        <v>1</v>
      </c>
      <c r="H203" s="100">
        <v>4</v>
      </c>
      <c r="I203" s="100">
        <v>3</v>
      </c>
      <c r="J203" s="100">
        <v>22</v>
      </c>
      <c r="K203" s="100">
        <f t="shared" si="3"/>
        <v>1922</v>
      </c>
      <c r="L203" s="100">
        <v>1</v>
      </c>
      <c r="M203" s="100" t="s">
        <v>895</v>
      </c>
      <c r="N203" s="100"/>
      <c r="O203" s="100"/>
      <c r="P203" s="100"/>
      <c r="Q203" s="100"/>
      <c r="R203" s="100"/>
      <c r="S203" s="100"/>
      <c r="T203" s="100"/>
      <c r="U203" s="100"/>
      <c r="V203" s="155">
        <v>0</v>
      </c>
    </row>
    <row r="204" spans="1:22" s="25" customFormat="1" ht="24" customHeight="1" x14ac:dyDescent="0.2">
      <c r="A204" s="130">
        <v>195</v>
      </c>
      <c r="B204" s="119"/>
      <c r="C204" s="99" t="s">
        <v>13</v>
      </c>
      <c r="D204" s="99"/>
      <c r="E204" s="100"/>
      <c r="F204" s="100"/>
      <c r="G204" s="100">
        <v>1</v>
      </c>
      <c r="H204" s="100">
        <v>1</v>
      </c>
      <c r="I204" s="100"/>
      <c r="J204" s="100">
        <v>88</v>
      </c>
      <c r="K204" s="100">
        <f t="shared" si="3"/>
        <v>488</v>
      </c>
      <c r="L204" s="100">
        <v>1</v>
      </c>
      <c r="M204" s="100" t="s">
        <v>895</v>
      </c>
      <c r="N204" s="100"/>
      <c r="O204" s="100"/>
      <c r="P204" s="100"/>
      <c r="Q204" s="100"/>
      <c r="R204" s="100"/>
      <c r="S204" s="100"/>
      <c r="T204" s="100"/>
      <c r="U204" s="100"/>
      <c r="V204" s="155">
        <v>0.01</v>
      </c>
    </row>
    <row r="205" spans="1:22" s="25" customFormat="1" ht="24" customHeight="1" x14ac:dyDescent="0.2">
      <c r="A205" s="130">
        <v>196</v>
      </c>
      <c r="B205" s="99" t="s">
        <v>2611</v>
      </c>
      <c r="C205" s="99" t="s">
        <v>9</v>
      </c>
      <c r="D205" s="99">
        <v>5447</v>
      </c>
      <c r="E205" s="100">
        <v>479</v>
      </c>
      <c r="F205" s="100">
        <v>234</v>
      </c>
      <c r="G205" s="100">
        <v>2</v>
      </c>
      <c r="H205" s="100"/>
      <c r="I205" s="100"/>
      <c r="J205" s="100">
        <v>52</v>
      </c>
      <c r="K205" s="100">
        <f t="shared" si="3"/>
        <v>52</v>
      </c>
      <c r="L205" s="100">
        <v>2</v>
      </c>
      <c r="M205" s="100" t="s">
        <v>896</v>
      </c>
      <c r="N205" s="100" t="s">
        <v>15</v>
      </c>
      <c r="O205" s="100" t="s">
        <v>882</v>
      </c>
      <c r="P205" s="100">
        <v>80</v>
      </c>
      <c r="Q205" s="100"/>
      <c r="R205" s="100"/>
      <c r="S205" s="100"/>
      <c r="T205" s="100"/>
      <c r="U205" s="100">
        <v>30</v>
      </c>
      <c r="V205" s="155">
        <v>0</v>
      </c>
    </row>
    <row r="206" spans="1:22" s="25" customFormat="1" ht="24" customHeight="1" x14ac:dyDescent="0.2">
      <c r="A206" s="130">
        <v>197</v>
      </c>
      <c r="B206" s="119"/>
      <c r="C206" s="99" t="s">
        <v>9</v>
      </c>
      <c r="D206" s="99">
        <v>56191</v>
      </c>
      <c r="E206" s="100">
        <v>5798</v>
      </c>
      <c r="F206" s="100">
        <v>40</v>
      </c>
      <c r="G206" s="100">
        <v>1</v>
      </c>
      <c r="H206" s="100">
        <v>10</v>
      </c>
      <c r="I206" s="100">
        <v>3</v>
      </c>
      <c r="J206" s="100">
        <v>12</v>
      </c>
      <c r="K206" s="100">
        <f t="shared" si="3"/>
        <v>4312</v>
      </c>
      <c r="L206" s="100">
        <v>1</v>
      </c>
      <c r="M206" s="100" t="s">
        <v>896</v>
      </c>
      <c r="N206" s="100"/>
      <c r="O206" s="100"/>
      <c r="P206" s="100"/>
      <c r="Q206" s="100"/>
      <c r="R206" s="100"/>
      <c r="S206" s="100"/>
      <c r="T206" s="100"/>
      <c r="U206" s="100"/>
      <c r="V206" s="155">
        <v>0</v>
      </c>
    </row>
    <row r="207" spans="1:22" s="25" customFormat="1" ht="24" customHeight="1" x14ac:dyDescent="0.2">
      <c r="A207" s="130">
        <v>198</v>
      </c>
      <c r="B207" s="99" t="s">
        <v>2612</v>
      </c>
      <c r="C207" s="99" t="s">
        <v>9</v>
      </c>
      <c r="D207" s="99">
        <v>5510</v>
      </c>
      <c r="E207" s="100">
        <v>3656</v>
      </c>
      <c r="F207" s="100">
        <v>186</v>
      </c>
      <c r="G207" s="100">
        <v>2</v>
      </c>
      <c r="H207" s="100"/>
      <c r="I207" s="100"/>
      <c r="J207" s="100">
        <v>57</v>
      </c>
      <c r="K207" s="100">
        <f t="shared" si="3"/>
        <v>57</v>
      </c>
      <c r="L207" s="100">
        <v>2</v>
      </c>
      <c r="M207" s="100" t="s">
        <v>897</v>
      </c>
      <c r="N207" s="100" t="s">
        <v>15</v>
      </c>
      <c r="O207" s="100" t="s">
        <v>12</v>
      </c>
      <c r="P207" s="100">
        <v>132</v>
      </c>
      <c r="Q207" s="100"/>
      <c r="R207" s="100"/>
      <c r="S207" s="100"/>
      <c r="T207" s="100"/>
      <c r="U207" s="100">
        <v>30</v>
      </c>
      <c r="V207" s="155">
        <v>0</v>
      </c>
    </row>
    <row r="208" spans="1:22" s="25" customFormat="1" ht="24" customHeight="1" x14ac:dyDescent="0.2">
      <c r="A208" s="130">
        <v>199</v>
      </c>
      <c r="B208" s="119"/>
      <c r="C208" s="99" t="s">
        <v>773</v>
      </c>
      <c r="D208" s="99">
        <v>2107</v>
      </c>
      <c r="E208" s="100">
        <v>2107</v>
      </c>
      <c r="F208" s="100">
        <v>586</v>
      </c>
      <c r="G208" s="100">
        <v>1</v>
      </c>
      <c r="H208" s="100"/>
      <c r="I208" s="100"/>
      <c r="J208" s="100">
        <v>50</v>
      </c>
      <c r="K208" s="100">
        <f t="shared" si="3"/>
        <v>50</v>
      </c>
      <c r="L208" s="100">
        <v>1</v>
      </c>
      <c r="M208" s="100" t="s">
        <v>897</v>
      </c>
      <c r="N208" s="100"/>
      <c r="O208" s="100"/>
      <c r="P208" s="100"/>
      <c r="Q208" s="100"/>
      <c r="R208" s="100"/>
      <c r="S208" s="100"/>
      <c r="T208" s="100"/>
      <c r="U208" s="100"/>
      <c r="V208" s="155">
        <v>0.01</v>
      </c>
    </row>
    <row r="209" spans="1:22" s="25" customFormat="1" ht="24" customHeight="1" x14ac:dyDescent="0.2">
      <c r="A209" s="130">
        <v>200</v>
      </c>
      <c r="B209" s="119"/>
      <c r="C209" s="99" t="s">
        <v>9</v>
      </c>
      <c r="D209" s="99">
        <v>13605</v>
      </c>
      <c r="E209" s="100">
        <v>1637</v>
      </c>
      <c r="F209" s="100">
        <v>377</v>
      </c>
      <c r="G209" s="100">
        <v>1</v>
      </c>
      <c r="H209" s="100">
        <v>17</v>
      </c>
      <c r="I209" s="100">
        <v>2</v>
      </c>
      <c r="J209" s="100">
        <v>22</v>
      </c>
      <c r="K209" s="100">
        <f t="shared" si="3"/>
        <v>7022</v>
      </c>
      <c r="L209" s="100">
        <v>1</v>
      </c>
      <c r="M209" s="100" t="s">
        <v>897</v>
      </c>
      <c r="N209" s="100"/>
      <c r="O209" s="100"/>
      <c r="P209" s="100"/>
      <c r="Q209" s="100"/>
      <c r="R209" s="100"/>
      <c r="S209" s="100"/>
      <c r="T209" s="100"/>
      <c r="U209" s="100"/>
      <c r="V209" s="155">
        <v>0</v>
      </c>
    </row>
    <row r="210" spans="1:22" s="25" customFormat="1" ht="24" customHeight="1" x14ac:dyDescent="0.2">
      <c r="A210" s="130">
        <v>201</v>
      </c>
      <c r="B210" s="119"/>
      <c r="C210" s="99" t="s">
        <v>9</v>
      </c>
      <c r="D210" s="99">
        <v>14850</v>
      </c>
      <c r="E210" s="100"/>
      <c r="F210" s="100">
        <v>79</v>
      </c>
      <c r="G210" s="100">
        <v>1</v>
      </c>
      <c r="H210" s="100">
        <v>8</v>
      </c>
      <c r="I210" s="100"/>
      <c r="J210" s="100">
        <v>31</v>
      </c>
      <c r="K210" s="100">
        <f t="shared" si="3"/>
        <v>3231</v>
      </c>
      <c r="L210" s="100">
        <v>1</v>
      </c>
      <c r="M210" s="100" t="s">
        <v>897</v>
      </c>
      <c r="N210" s="100"/>
      <c r="O210" s="100"/>
      <c r="P210" s="100"/>
      <c r="Q210" s="100"/>
      <c r="R210" s="100"/>
      <c r="S210" s="100"/>
      <c r="T210" s="100"/>
      <c r="U210" s="100"/>
      <c r="V210" s="155">
        <v>0</v>
      </c>
    </row>
    <row r="211" spans="1:22" s="25" customFormat="1" ht="24" customHeight="1" x14ac:dyDescent="0.2">
      <c r="A211" s="130">
        <v>202</v>
      </c>
      <c r="B211" s="119"/>
      <c r="C211" s="99" t="s">
        <v>9</v>
      </c>
      <c r="D211" s="99">
        <v>14951</v>
      </c>
      <c r="E211" s="100">
        <v>2102</v>
      </c>
      <c r="F211" s="100">
        <v>226</v>
      </c>
      <c r="G211" s="100">
        <v>1</v>
      </c>
      <c r="H211" s="100"/>
      <c r="I211" s="100">
        <v>2</v>
      </c>
      <c r="J211" s="100">
        <v>59</v>
      </c>
      <c r="K211" s="100">
        <f t="shared" si="3"/>
        <v>259</v>
      </c>
      <c r="L211" s="100">
        <v>1</v>
      </c>
      <c r="M211" s="100" t="s">
        <v>897</v>
      </c>
      <c r="N211" s="100"/>
      <c r="O211" s="100"/>
      <c r="P211" s="100"/>
      <c r="Q211" s="100"/>
      <c r="R211" s="100"/>
      <c r="S211" s="100"/>
      <c r="T211" s="100"/>
      <c r="U211" s="100"/>
      <c r="V211" s="155">
        <v>0</v>
      </c>
    </row>
    <row r="212" spans="1:22" s="25" customFormat="1" ht="24" customHeight="1" x14ac:dyDescent="0.2">
      <c r="A212" s="130">
        <v>203</v>
      </c>
      <c r="B212" s="99" t="s">
        <v>2613</v>
      </c>
      <c r="C212" s="99" t="s">
        <v>9</v>
      </c>
      <c r="D212" s="99">
        <v>29993</v>
      </c>
      <c r="E212" s="100">
        <v>3609</v>
      </c>
      <c r="F212" s="100">
        <v>526</v>
      </c>
      <c r="G212" s="100">
        <v>2</v>
      </c>
      <c r="H212" s="100"/>
      <c r="I212" s="100">
        <v>1</v>
      </c>
      <c r="J212" s="100">
        <v>53</v>
      </c>
      <c r="K212" s="100">
        <f t="shared" si="3"/>
        <v>153</v>
      </c>
      <c r="L212" s="100">
        <v>2</v>
      </c>
      <c r="M212" s="100" t="s">
        <v>898</v>
      </c>
      <c r="N212" s="100" t="s">
        <v>15</v>
      </c>
      <c r="O212" s="100" t="s">
        <v>882</v>
      </c>
      <c r="P212" s="100">
        <v>127</v>
      </c>
      <c r="Q212" s="100"/>
      <c r="R212" s="100"/>
      <c r="S212" s="100"/>
      <c r="T212" s="100"/>
      <c r="U212" s="100">
        <v>20</v>
      </c>
      <c r="V212" s="155">
        <v>0</v>
      </c>
    </row>
    <row r="213" spans="1:22" s="25" customFormat="1" ht="24" customHeight="1" x14ac:dyDescent="0.2">
      <c r="A213" s="130">
        <v>204</v>
      </c>
      <c r="B213" s="119"/>
      <c r="C213" s="99" t="s">
        <v>39</v>
      </c>
      <c r="D213" s="99"/>
      <c r="E213" s="100"/>
      <c r="F213" s="100"/>
      <c r="G213" s="100">
        <v>1</v>
      </c>
      <c r="H213" s="100">
        <v>8</v>
      </c>
      <c r="I213" s="100"/>
      <c r="J213" s="100">
        <v>85</v>
      </c>
      <c r="K213" s="100">
        <f t="shared" si="3"/>
        <v>3285</v>
      </c>
      <c r="L213" s="100">
        <v>1</v>
      </c>
      <c r="M213" s="100" t="s">
        <v>898</v>
      </c>
      <c r="N213" s="100"/>
      <c r="O213" s="100"/>
      <c r="P213" s="100"/>
      <c r="Q213" s="100"/>
      <c r="R213" s="100"/>
      <c r="S213" s="100"/>
      <c r="T213" s="100"/>
      <c r="U213" s="100"/>
      <c r="V213" s="155">
        <v>0.01</v>
      </c>
    </row>
    <row r="214" spans="1:22" s="25" customFormat="1" ht="24" customHeight="1" x14ac:dyDescent="0.2">
      <c r="A214" s="130">
        <v>205</v>
      </c>
      <c r="B214" s="119"/>
      <c r="C214" s="99" t="s">
        <v>9</v>
      </c>
      <c r="D214" s="99">
        <v>16945</v>
      </c>
      <c r="E214" s="100">
        <v>2878</v>
      </c>
      <c r="F214" s="100">
        <v>8</v>
      </c>
      <c r="G214" s="100">
        <v>1</v>
      </c>
      <c r="H214" s="100">
        <v>12</v>
      </c>
      <c r="I214" s="100">
        <v>3</v>
      </c>
      <c r="J214" s="100">
        <v>20</v>
      </c>
      <c r="K214" s="100">
        <f t="shared" si="3"/>
        <v>5120</v>
      </c>
      <c r="L214" s="100">
        <v>1</v>
      </c>
      <c r="M214" s="100" t="s">
        <v>898</v>
      </c>
      <c r="N214" s="100"/>
      <c r="O214" s="100"/>
      <c r="P214" s="100"/>
      <c r="Q214" s="100"/>
      <c r="R214" s="100"/>
      <c r="S214" s="100"/>
      <c r="T214" s="100"/>
      <c r="U214" s="100"/>
      <c r="V214" s="155">
        <v>0</v>
      </c>
    </row>
    <row r="215" spans="1:22" s="25" customFormat="1" ht="24" customHeight="1" x14ac:dyDescent="0.2">
      <c r="A215" s="130">
        <v>206</v>
      </c>
      <c r="B215" s="99" t="s">
        <v>2614</v>
      </c>
      <c r="C215" s="99" t="s">
        <v>9</v>
      </c>
      <c r="D215" s="99">
        <v>3564</v>
      </c>
      <c r="E215" s="100">
        <v>400</v>
      </c>
      <c r="F215" s="100">
        <v>131</v>
      </c>
      <c r="G215" s="100">
        <v>2</v>
      </c>
      <c r="H215" s="100"/>
      <c r="I215" s="100">
        <v>2</v>
      </c>
      <c r="J215" s="100">
        <v>34</v>
      </c>
      <c r="K215" s="100">
        <f t="shared" si="3"/>
        <v>234</v>
      </c>
      <c r="L215" s="100">
        <v>2</v>
      </c>
      <c r="M215" s="100" t="s">
        <v>899</v>
      </c>
      <c r="N215" s="100" t="s">
        <v>15</v>
      </c>
      <c r="O215" s="100" t="s">
        <v>12</v>
      </c>
      <c r="P215" s="100">
        <v>207</v>
      </c>
      <c r="Q215" s="100"/>
      <c r="R215" s="100"/>
      <c r="S215" s="100"/>
      <c r="T215" s="100"/>
      <c r="U215" s="100">
        <v>30</v>
      </c>
      <c r="V215" s="155">
        <v>0</v>
      </c>
    </row>
    <row r="216" spans="1:22" s="25" customFormat="1" ht="24" customHeight="1" x14ac:dyDescent="0.2">
      <c r="A216" s="130">
        <v>207</v>
      </c>
      <c r="B216" s="119"/>
      <c r="C216" s="99" t="s">
        <v>9</v>
      </c>
      <c r="D216" s="99">
        <v>14978</v>
      </c>
      <c r="E216" s="100">
        <v>2119</v>
      </c>
      <c r="F216" s="100">
        <v>245</v>
      </c>
      <c r="G216" s="100">
        <v>1</v>
      </c>
      <c r="H216" s="100">
        <v>4</v>
      </c>
      <c r="I216" s="100">
        <v>1</v>
      </c>
      <c r="J216" s="100">
        <v>56</v>
      </c>
      <c r="K216" s="100">
        <f t="shared" si="3"/>
        <v>1756</v>
      </c>
      <c r="L216" s="100">
        <v>1</v>
      </c>
      <c r="M216" s="100" t="s">
        <v>899</v>
      </c>
      <c r="N216" s="100"/>
      <c r="O216" s="100"/>
      <c r="P216" s="100"/>
      <c r="Q216" s="100"/>
      <c r="R216" s="100"/>
      <c r="S216" s="100"/>
      <c r="T216" s="100"/>
      <c r="U216" s="100"/>
      <c r="V216" s="155">
        <v>0</v>
      </c>
    </row>
    <row r="217" spans="1:22" s="25" customFormat="1" ht="24" customHeight="1" x14ac:dyDescent="0.2">
      <c r="A217" s="130">
        <v>208</v>
      </c>
      <c r="B217" s="119"/>
      <c r="C217" s="99" t="s">
        <v>9</v>
      </c>
      <c r="D217" s="99">
        <v>30551</v>
      </c>
      <c r="E217" s="100">
        <v>3660</v>
      </c>
      <c r="F217" s="100">
        <v>98</v>
      </c>
      <c r="G217" s="100">
        <v>1</v>
      </c>
      <c r="H217" s="100">
        <v>9</v>
      </c>
      <c r="I217" s="100">
        <v>3</v>
      </c>
      <c r="J217" s="100">
        <v>70</v>
      </c>
      <c r="K217" s="100">
        <f t="shared" si="3"/>
        <v>3970</v>
      </c>
      <c r="L217" s="100">
        <v>1</v>
      </c>
      <c r="M217" s="100" t="s">
        <v>899</v>
      </c>
      <c r="N217" s="100"/>
      <c r="O217" s="100"/>
      <c r="P217" s="100"/>
      <c r="Q217" s="100"/>
      <c r="R217" s="100"/>
      <c r="S217" s="100"/>
      <c r="T217" s="100"/>
      <c r="U217" s="100"/>
      <c r="V217" s="155">
        <v>0</v>
      </c>
    </row>
    <row r="218" spans="1:22" s="25" customFormat="1" ht="24" customHeight="1" x14ac:dyDescent="0.2">
      <c r="A218" s="130">
        <v>209</v>
      </c>
      <c r="B218" s="119"/>
      <c r="C218" s="99" t="s">
        <v>9</v>
      </c>
      <c r="D218" s="99">
        <v>5365</v>
      </c>
      <c r="E218" s="100">
        <v>401</v>
      </c>
      <c r="F218" s="100">
        <v>132</v>
      </c>
      <c r="G218" s="100">
        <v>1</v>
      </c>
      <c r="H218" s="100"/>
      <c r="I218" s="100">
        <v>1</v>
      </c>
      <c r="J218" s="100">
        <v>10</v>
      </c>
      <c r="K218" s="100">
        <f t="shared" ref="K218:K265" si="4">H218*400+I218*100+J218</f>
        <v>110</v>
      </c>
      <c r="L218" s="100">
        <v>1</v>
      </c>
      <c r="M218" s="100" t="s">
        <v>899</v>
      </c>
      <c r="N218" s="100"/>
      <c r="O218" s="100"/>
      <c r="P218" s="100"/>
      <c r="Q218" s="100"/>
      <c r="R218" s="100"/>
      <c r="S218" s="100"/>
      <c r="T218" s="100"/>
      <c r="U218" s="100"/>
      <c r="V218" s="155">
        <v>0</v>
      </c>
    </row>
    <row r="219" spans="1:22" s="25" customFormat="1" ht="24" customHeight="1" x14ac:dyDescent="0.2">
      <c r="A219" s="130">
        <v>210</v>
      </c>
      <c r="B219" s="119"/>
      <c r="C219" s="99" t="s">
        <v>9</v>
      </c>
      <c r="D219" s="99">
        <v>5367</v>
      </c>
      <c r="E219" s="100">
        <v>403</v>
      </c>
      <c r="F219" s="100">
        <v>134</v>
      </c>
      <c r="G219" s="100">
        <v>1</v>
      </c>
      <c r="H219" s="100"/>
      <c r="I219" s="100"/>
      <c r="J219" s="100">
        <v>93</v>
      </c>
      <c r="K219" s="100">
        <f t="shared" si="4"/>
        <v>93</v>
      </c>
      <c r="L219" s="100">
        <v>1</v>
      </c>
      <c r="M219" s="100" t="s">
        <v>899</v>
      </c>
      <c r="N219" s="100"/>
      <c r="O219" s="100"/>
      <c r="P219" s="100"/>
      <c r="Q219" s="100"/>
      <c r="R219" s="100"/>
      <c r="S219" s="100"/>
      <c r="T219" s="100"/>
      <c r="U219" s="100"/>
      <c r="V219" s="155">
        <v>0</v>
      </c>
    </row>
    <row r="220" spans="1:22" s="25" customFormat="1" ht="24" customHeight="1" x14ac:dyDescent="0.2">
      <c r="A220" s="130">
        <v>211</v>
      </c>
      <c r="B220" s="119"/>
      <c r="C220" s="99" t="s">
        <v>9</v>
      </c>
      <c r="D220" s="99">
        <v>14828</v>
      </c>
      <c r="E220" s="100"/>
      <c r="F220" s="100"/>
      <c r="G220" s="100">
        <v>1</v>
      </c>
      <c r="H220" s="100">
        <v>9</v>
      </c>
      <c r="I220" s="100">
        <v>2</v>
      </c>
      <c r="J220" s="100">
        <v>60</v>
      </c>
      <c r="K220" s="100">
        <f t="shared" si="4"/>
        <v>3860</v>
      </c>
      <c r="L220" s="100">
        <v>1</v>
      </c>
      <c r="M220" s="100" t="s">
        <v>899</v>
      </c>
      <c r="N220" s="100"/>
      <c r="O220" s="100"/>
      <c r="P220" s="100"/>
      <c r="Q220" s="100"/>
      <c r="R220" s="100"/>
      <c r="S220" s="100"/>
      <c r="T220" s="100"/>
      <c r="U220" s="100"/>
      <c r="V220" s="155">
        <v>0</v>
      </c>
    </row>
    <row r="221" spans="1:22" s="25" customFormat="1" ht="24" customHeight="1" x14ac:dyDescent="0.2">
      <c r="A221" s="130">
        <v>212</v>
      </c>
      <c r="B221" s="99" t="s">
        <v>2615</v>
      </c>
      <c r="C221" s="99" t="s">
        <v>9</v>
      </c>
      <c r="D221" s="99">
        <v>31651</v>
      </c>
      <c r="E221" s="100">
        <v>3679</v>
      </c>
      <c r="F221" s="100">
        <v>531</v>
      </c>
      <c r="G221" s="100">
        <v>2</v>
      </c>
      <c r="H221" s="100"/>
      <c r="I221" s="100"/>
      <c r="J221" s="100">
        <v>37</v>
      </c>
      <c r="K221" s="100">
        <f t="shared" si="4"/>
        <v>37</v>
      </c>
      <c r="L221" s="100">
        <v>2</v>
      </c>
      <c r="M221" s="100" t="s">
        <v>900</v>
      </c>
      <c r="N221" s="100" t="s">
        <v>15</v>
      </c>
      <c r="O221" s="100" t="s">
        <v>12</v>
      </c>
      <c r="P221" s="100">
        <v>103</v>
      </c>
      <c r="Q221" s="100"/>
      <c r="R221" s="100"/>
      <c r="S221" s="100"/>
      <c r="T221" s="100"/>
      <c r="U221" s="100">
        <v>30</v>
      </c>
      <c r="V221" s="155">
        <v>0</v>
      </c>
    </row>
    <row r="222" spans="1:22" s="25" customFormat="1" ht="24" customHeight="1" x14ac:dyDescent="0.2">
      <c r="A222" s="130">
        <v>213</v>
      </c>
      <c r="B222" s="119"/>
      <c r="C222" s="99" t="s">
        <v>9</v>
      </c>
      <c r="D222" s="99">
        <v>32913</v>
      </c>
      <c r="E222" s="100">
        <v>3792</v>
      </c>
      <c r="F222" s="100">
        <v>290</v>
      </c>
      <c r="G222" s="100">
        <v>1</v>
      </c>
      <c r="H222" s="100"/>
      <c r="I222" s="100">
        <v>1</v>
      </c>
      <c r="J222" s="100">
        <v>34</v>
      </c>
      <c r="K222" s="100">
        <f t="shared" si="4"/>
        <v>134</v>
      </c>
      <c r="L222" s="100">
        <v>1</v>
      </c>
      <c r="M222" s="100" t="s">
        <v>900</v>
      </c>
      <c r="N222" s="100"/>
      <c r="O222" s="100"/>
      <c r="P222" s="100"/>
      <c r="Q222" s="100"/>
      <c r="R222" s="100"/>
      <c r="S222" s="100"/>
      <c r="T222" s="100"/>
      <c r="U222" s="100"/>
      <c r="V222" s="155">
        <v>0</v>
      </c>
    </row>
    <row r="223" spans="1:22" s="25" customFormat="1" ht="24" customHeight="1" x14ac:dyDescent="0.2">
      <c r="A223" s="130">
        <v>214</v>
      </c>
      <c r="B223" s="119"/>
      <c r="C223" s="99" t="s">
        <v>9</v>
      </c>
      <c r="D223" s="99">
        <v>14831</v>
      </c>
      <c r="E223" s="100">
        <v>1977</v>
      </c>
      <c r="F223" s="100">
        <v>42</v>
      </c>
      <c r="G223" s="100">
        <v>1</v>
      </c>
      <c r="H223" s="100">
        <v>5</v>
      </c>
      <c r="I223" s="100">
        <v>1</v>
      </c>
      <c r="J223" s="100">
        <v>87</v>
      </c>
      <c r="K223" s="100">
        <f t="shared" si="4"/>
        <v>2187</v>
      </c>
      <c r="L223" s="100">
        <v>1</v>
      </c>
      <c r="M223" s="100" t="s">
        <v>900</v>
      </c>
      <c r="N223" s="100"/>
      <c r="O223" s="100"/>
      <c r="P223" s="100"/>
      <c r="Q223" s="100"/>
      <c r="R223" s="100"/>
      <c r="S223" s="100"/>
      <c r="T223" s="100"/>
      <c r="U223" s="100"/>
      <c r="V223" s="155">
        <v>0</v>
      </c>
    </row>
    <row r="224" spans="1:22" s="25" customFormat="1" ht="24" customHeight="1" x14ac:dyDescent="0.2">
      <c r="A224" s="130">
        <v>215</v>
      </c>
      <c r="B224" s="119"/>
      <c r="C224" s="99" t="s">
        <v>9</v>
      </c>
      <c r="D224" s="99">
        <v>61632</v>
      </c>
      <c r="E224" s="100">
        <v>5924</v>
      </c>
      <c r="F224" s="100">
        <v>386</v>
      </c>
      <c r="G224" s="100">
        <v>1</v>
      </c>
      <c r="H224" s="100">
        <v>1</v>
      </c>
      <c r="I224" s="100"/>
      <c r="J224" s="100">
        <v>82</v>
      </c>
      <c r="K224" s="100">
        <f t="shared" si="4"/>
        <v>482</v>
      </c>
      <c r="L224" s="100">
        <v>1</v>
      </c>
      <c r="M224" s="100" t="s">
        <v>900</v>
      </c>
      <c r="N224" s="100"/>
      <c r="O224" s="100"/>
      <c r="P224" s="100"/>
      <c r="Q224" s="100"/>
      <c r="R224" s="100"/>
      <c r="S224" s="100"/>
      <c r="T224" s="100"/>
      <c r="U224" s="100"/>
      <c r="V224" s="155">
        <v>0</v>
      </c>
    </row>
    <row r="225" spans="1:22" s="25" customFormat="1" ht="24" customHeight="1" x14ac:dyDescent="0.2">
      <c r="A225" s="130">
        <v>216</v>
      </c>
      <c r="B225" s="99" t="s">
        <v>2616</v>
      </c>
      <c r="C225" s="99" t="s">
        <v>773</v>
      </c>
      <c r="D225" s="99">
        <v>3078</v>
      </c>
      <c r="E225" s="100">
        <v>3078</v>
      </c>
      <c r="F225" s="100">
        <v>27</v>
      </c>
      <c r="G225" s="100">
        <v>1</v>
      </c>
      <c r="H225" s="100">
        <v>8</v>
      </c>
      <c r="I225" s="100">
        <v>3</v>
      </c>
      <c r="J225" s="100"/>
      <c r="K225" s="100">
        <f t="shared" si="4"/>
        <v>3500</v>
      </c>
      <c r="L225" s="100">
        <v>1</v>
      </c>
      <c r="M225" s="100" t="s">
        <v>901</v>
      </c>
      <c r="N225" s="100"/>
      <c r="O225" s="100"/>
      <c r="P225" s="100"/>
      <c r="Q225" s="100"/>
      <c r="R225" s="100"/>
      <c r="S225" s="100"/>
      <c r="T225" s="100"/>
      <c r="U225" s="100"/>
      <c r="V225" s="155">
        <v>0.01</v>
      </c>
    </row>
    <row r="226" spans="1:22" s="25" customFormat="1" ht="24" customHeight="1" x14ac:dyDescent="0.2">
      <c r="A226" s="130">
        <v>217</v>
      </c>
      <c r="B226" s="99" t="s">
        <v>2617</v>
      </c>
      <c r="C226" s="99" t="s">
        <v>9</v>
      </c>
      <c r="D226" s="99">
        <v>58296</v>
      </c>
      <c r="E226" s="100">
        <v>5514</v>
      </c>
      <c r="F226" s="100">
        <v>548</v>
      </c>
      <c r="G226" s="100">
        <v>2</v>
      </c>
      <c r="H226" s="100"/>
      <c r="I226" s="100"/>
      <c r="J226" s="100">
        <v>67</v>
      </c>
      <c r="K226" s="100">
        <f t="shared" si="4"/>
        <v>67</v>
      </c>
      <c r="L226" s="100">
        <v>2</v>
      </c>
      <c r="M226" s="100" t="s">
        <v>902</v>
      </c>
      <c r="N226" s="100" t="s">
        <v>15</v>
      </c>
      <c r="O226" s="100" t="s">
        <v>12</v>
      </c>
      <c r="P226" s="100">
        <v>168</v>
      </c>
      <c r="Q226" s="100"/>
      <c r="R226" s="100"/>
      <c r="S226" s="100"/>
      <c r="T226" s="100"/>
      <c r="U226" s="100">
        <v>20</v>
      </c>
      <c r="V226" s="155">
        <v>0</v>
      </c>
    </row>
    <row r="227" spans="1:22" s="25" customFormat="1" ht="24" customHeight="1" x14ac:dyDescent="0.2">
      <c r="A227" s="130">
        <v>218</v>
      </c>
      <c r="B227" s="119"/>
      <c r="C227" s="99" t="s">
        <v>773</v>
      </c>
      <c r="D227" s="99">
        <v>2374</v>
      </c>
      <c r="E227" s="100">
        <v>2374</v>
      </c>
      <c r="F227" s="100">
        <v>615</v>
      </c>
      <c r="G227" s="100">
        <v>1</v>
      </c>
      <c r="H227" s="100"/>
      <c r="I227" s="100"/>
      <c r="J227" s="100">
        <v>49</v>
      </c>
      <c r="K227" s="100">
        <f t="shared" si="4"/>
        <v>49</v>
      </c>
      <c r="L227" s="100">
        <v>1</v>
      </c>
      <c r="M227" s="100" t="s">
        <v>902</v>
      </c>
      <c r="N227" s="100"/>
      <c r="O227" s="100"/>
      <c r="P227" s="100"/>
      <c r="Q227" s="100"/>
      <c r="R227" s="100"/>
      <c r="S227" s="100"/>
      <c r="T227" s="100"/>
      <c r="U227" s="100"/>
      <c r="V227" s="155">
        <v>0.01</v>
      </c>
    </row>
    <row r="228" spans="1:22" s="25" customFormat="1" ht="24" customHeight="1" x14ac:dyDescent="0.2">
      <c r="A228" s="130">
        <v>219</v>
      </c>
      <c r="B228" s="119"/>
      <c r="C228" s="99" t="s">
        <v>9</v>
      </c>
      <c r="D228" s="99">
        <v>14897</v>
      </c>
      <c r="E228" s="100">
        <v>2041</v>
      </c>
      <c r="F228" s="100">
        <v>157</v>
      </c>
      <c r="G228" s="100">
        <v>1</v>
      </c>
      <c r="H228" s="100">
        <v>17</v>
      </c>
      <c r="I228" s="100">
        <v>1</v>
      </c>
      <c r="J228" s="100">
        <v>59</v>
      </c>
      <c r="K228" s="100">
        <f t="shared" si="4"/>
        <v>6959</v>
      </c>
      <c r="L228" s="100">
        <v>1</v>
      </c>
      <c r="M228" s="100" t="s">
        <v>902</v>
      </c>
      <c r="N228" s="100"/>
      <c r="O228" s="100"/>
      <c r="P228" s="100"/>
      <c r="Q228" s="100"/>
      <c r="R228" s="100"/>
      <c r="S228" s="100"/>
      <c r="T228" s="100"/>
      <c r="U228" s="100"/>
      <c r="V228" s="155">
        <v>0</v>
      </c>
    </row>
    <row r="229" spans="1:22" s="25" customFormat="1" ht="24" customHeight="1" x14ac:dyDescent="0.2">
      <c r="A229" s="130">
        <v>220</v>
      </c>
      <c r="B229" s="119"/>
      <c r="C229" s="99" t="s">
        <v>9</v>
      </c>
      <c r="D229" s="99">
        <v>16867</v>
      </c>
      <c r="E229" s="100">
        <v>2807</v>
      </c>
      <c r="F229" s="100">
        <v>20</v>
      </c>
      <c r="G229" s="100">
        <v>1</v>
      </c>
      <c r="H229" s="100">
        <v>34</v>
      </c>
      <c r="I229" s="100">
        <v>3</v>
      </c>
      <c r="J229" s="100">
        <v>37</v>
      </c>
      <c r="K229" s="100">
        <f t="shared" si="4"/>
        <v>13937</v>
      </c>
      <c r="L229" s="100">
        <v>1</v>
      </c>
      <c r="M229" s="100" t="s">
        <v>902</v>
      </c>
      <c r="N229" s="100"/>
      <c r="O229" s="100"/>
      <c r="P229" s="100"/>
      <c r="Q229" s="100"/>
      <c r="R229" s="100"/>
      <c r="S229" s="100"/>
      <c r="T229" s="100"/>
      <c r="U229" s="100"/>
      <c r="V229" s="155">
        <v>0</v>
      </c>
    </row>
    <row r="230" spans="1:22" s="25" customFormat="1" ht="24" customHeight="1" x14ac:dyDescent="0.2">
      <c r="A230" s="130">
        <v>221</v>
      </c>
      <c r="B230" s="99" t="s">
        <v>2618</v>
      </c>
      <c r="C230" s="99" t="s">
        <v>9</v>
      </c>
      <c r="D230" s="99">
        <v>45153</v>
      </c>
      <c r="E230" s="100">
        <v>4332</v>
      </c>
      <c r="F230" s="100">
        <v>280</v>
      </c>
      <c r="G230" s="100">
        <v>2</v>
      </c>
      <c r="H230" s="100"/>
      <c r="I230" s="100"/>
      <c r="J230" s="100">
        <v>33</v>
      </c>
      <c r="K230" s="100">
        <f t="shared" si="4"/>
        <v>33</v>
      </c>
      <c r="L230" s="100">
        <v>2</v>
      </c>
      <c r="M230" s="100" t="s">
        <v>903</v>
      </c>
      <c r="N230" s="100" t="s">
        <v>15</v>
      </c>
      <c r="O230" s="100" t="s">
        <v>12</v>
      </c>
      <c r="P230" s="100">
        <v>90</v>
      </c>
      <c r="Q230" s="100"/>
      <c r="R230" s="100"/>
      <c r="S230" s="100"/>
      <c r="T230" s="100"/>
      <c r="U230" s="100">
        <v>10</v>
      </c>
      <c r="V230" s="155">
        <v>0</v>
      </c>
    </row>
    <row r="231" spans="1:22" s="25" customFormat="1" ht="24" customHeight="1" x14ac:dyDescent="0.2">
      <c r="A231" s="130">
        <v>222</v>
      </c>
      <c r="B231" s="99" t="s">
        <v>2619</v>
      </c>
      <c r="C231" s="99" t="s">
        <v>9</v>
      </c>
      <c r="D231" s="99">
        <v>5343</v>
      </c>
      <c r="E231" s="100"/>
      <c r="F231" s="100">
        <v>108</v>
      </c>
      <c r="G231" s="100">
        <v>2</v>
      </c>
      <c r="H231" s="100"/>
      <c r="I231" s="100"/>
      <c r="J231" s="100">
        <v>83</v>
      </c>
      <c r="K231" s="100">
        <f t="shared" si="4"/>
        <v>83</v>
      </c>
      <c r="L231" s="100">
        <v>2</v>
      </c>
      <c r="M231" s="100" t="s">
        <v>904</v>
      </c>
      <c r="N231" s="100" t="s">
        <v>15</v>
      </c>
      <c r="O231" s="100" t="s">
        <v>12</v>
      </c>
      <c r="P231" s="100">
        <v>114</v>
      </c>
      <c r="Q231" s="100"/>
      <c r="R231" s="100"/>
      <c r="S231" s="100"/>
      <c r="T231" s="100"/>
      <c r="U231" s="100">
        <v>30</v>
      </c>
      <c r="V231" s="155">
        <v>0</v>
      </c>
    </row>
    <row r="232" spans="1:22" s="25" customFormat="1" ht="24" customHeight="1" x14ac:dyDescent="0.2">
      <c r="A232" s="130">
        <v>223</v>
      </c>
      <c r="B232" s="119"/>
      <c r="C232" s="99" t="s">
        <v>9</v>
      </c>
      <c r="D232" s="99">
        <v>14616</v>
      </c>
      <c r="E232" s="100">
        <v>1775</v>
      </c>
      <c r="F232" s="100">
        <v>40</v>
      </c>
      <c r="G232" s="100">
        <v>1</v>
      </c>
      <c r="H232" s="100">
        <v>13</v>
      </c>
      <c r="I232" s="100">
        <v>2</v>
      </c>
      <c r="J232" s="100">
        <v>20</v>
      </c>
      <c r="K232" s="100">
        <f t="shared" si="4"/>
        <v>5420</v>
      </c>
      <c r="L232" s="100">
        <v>1</v>
      </c>
      <c r="M232" s="100" t="s">
        <v>904</v>
      </c>
      <c r="N232" s="100"/>
      <c r="O232" s="100"/>
      <c r="P232" s="100"/>
      <c r="Q232" s="100"/>
      <c r="R232" s="100"/>
      <c r="S232" s="100"/>
      <c r="T232" s="100"/>
      <c r="U232" s="100"/>
      <c r="V232" s="155">
        <v>0</v>
      </c>
    </row>
    <row r="233" spans="1:22" s="25" customFormat="1" ht="24" customHeight="1" x14ac:dyDescent="0.2">
      <c r="A233" s="130">
        <v>224</v>
      </c>
      <c r="B233" s="119"/>
      <c r="C233" s="99" t="s">
        <v>9</v>
      </c>
      <c r="D233" s="99">
        <v>60373</v>
      </c>
      <c r="E233" s="100">
        <v>5368</v>
      </c>
      <c r="F233" s="100">
        <v>266</v>
      </c>
      <c r="G233" s="100">
        <v>1</v>
      </c>
      <c r="H233" s="100">
        <v>11</v>
      </c>
      <c r="I233" s="100">
        <v>2</v>
      </c>
      <c r="J233" s="100">
        <v>97</v>
      </c>
      <c r="K233" s="100">
        <f t="shared" si="4"/>
        <v>4697</v>
      </c>
      <c r="L233" s="100">
        <v>1</v>
      </c>
      <c r="M233" s="100" t="s">
        <v>904</v>
      </c>
      <c r="N233" s="100"/>
      <c r="O233" s="100"/>
      <c r="P233" s="100"/>
      <c r="Q233" s="100"/>
      <c r="R233" s="100"/>
      <c r="S233" s="100"/>
      <c r="T233" s="100"/>
      <c r="U233" s="100"/>
      <c r="V233" s="155">
        <v>0</v>
      </c>
    </row>
    <row r="234" spans="1:22" s="25" customFormat="1" ht="24" customHeight="1" x14ac:dyDescent="0.2">
      <c r="A234" s="130">
        <v>225</v>
      </c>
      <c r="B234" s="119"/>
      <c r="C234" s="99" t="s">
        <v>9</v>
      </c>
      <c r="D234" s="99">
        <v>58805</v>
      </c>
      <c r="E234" s="100">
        <v>5391</v>
      </c>
      <c r="F234" s="100">
        <v>187</v>
      </c>
      <c r="G234" s="100">
        <v>1</v>
      </c>
      <c r="H234" s="100">
        <v>2</v>
      </c>
      <c r="I234" s="100">
        <v>3</v>
      </c>
      <c r="J234" s="100">
        <v>33</v>
      </c>
      <c r="K234" s="100">
        <f t="shared" si="4"/>
        <v>1133</v>
      </c>
      <c r="L234" s="100">
        <v>1</v>
      </c>
      <c r="M234" s="100" t="s">
        <v>904</v>
      </c>
      <c r="N234" s="100"/>
      <c r="O234" s="100"/>
      <c r="P234" s="100"/>
      <c r="Q234" s="100"/>
      <c r="R234" s="100"/>
      <c r="S234" s="100"/>
      <c r="T234" s="100"/>
      <c r="U234" s="100"/>
      <c r="V234" s="155">
        <v>0</v>
      </c>
    </row>
    <row r="235" spans="1:22" s="25" customFormat="1" ht="24" customHeight="1" x14ac:dyDescent="0.2">
      <c r="A235" s="130">
        <v>226</v>
      </c>
      <c r="B235" s="119"/>
      <c r="C235" s="99" t="s">
        <v>9</v>
      </c>
      <c r="D235" s="99">
        <v>32988</v>
      </c>
      <c r="E235" s="100">
        <v>3798</v>
      </c>
      <c r="F235" s="100">
        <v>86</v>
      </c>
      <c r="G235" s="100">
        <v>1</v>
      </c>
      <c r="H235" s="100">
        <v>5</v>
      </c>
      <c r="I235" s="100">
        <v>1</v>
      </c>
      <c r="J235" s="100">
        <v>57</v>
      </c>
      <c r="K235" s="100">
        <f t="shared" si="4"/>
        <v>2157</v>
      </c>
      <c r="L235" s="100">
        <v>1</v>
      </c>
      <c r="M235" s="100" t="s">
        <v>904</v>
      </c>
      <c r="N235" s="100"/>
      <c r="O235" s="100"/>
      <c r="P235" s="100"/>
      <c r="Q235" s="100"/>
      <c r="R235" s="100"/>
      <c r="S235" s="100"/>
      <c r="T235" s="100"/>
      <c r="U235" s="100"/>
      <c r="V235" s="155">
        <v>0</v>
      </c>
    </row>
    <row r="236" spans="1:22" s="25" customFormat="1" ht="24" customHeight="1" x14ac:dyDescent="0.2">
      <c r="A236" s="130">
        <v>227</v>
      </c>
      <c r="B236" s="99" t="s">
        <v>2620</v>
      </c>
      <c r="C236" s="99" t="s">
        <v>9</v>
      </c>
      <c r="D236" s="99">
        <v>34589</v>
      </c>
      <c r="E236" s="100">
        <v>3906</v>
      </c>
      <c r="F236" s="100">
        <v>3</v>
      </c>
      <c r="G236" s="100">
        <v>2</v>
      </c>
      <c r="H236" s="100"/>
      <c r="I236" s="100"/>
      <c r="J236" s="100">
        <v>25</v>
      </c>
      <c r="K236" s="100">
        <f t="shared" si="4"/>
        <v>25</v>
      </c>
      <c r="L236" s="100">
        <v>2</v>
      </c>
      <c r="M236" s="100" t="s">
        <v>905</v>
      </c>
      <c r="N236" s="100" t="s">
        <v>15</v>
      </c>
      <c r="O236" s="100" t="s">
        <v>12</v>
      </c>
      <c r="P236" s="100">
        <v>144</v>
      </c>
      <c r="Q236" s="100"/>
      <c r="R236" s="100"/>
      <c r="S236" s="100"/>
      <c r="T236" s="100"/>
      <c r="U236" s="100">
        <v>20</v>
      </c>
      <c r="V236" s="155">
        <v>0</v>
      </c>
    </row>
    <row r="237" spans="1:22" s="25" customFormat="1" ht="24" customHeight="1" x14ac:dyDescent="0.2">
      <c r="A237" s="130">
        <v>228</v>
      </c>
      <c r="B237" s="119"/>
      <c r="C237" s="99" t="s">
        <v>39</v>
      </c>
      <c r="D237" s="99"/>
      <c r="E237" s="100"/>
      <c r="F237" s="100"/>
      <c r="G237" s="100">
        <v>1</v>
      </c>
      <c r="H237" s="100">
        <v>5</v>
      </c>
      <c r="I237" s="100">
        <v>1</v>
      </c>
      <c r="J237" s="100">
        <v>65</v>
      </c>
      <c r="K237" s="100">
        <f t="shared" si="4"/>
        <v>2165</v>
      </c>
      <c r="L237" s="100">
        <v>1</v>
      </c>
      <c r="M237" s="100" t="s">
        <v>905</v>
      </c>
      <c r="N237" s="100"/>
      <c r="O237" s="100"/>
      <c r="P237" s="100"/>
      <c r="Q237" s="100"/>
      <c r="R237" s="100"/>
      <c r="S237" s="100"/>
      <c r="T237" s="100"/>
      <c r="U237" s="100"/>
      <c r="V237" s="155">
        <v>0.01</v>
      </c>
    </row>
    <row r="238" spans="1:22" s="25" customFormat="1" ht="24" customHeight="1" x14ac:dyDescent="0.2">
      <c r="A238" s="130">
        <v>229</v>
      </c>
      <c r="B238" s="119"/>
      <c r="C238" s="99" t="s">
        <v>13</v>
      </c>
      <c r="D238" s="99"/>
      <c r="E238" s="100"/>
      <c r="F238" s="100"/>
      <c r="G238" s="100">
        <v>1</v>
      </c>
      <c r="H238" s="100">
        <v>6</v>
      </c>
      <c r="I238" s="100"/>
      <c r="J238" s="100"/>
      <c r="K238" s="100">
        <f t="shared" si="4"/>
        <v>2400</v>
      </c>
      <c r="L238" s="100">
        <v>1</v>
      </c>
      <c r="M238" s="100" t="s">
        <v>905</v>
      </c>
      <c r="N238" s="100"/>
      <c r="O238" s="100"/>
      <c r="P238" s="100"/>
      <c r="Q238" s="100"/>
      <c r="R238" s="100"/>
      <c r="S238" s="100"/>
      <c r="T238" s="100"/>
      <c r="U238" s="100"/>
      <c r="V238" s="155">
        <v>0.01</v>
      </c>
    </row>
    <row r="239" spans="1:22" s="25" customFormat="1" ht="24" customHeight="1" x14ac:dyDescent="0.2">
      <c r="A239" s="130">
        <v>230</v>
      </c>
      <c r="B239" s="99" t="s">
        <v>2621</v>
      </c>
      <c r="C239" s="99" t="s">
        <v>9</v>
      </c>
      <c r="D239" s="99"/>
      <c r="E239" s="100"/>
      <c r="F239" s="100"/>
      <c r="G239" s="100">
        <v>2</v>
      </c>
      <c r="H239" s="100"/>
      <c r="I239" s="100"/>
      <c r="J239" s="100"/>
      <c r="K239" s="100">
        <f t="shared" si="4"/>
        <v>0</v>
      </c>
      <c r="L239" s="100">
        <v>2</v>
      </c>
      <c r="M239" s="100" t="s">
        <v>906</v>
      </c>
      <c r="N239" s="100" t="s">
        <v>15</v>
      </c>
      <c r="O239" s="100" t="s">
        <v>882</v>
      </c>
      <c r="P239" s="100">
        <v>135</v>
      </c>
      <c r="Q239" s="100"/>
      <c r="R239" s="100"/>
      <c r="S239" s="100"/>
      <c r="T239" s="100"/>
      <c r="U239" s="100">
        <v>20</v>
      </c>
      <c r="V239" s="155">
        <v>0</v>
      </c>
    </row>
    <row r="240" spans="1:22" s="25" customFormat="1" ht="24" customHeight="1" x14ac:dyDescent="0.2">
      <c r="A240" s="130">
        <v>231</v>
      </c>
      <c r="B240" s="119"/>
      <c r="C240" s="99" t="s">
        <v>59</v>
      </c>
      <c r="D240" s="99"/>
      <c r="E240" s="100"/>
      <c r="F240" s="100"/>
      <c r="G240" s="100">
        <v>1</v>
      </c>
      <c r="H240" s="100">
        <v>14</v>
      </c>
      <c r="I240" s="100"/>
      <c r="J240" s="100">
        <v>32</v>
      </c>
      <c r="K240" s="100">
        <f t="shared" si="4"/>
        <v>5632</v>
      </c>
      <c r="L240" s="100">
        <v>1</v>
      </c>
      <c r="M240" s="100" t="s">
        <v>906</v>
      </c>
      <c r="N240" s="100"/>
      <c r="O240" s="100"/>
      <c r="P240" s="100"/>
      <c r="Q240" s="100"/>
      <c r="R240" s="100"/>
      <c r="S240" s="100"/>
      <c r="T240" s="100"/>
      <c r="U240" s="100"/>
      <c r="V240" s="155">
        <v>0.01</v>
      </c>
    </row>
    <row r="241" spans="1:22" s="25" customFormat="1" ht="24" customHeight="1" x14ac:dyDescent="0.2">
      <c r="A241" s="130">
        <v>232</v>
      </c>
      <c r="B241" s="99" t="s">
        <v>2622</v>
      </c>
      <c r="C241" s="99" t="s">
        <v>9</v>
      </c>
      <c r="D241" s="99">
        <v>5357</v>
      </c>
      <c r="E241" s="100">
        <v>393</v>
      </c>
      <c r="F241" s="100">
        <v>123</v>
      </c>
      <c r="G241" s="100">
        <v>2</v>
      </c>
      <c r="H241" s="100"/>
      <c r="I241" s="100"/>
      <c r="J241" s="100">
        <v>82</v>
      </c>
      <c r="K241" s="100">
        <f t="shared" si="4"/>
        <v>82</v>
      </c>
      <c r="L241" s="100">
        <v>2</v>
      </c>
      <c r="M241" s="100" t="s">
        <v>907</v>
      </c>
      <c r="N241" s="100" t="s">
        <v>15</v>
      </c>
      <c r="O241" s="100" t="s">
        <v>12</v>
      </c>
      <c r="P241" s="100">
        <v>102</v>
      </c>
      <c r="Q241" s="100"/>
      <c r="R241" s="100"/>
      <c r="S241" s="100"/>
      <c r="T241" s="100"/>
      <c r="U241" s="100">
        <v>20</v>
      </c>
      <c r="V241" s="155">
        <v>0</v>
      </c>
    </row>
    <row r="242" spans="1:22" s="25" customFormat="1" ht="24" customHeight="1" x14ac:dyDescent="0.2">
      <c r="A242" s="130">
        <v>233</v>
      </c>
      <c r="B242" s="99" t="s">
        <v>2623</v>
      </c>
      <c r="C242" s="99" t="s">
        <v>773</v>
      </c>
      <c r="D242" s="99">
        <v>2470</v>
      </c>
      <c r="E242" s="100">
        <v>2470</v>
      </c>
      <c r="F242" s="100">
        <v>735</v>
      </c>
      <c r="G242" s="100">
        <v>2</v>
      </c>
      <c r="H242" s="100"/>
      <c r="I242" s="100"/>
      <c r="J242" s="100">
        <v>77</v>
      </c>
      <c r="K242" s="100">
        <f t="shared" si="4"/>
        <v>77</v>
      </c>
      <c r="L242" s="100">
        <v>2</v>
      </c>
      <c r="M242" s="100" t="s">
        <v>908</v>
      </c>
      <c r="N242" s="100" t="s">
        <v>15</v>
      </c>
      <c r="O242" s="100" t="s">
        <v>12</v>
      </c>
      <c r="P242" s="100">
        <v>178</v>
      </c>
      <c r="Q242" s="100"/>
      <c r="R242" s="100"/>
      <c r="S242" s="100"/>
      <c r="T242" s="100"/>
      <c r="U242" s="100">
        <v>30</v>
      </c>
      <c r="V242" s="155">
        <v>0.02</v>
      </c>
    </row>
    <row r="243" spans="1:22" s="25" customFormat="1" ht="24" customHeight="1" x14ac:dyDescent="0.2">
      <c r="A243" s="130">
        <v>234</v>
      </c>
      <c r="B243" s="119"/>
      <c r="C243" s="99" t="s">
        <v>9</v>
      </c>
      <c r="D243" s="99">
        <v>5371</v>
      </c>
      <c r="E243" s="100">
        <v>407</v>
      </c>
      <c r="F243" s="100">
        <v>138</v>
      </c>
      <c r="G243" s="100">
        <v>1</v>
      </c>
      <c r="H243" s="100"/>
      <c r="I243" s="100">
        <v>1</v>
      </c>
      <c r="J243" s="100">
        <v>25</v>
      </c>
      <c r="K243" s="100">
        <f t="shared" si="4"/>
        <v>125</v>
      </c>
      <c r="L243" s="100">
        <v>1</v>
      </c>
      <c r="M243" s="100" t="s">
        <v>908</v>
      </c>
      <c r="N243" s="100"/>
      <c r="O243" s="100"/>
      <c r="P243" s="100"/>
      <c r="Q243" s="100"/>
      <c r="R243" s="100"/>
      <c r="S243" s="100"/>
      <c r="T243" s="100"/>
      <c r="U243" s="100"/>
      <c r="V243" s="155">
        <v>0</v>
      </c>
    </row>
    <row r="244" spans="1:22" s="25" customFormat="1" ht="24" customHeight="1" x14ac:dyDescent="0.2">
      <c r="A244" s="130">
        <v>235</v>
      </c>
      <c r="B244" s="99" t="s">
        <v>2624</v>
      </c>
      <c r="C244" s="99" t="s">
        <v>9</v>
      </c>
      <c r="D244" s="99">
        <v>5353</v>
      </c>
      <c r="E244" s="100">
        <v>389</v>
      </c>
      <c r="F244" s="100">
        <v>119</v>
      </c>
      <c r="G244" s="100">
        <v>2</v>
      </c>
      <c r="H244" s="100"/>
      <c r="I244" s="100"/>
      <c r="J244" s="100">
        <v>85</v>
      </c>
      <c r="K244" s="100">
        <f t="shared" si="4"/>
        <v>85</v>
      </c>
      <c r="L244" s="100">
        <v>2</v>
      </c>
      <c r="M244" s="100" t="s">
        <v>909</v>
      </c>
      <c r="N244" s="100" t="s">
        <v>15</v>
      </c>
      <c r="O244" s="100" t="s">
        <v>12</v>
      </c>
      <c r="P244" s="100">
        <v>170</v>
      </c>
      <c r="Q244" s="100"/>
      <c r="R244" s="100"/>
      <c r="S244" s="100"/>
      <c r="T244" s="100"/>
      <c r="U244" s="100">
        <v>30</v>
      </c>
      <c r="V244" s="155">
        <v>0</v>
      </c>
    </row>
    <row r="245" spans="1:22" s="25" customFormat="1" ht="24" customHeight="1" x14ac:dyDescent="0.2">
      <c r="A245" s="130">
        <v>236</v>
      </c>
      <c r="B245" s="119"/>
      <c r="C245" s="101" t="s">
        <v>910</v>
      </c>
      <c r="D245" s="101"/>
      <c r="E245" s="100"/>
      <c r="F245" s="100"/>
      <c r="G245" s="100">
        <v>2</v>
      </c>
      <c r="H245" s="100"/>
      <c r="I245" s="100"/>
      <c r="J245" s="100"/>
      <c r="K245" s="100">
        <f t="shared" si="4"/>
        <v>0</v>
      </c>
      <c r="L245" s="100">
        <v>2</v>
      </c>
      <c r="M245" s="100" t="s">
        <v>911</v>
      </c>
      <c r="N245" s="100" t="s">
        <v>15</v>
      </c>
      <c r="O245" s="100" t="s">
        <v>12</v>
      </c>
      <c r="P245" s="100">
        <v>232</v>
      </c>
      <c r="Q245" s="100"/>
      <c r="R245" s="100"/>
      <c r="S245" s="100"/>
      <c r="T245" s="100"/>
      <c r="U245" s="100">
        <v>30</v>
      </c>
      <c r="V245" s="155">
        <v>0.02</v>
      </c>
    </row>
    <row r="246" spans="1:22" s="25" customFormat="1" ht="24" customHeight="1" x14ac:dyDescent="0.2">
      <c r="A246" s="130">
        <v>237</v>
      </c>
      <c r="B246" s="99" t="s">
        <v>2625</v>
      </c>
      <c r="C246" s="99" t="s">
        <v>9</v>
      </c>
      <c r="D246" s="99">
        <v>5414</v>
      </c>
      <c r="E246" s="100">
        <v>448</v>
      </c>
      <c r="F246" s="100">
        <v>190</v>
      </c>
      <c r="G246" s="100">
        <v>2</v>
      </c>
      <c r="H246" s="100"/>
      <c r="I246" s="100">
        <v>1</v>
      </c>
      <c r="J246" s="100">
        <v>2</v>
      </c>
      <c r="K246" s="100">
        <f t="shared" si="4"/>
        <v>102</v>
      </c>
      <c r="L246" s="100">
        <v>2</v>
      </c>
      <c r="M246" s="100" t="s">
        <v>912</v>
      </c>
      <c r="N246" s="100" t="s">
        <v>15</v>
      </c>
      <c r="O246" s="100" t="s">
        <v>882</v>
      </c>
      <c r="P246" s="100">
        <v>213</v>
      </c>
      <c r="Q246" s="100"/>
      <c r="R246" s="100"/>
      <c r="S246" s="100"/>
      <c r="T246" s="100"/>
      <c r="U246" s="100">
        <v>20</v>
      </c>
      <c r="V246" s="155">
        <v>0</v>
      </c>
    </row>
    <row r="247" spans="1:22" s="25" customFormat="1" ht="24" customHeight="1" x14ac:dyDescent="0.2">
      <c r="A247" s="130">
        <v>238</v>
      </c>
      <c r="B247" s="119"/>
      <c r="C247" s="99" t="s">
        <v>9</v>
      </c>
      <c r="D247" s="99">
        <v>16861</v>
      </c>
      <c r="E247" s="100"/>
      <c r="F247" s="100">
        <v>2</v>
      </c>
      <c r="G247" s="100">
        <v>1</v>
      </c>
      <c r="H247" s="100">
        <v>2</v>
      </c>
      <c r="I247" s="100">
        <v>3</v>
      </c>
      <c r="J247" s="100">
        <v>72</v>
      </c>
      <c r="K247" s="100">
        <f t="shared" si="4"/>
        <v>1172</v>
      </c>
      <c r="L247" s="100">
        <v>1</v>
      </c>
      <c r="M247" s="100" t="s">
        <v>912</v>
      </c>
      <c r="N247" s="100"/>
      <c r="O247" s="100"/>
      <c r="P247" s="100"/>
      <c r="Q247" s="100"/>
      <c r="R247" s="100"/>
      <c r="S247" s="100"/>
      <c r="T247" s="100"/>
      <c r="U247" s="100"/>
      <c r="V247" s="155">
        <v>0</v>
      </c>
    </row>
    <row r="248" spans="1:22" s="25" customFormat="1" ht="24" customHeight="1" x14ac:dyDescent="0.2">
      <c r="A248" s="130">
        <v>239</v>
      </c>
      <c r="B248" s="119"/>
      <c r="C248" s="99" t="s">
        <v>9</v>
      </c>
      <c r="D248" s="99">
        <v>13628</v>
      </c>
      <c r="E248" s="100"/>
      <c r="F248" s="100">
        <v>412</v>
      </c>
      <c r="G248" s="100">
        <v>1</v>
      </c>
      <c r="H248" s="100">
        <v>9</v>
      </c>
      <c r="I248" s="100"/>
      <c r="J248" s="100">
        <v>28</v>
      </c>
      <c r="K248" s="100">
        <f t="shared" si="4"/>
        <v>3628</v>
      </c>
      <c r="L248" s="100">
        <v>1</v>
      </c>
      <c r="M248" s="100" t="s">
        <v>912</v>
      </c>
      <c r="N248" s="100"/>
      <c r="O248" s="100"/>
      <c r="P248" s="100"/>
      <c r="Q248" s="100"/>
      <c r="R248" s="100"/>
      <c r="S248" s="100"/>
      <c r="T248" s="100"/>
      <c r="U248" s="100"/>
      <c r="V248" s="155">
        <v>0</v>
      </c>
    </row>
    <row r="249" spans="1:22" s="25" customFormat="1" ht="24" customHeight="1" x14ac:dyDescent="0.2">
      <c r="A249" s="130">
        <v>240</v>
      </c>
      <c r="B249" s="99" t="s">
        <v>2626</v>
      </c>
      <c r="C249" s="99" t="s">
        <v>9</v>
      </c>
      <c r="D249" s="99">
        <v>5349</v>
      </c>
      <c r="E249" s="100">
        <v>385</v>
      </c>
      <c r="F249" s="100">
        <v>115</v>
      </c>
      <c r="G249" s="100">
        <v>2</v>
      </c>
      <c r="H249" s="100"/>
      <c r="I249" s="100">
        <v>2</v>
      </c>
      <c r="J249" s="100">
        <v>54</v>
      </c>
      <c r="K249" s="100">
        <f t="shared" si="4"/>
        <v>254</v>
      </c>
      <c r="L249" s="100">
        <v>2</v>
      </c>
      <c r="M249" s="100" t="s">
        <v>2627</v>
      </c>
      <c r="N249" s="100" t="s">
        <v>15</v>
      </c>
      <c r="O249" s="100" t="s">
        <v>882</v>
      </c>
      <c r="P249" s="100">
        <v>135</v>
      </c>
      <c r="Q249" s="100"/>
      <c r="R249" s="100"/>
      <c r="S249" s="100"/>
      <c r="T249" s="100"/>
      <c r="U249" s="100">
        <v>20</v>
      </c>
      <c r="V249" s="155">
        <v>0</v>
      </c>
    </row>
    <row r="250" spans="1:22" s="25" customFormat="1" ht="24" customHeight="1" x14ac:dyDescent="0.2">
      <c r="A250" s="130">
        <v>241</v>
      </c>
      <c r="B250" s="119"/>
      <c r="C250" s="99" t="s">
        <v>9</v>
      </c>
      <c r="D250" s="99">
        <v>35243</v>
      </c>
      <c r="E250" s="100">
        <v>3966</v>
      </c>
      <c r="F250" s="100">
        <v>90</v>
      </c>
      <c r="G250" s="100">
        <v>1</v>
      </c>
      <c r="H250" s="100">
        <v>5</v>
      </c>
      <c r="I250" s="100">
        <v>1</v>
      </c>
      <c r="J250" s="100">
        <v>44</v>
      </c>
      <c r="K250" s="100">
        <f t="shared" si="4"/>
        <v>2144</v>
      </c>
      <c r="L250" s="100">
        <v>1</v>
      </c>
      <c r="M250" s="100" t="s">
        <v>2627</v>
      </c>
      <c r="N250" s="100"/>
      <c r="O250" s="100"/>
      <c r="P250" s="100"/>
      <c r="Q250" s="100"/>
      <c r="R250" s="100"/>
      <c r="S250" s="100"/>
      <c r="T250" s="100"/>
      <c r="U250" s="100"/>
      <c r="V250" s="155">
        <v>0</v>
      </c>
    </row>
    <row r="251" spans="1:22" s="25" customFormat="1" ht="24" customHeight="1" x14ac:dyDescent="0.2">
      <c r="A251" s="130">
        <v>242</v>
      </c>
      <c r="B251" s="99" t="s">
        <v>2628</v>
      </c>
      <c r="C251" s="99" t="s">
        <v>9</v>
      </c>
      <c r="D251" s="99">
        <v>26243</v>
      </c>
      <c r="E251" s="100"/>
      <c r="F251" s="100">
        <v>25</v>
      </c>
      <c r="G251" s="100">
        <v>1</v>
      </c>
      <c r="H251" s="100">
        <v>2</v>
      </c>
      <c r="I251" s="100">
        <v>3</v>
      </c>
      <c r="J251" s="100">
        <v>37</v>
      </c>
      <c r="K251" s="100">
        <f t="shared" si="4"/>
        <v>1137</v>
      </c>
      <c r="L251" s="100">
        <v>1</v>
      </c>
      <c r="M251" s="100" t="s">
        <v>913</v>
      </c>
      <c r="N251" s="100"/>
      <c r="O251" s="100"/>
      <c r="P251" s="100"/>
      <c r="Q251" s="100"/>
      <c r="R251" s="100"/>
      <c r="S251" s="100"/>
      <c r="T251" s="100"/>
      <c r="U251" s="100"/>
      <c r="V251" s="155">
        <v>0</v>
      </c>
    </row>
    <row r="252" spans="1:22" s="25" customFormat="1" ht="24" customHeight="1" x14ac:dyDescent="0.2">
      <c r="A252" s="130">
        <v>243</v>
      </c>
      <c r="B252" s="119"/>
      <c r="C252" s="99" t="s">
        <v>773</v>
      </c>
      <c r="D252" s="99">
        <v>3085</v>
      </c>
      <c r="E252" s="100">
        <v>3085</v>
      </c>
      <c r="F252" s="100">
        <v>16</v>
      </c>
      <c r="G252" s="100">
        <v>1</v>
      </c>
      <c r="H252" s="100">
        <v>32</v>
      </c>
      <c r="I252" s="100">
        <v>1</v>
      </c>
      <c r="J252" s="100">
        <v>80</v>
      </c>
      <c r="K252" s="100">
        <f t="shared" si="4"/>
        <v>12980</v>
      </c>
      <c r="L252" s="100">
        <v>1</v>
      </c>
      <c r="M252" s="100" t="s">
        <v>913</v>
      </c>
      <c r="N252" s="100"/>
      <c r="O252" s="100"/>
      <c r="P252" s="100"/>
      <c r="Q252" s="100"/>
      <c r="R252" s="100"/>
      <c r="S252" s="100"/>
      <c r="T252" s="100"/>
      <c r="U252" s="100"/>
      <c r="V252" s="155">
        <v>0.01</v>
      </c>
    </row>
    <row r="253" spans="1:22" s="25" customFormat="1" ht="24" customHeight="1" x14ac:dyDescent="0.2">
      <c r="A253" s="130">
        <v>244</v>
      </c>
      <c r="B253" s="99" t="s">
        <v>2629</v>
      </c>
      <c r="C253" s="99" t="s">
        <v>9</v>
      </c>
      <c r="D253" s="99"/>
      <c r="E253" s="100"/>
      <c r="F253" s="100"/>
      <c r="G253" s="100">
        <v>2</v>
      </c>
      <c r="H253" s="100"/>
      <c r="I253" s="100"/>
      <c r="J253" s="100"/>
      <c r="K253" s="100">
        <f t="shared" si="4"/>
        <v>0</v>
      </c>
      <c r="L253" s="100">
        <v>2</v>
      </c>
      <c r="M253" s="100" t="s">
        <v>914</v>
      </c>
      <c r="N253" s="100" t="s">
        <v>15</v>
      </c>
      <c r="O253" s="100" t="s">
        <v>12</v>
      </c>
      <c r="P253" s="100">
        <v>150</v>
      </c>
      <c r="Q253" s="100"/>
      <c r="R253" s="100"/>
      <c r="S253" s="100"/>
      <c r="T253" s="100"/>
      <c r="U253" s="100">
        <v>20</v>
      </c>
      <c r="V253" s="155">
        <v>0</v>
      </c>
    </row>
    <row r="254" spans="1:22" s="25" customFormat="1" ht="24" customHeight="1" x14ac:dyDescent="0.2">
      <c r="A254" s="130">
        <v>245</v>
      </c>
      <c r="B254" s="119"/>
      <c r="C254" s="99" t="s">
        <v>9</v>
      </c>
      <c r="D254" s="99">
        <v>3955</v>
      </c>
      <c r="E254" s="100">
        <v>2625</v>
      </c>
      <c r="F254" s="100">
        <v>51</v>
      </c>
      <c r="G254" s="100">
        <v>1</v>
      </c>
      <c r="H254" s="100">
        <v>9</v>
      </c>
      <c r="I254" s="100"/>
      <c r="J254" s="100">
        <v>16</v>
      </c>
      <c r="K254" s="100">
        <f t="shared" si="4"/>
        <v>3616</v>
      </c>
      <c r="L254" s="100">
        <v>1</v>
      </c>
      <c r="M254" s="100" t="s">
        <v>914</v>
      </c>
      <c r="N254" s="100"/>
      <c r="O254" s="100"/>
      <c r="P254" s="100"/>
      <c r="Q254" s="100"/>
      <c r="R254" s="100"/>
      <c r="S254" s="100"/>
      <c r="T254" s="100"/>
      <c r="U254" s="100"/>
      <c r="V254" s="155">
        <v>0</v>
      </c>
    </row>
    <row r="255" spans="1:22" s="25" customFormat="1" ht="24" customHeight="1" x14ac:dyDescent="0.2">
      <c r="A255" s="130">
        <v>246</v>
      </c>
      <c r="B255" s="119"/>
      <c r="C255" s="99" t="s">
        <v>9</v>
      </c>
      <c r="D255" s="99">
        <v>14829</v>
      </c>
      <c r="E255" s="100">
        <v>1975</v>
      </c>
      <c r="F255" s="100">
        <v>39</v>
      </c>
      <c r="G255" s="100">
        <v>1</v>
      </c>
      <c r="H255" s="100">
        <v>3</v>
      </c>
      <c r="I255" s="100">
        <v>3</v>
      </c>
      <c r="J255" s="100">
        <v>19</v>
      </c>
      <c r="K255" s="100">
        <f t="shared" si="4"/>
        <v>1519</v>
      </c>
      <c r="L255" s="100">
        <v>1</v>
      </c>
      <c r="M255" s="100" t="s">
        <v>914</v>
      </c>
      <c r="N255" s="100"/>
      <c r="O255" s="100"/>
      <c r="P255" s="100"/>
      <c r="Q255" s="100"/>
      <c r="R255" s="100"/>
      <c r="S255" s="100"/>
      <c r="T255" s="100"/>
      <c r="U255" s="100"/>
      <c r="V255" s="155">
        <v>0</v>
      </c>
    </row>
    <row r="256" spans="1:22" s="25" customFormat="1" ht="24" customHeight="1" x14ac:dyDescent="0.2">
      <c r="A256" s="130">
        <v>247</v>
      </c>
      <c r="B256" s="119"/>
      <c r="C256" s="99" t="s">
        <v>13</v>
      </c>
      <c r="D256" s="99"/>
      <c r="E256" s="100"/>
      <c r="F256" s="100"/>
      <c r="G256" s="100">
        <v>1</v>
      </c>
      <c r="H256" s="100">
        <v>12</v>
      </c>
      <c r="I256" s="100">
        <v>2</v>
      </c>
      <c r="J256" s="100">
        <v>70</v>
      </c>
      <c r="K256" s="100">
        <f t="shared" si="4"/>
        <v>5070</v>
      </c>
      <c r="L256" s="100">
        <v>1</v>
      </c>
      <c r="M256" s="100" t="s">
        <v>914</v>
      </c>
      <c r="N256" s="100"/>
      <c r="O256" s="100"/>
      <c r="P256" s="100"/>
      <c r="Q256" s="100"/>
      <c r="R256" s="100"/>
      <c r="S256" s="100"/>
      <c r="T256" s="100"/>
      <c r="U256" s="100"/>
      <c r="V256" s="155">
        <v>0.01</v>
      </c>
    </row>
    <row r="257" spans="1:22" s="25" customFormat="1" ht="24" customHeight="1" x14ac:dyDescent="0.2">
      <c r="A257" s="130">
        <v>248</v>
      </c>
      <c r="B257" s="99" t="s">
        <v>2630</v>
      </c>
      <c r="C257" s="99" t="s">
        <v>9</v>
      </c>
      <c r="D257" s="99">
        <v>5355</v>
      </c>
      <c r="E257" s="100">
        <v>391</v>
      </c>
      <c r="F257" s="100">
        <v>121</v>
      </c>
      <c r="G257" s="100">
        <v>1</v>
      </c>
      <c r="H257" s="100"/>
      <c r="I257" s="100"/>
      <c r="J257" s="100">
        <v>53</v>
      </c>
      <c r="K257" s="100">
        <f t="shared" si="4"/>
        <v>53</v>
      </c>
      <c r="L257" s="100">
        <v>1</v>
      </c>
      <c r="M257" s="100" t="s">
        <v>915</v>
      </c>
      <c r="N257" s="100"/>
      <c r="O257" s="100"/>
      <c r="P257" s="100"/>
      <c r="Q257" s="100"/>
      <c r="R257" s="100"/>
      <c r="S257" s="100"/>
      <c r="T257" s="100"/>
      <c r="U257" s="100"/>
      <c r="V257" s="155">
        <v>0</v>
      </c>
    </row>
    <row r="258" spans="1:22" s="25" customFormat="1" ht="24" customHeight="1" x14ac:dyDescent="0.2">
      <c r="A258" s="130">
        <v>249</v>
      </c>
      <c r="B258" s="99" t="s">
        <v>2631</v>
      </c>
      <c r="C258" s="99" t="s">
        <v>9</v>
      </c>
      <c r="D258" s="99">
        <v>5445</v>
      </c>
      <c r="E258" s="100">
        <v>477</v>
      </c>
      <c r="F258" s="100">
        <v>232</v>
      </c>
      <c r="G258" s="100">
        <v>2</v>
      </c>
      <c r="H258" s="100"/>
      <c r="I258" s="100"/>
      <c r="J258" s="100">
        <v>59</v>
      </c>
      <c r="K258" s="100">
        <f t="shared" si="4"/>
        <v>59</v>
      </c>
      <c r="L258" s="100">
        <v>2</v>
      </c>
      <c r="M258" s="100" t="s">
        <v>916</v>
      </c>
      <c r="N258" s="100" t="s">
        <v>15</v>
      </c>
      <c r="O258" s="100" t="s">
        <v>12</v>
      </c>
      <c r="P258" s="100">
        <v>192</v>
      </c>
      <c r="Q258" s="100"/>
      <c r="R258" s="100"/>
      <c r="S258" s="100"/>
      <c r="T258" s="100"/>
      <c r="U258" s="100">
        <v>20</v>
      </c>
      <c r="V258" s="155">
        <v>0</v>
      </c>
    </row>
    <row r="259" spans="1:22" s="25" customFormat="1" ht="24" customHeight="1" x14ac:dyDescent="0.2">
      <c r="A259" s="130">
        <v>250</v>
      </c>
      <c r="B259" s="119"/>
      <c r="C259" s="99" t="s">
        <v>9</v>
      </c>
      <c r="D259" s="99">
        <v>16312</v>
      </c>
      <c r="E259" s="100">
        <v>2461</v>
      </c>
      <c r="F259" s="100">
        <v>398</v>
      </c>
      <c r="G259" s="100">
        <v>1</v>
      </c>
      <c r="H259" s="100">
        <v>1</v>
      </c>
      <c r="I259" s="100">
        <v>2</v>
      </c>
      <c r="J259" s="100">
        <v>70</v>
      </c>
      <c r="K259" s="100">
        <f t="shared" si="4"/>
        <v>670</v>
      </c>
      <c r="L259" s="100">
        <v>1</v>
      </c>
      <c r="M259" s="100" t="s">
        <v>916</v>
      </c>
      <c r="N259" s="100"/>
      <c r="O259" s="100"/>
      <c r="P259" s="100"/>
      <c r="Q259" s="100"/>
      <c r="R259" s="100"/>
      <c r="S259" s="100"/>
      <c r="T259" s="100"/>
      <c r="U259" s="100"/>
      <c r="V259" s="155">
        <v>0</v>
      </c>
    </row>
    <row r="260" spans="1:22" s="25" customFormat="1" ht="24" customHeight="1" x14ac:dyDescent="0.2">
      <c r="A260" s="130">
        <v>251</v>
      </c>
      <c r="B260" s="119"/>
      <c r="C260" s="99" t="s">
        <v>9</v>
      </c>
      <c r="D260" s="99">
        <v>13621</v>
      </c>
      <c r="E260" s="100"/>
      <c r="F260" s="100">
        <v>399</v>
      </c>
      <c r="G260" s="100">
        <v>1</v>
      </c>
      <c r="H260" s="100">
        <v>8</v>
      </c>
      <c r="I260" s="100">
        <v>2</v>
      </c>
      <c r="J260" s="100">
        <v>59</v>
      </c>
      <c r="K260" s="100">
        <f t="shared" si="4"/>
        <v>3459</v>
      </c>
      <c r="L260" s="100">
        <v>1</v>
      </c>
      <c r="M260" s="100" t="s">
        <v>916</v>
      </c>
      <c r="N260" s="100"/>
      <c r="O260" s="100"/>
      <c r="P260" s="100"/>
      <c r="Q260" s="100"/>
      <c r="R260" s="100"/>
      <c r="S260" s="100"/>
      <c r="T260" s="100"/>
      <c r="U260" s="100"/>
      <c r="V260" s="155">
        <v>0</v>
      </c>
    </row>
    <row r="261" spans="1:22" s="25" customFormat="1" ht="24" customHeight="1" x14ac:dyDescent="0.2">
      <c r="A261" s="130">
        <v>252</v>
      </c>
      <c r="B261" s="119"/>
      <c r="C261" s="99" t="s">
        <v>9</v>
      </c>
      <c r="D261" s="99">
        <v>14956</v>
      </c>
      <c r="E261" s="100">
        <v>2099</v>
      </c>
      <c r="F261" s="100">
        <v>223</v>
      </c>
      <c r="G261" s="100">
        <v>1</v>
      </c>
      <c r="H261" s="100"/>
      <c r="I261" s="100">
        <v>1</v>
      </c>
      <c r="J261" s="100">
        <v>19</v>
      </c>
      <c r="K261" s="100">
        <f t="shared" si="4"/>
        <v>119</v>
      </c>
      <c r="L261" s="100">
        <v>1</v>
      </c>
      <c r="M261" s="100" t="s">
        <v>916</v>
      </c>
      <c r="N261" s="100"/>
      <c r="O261" s="100"/>
      <c r="P261" s="100"/>
      <c r="Q261" s="100"/>
      <c r="R261" s="100"/>
      <c r="S261" s="100"/>
      <c r="T261" s="100"/>
      <c r="U261" s="100"/>
      <c r="V261" s="155">
        <v>0</v>
      </c>
    </row>
    <row r="262" spans="1:22" s="25" customFormat="1" ht="24" customHeight="1" x14ac:dyDescent="0.2">
      <c r="A262" s="130">
        <v>253</v>
      </c>
      <c r="B262" s="119"/>
      <c r="C262" s="99" t="s">
        <v>9</v>
      </c>
      <c r="D262" s="99">
        <v>14846</v>
      </c>
      <c r="E262" s="100">
        <v>1991</v>
      </c>
      <c r="F262" s="100">
        <v>75</v>
      </c>
      <c r="G262" s="100">
        <v>1</v>
      </c>
      <c r="H262" s="100">
        <v>9</v>
      </c>
      <c r="I262" s="100">
        <v>3</v>
      </c>
      <c r="J262" s="100">
        <v>31</v>
      </c>
      <c r="K262" s="100">
        <f t="shared" si="4"/>
        <v>3931</v>
      </c>
      <c r="L262" s="100">
        <v>1</v>
      </c>
      <c r="M262" s="100" t="s">
        <v>916</v>
      </c>
      <c r="N262" s="100"/>
      <c r="O262" s="100"/>
      <c r="P262" s="100"/>
      <c r="Q262" s="100"/>
      <c r="R262" s="100"/>
      <c r="S262" s="100"/>
      <c r="T262" s="100"/>
      <c r="U262" s="100"/>
      <c r="V262" s="155">
        <v>0</v>
      </c>
    </row>
    <row r="263" spans="1:22" s="25" customFormat="1" ht="24" customHeight="1" x14ac:dyDescent="0.2">
      <c r="A263" s="130">
        <v>254</v>
      </c>
      <c r="B263" s="99" t="s">
        <v>2632</v>
      </c>
      <c r="C263" s="99" t="s">
        <v>9</v>
      </c>
      <c r="D263" s="99">
        <v>14848</v>
      </c>
      <c r="E263" s="100">
        <v>1993</v>
      </c>
      <c r="F263" s="100">
        <v>77</v>
      </c>
      <c r="G263" s="100">
        <v>1</v>
      </c>
      <c r="H263" s="100">
        <v>14</v>
      </c>
      <c r="I263" s="100">
        <v>3</v>
      </c>
      <c r="J263" s="100">
        <v>73</v>
      </c>
      <c r="K263" s="100">
        <f t="shared" si="4"/>
        <v>5973</v>
      </c>
      <c r="L263" s="100">
        <v>1</v>
      </c>
      <c r="M263" s="100" t="s">
        <v>915</v>
      </c>
      <c r="N263" s="100"/>
      <c r="O263" s="100"/>
      <c r="P263" s="100"/>
      <c r="Q263" s="100"/>
      <c r="R263" s="100"/>
      <c r="S263" s="100"/>
      <c r="T263" s="100"/>
      <c r="U263" s="100"/>
      <c r="V263" s="155">
        <v>0</v>
      </c>
    </row>
    <row r="264" spans="1:22" s="25" customFormat="1" ht="24" customHeight="1" x14ac:dyDescent="0.2">
      <c r="A264" s="130">
        <v>255</v>
      </c>
      <c r="B264" s="99" t="s">
        <v>2633</v>
      </c>
      <c r="C264" s="99" t="s">
        <v>9</v>
      </c>
      <c r="D264" s="99">
        <v>38097</v>
      </c>
      <c r="E264" s="100">
        <v>4116</v>
      </c>
      <c r="F264" s="100">
        <v>145</v>
      </c>
      <c r="G264" s="100">
        <v>2</v>
      </c>
      <c r="H264" s="100"/>
      <c r="I264" s="100"/>
      <c r="J264" s="100">
        <v>47</v>
      </c>
      <c r="K264" s="100">
        <f t="shared" si="4"/>
        <v>47</v>
      </c>
      <c r="L264" s="100">
        <v>2</v>
      </c>
      <c r="M264" s="100" t="s">
        <v>917</v>
      </c>
      <c r="N264" s="100" t="s">
        <v>15</v>
      </c>
      <c r="O264" s="100" t="s">
        <v>12</v>
      </c>
      <c r="P264" s="100">
        <v>108</v>
      </c>
      <c r="Q264" s="100"/>
      <c r="R264" s="100"/>
      <c r="S264" s="100"/>
      <c r="T264" s="100"/>
      <c r="U264" s="100">
        <v>20</v>
      </c>
      <c r="V264" s="155">
        <v>0</v>
      </c>
    </row>
    <row r="265" spans="1:22" s="25" customFormat="1" ht="24" customHeight="1" x14ac:dyDescent="0.2">
      <c r="A265" s="130">
        <v>256</v>
      </c>
      <c r="B265" s="119"/>
      <c r="C265" s="99" t="s">
        <v>9</v>
      </c>
      <c r="D265" s="99">
        <v>49954</v>
      </c>
      <c r="E265" s="100">
        <v>4748</v>
      </c>
      <c r="F265" s="100">
        <v>152</v>
      </c>
      <c r="G265" s="100">
        <v>1</v>
      </c>
      <c r="H265" s="100">
        <v>6</v>
      </c>
      <c r="I265" s="100">
        <v>2</v>
      </c>
      <c r="J265" s="100">
        <v>83</v>
      </c>
      <c r="K265" s="100">
        <f t="shared" si="4"/>
        <v>2683</v>
      </c>
      <c r="L265" s="100">
        <v>1</v>
      </c>
      <c r="M265" s="100" t="s">
        <v>917</v>
      </c>
      <c r="N265" s="100"/>
      <c r="O265" s="100"/>
      <c r="P265" s="100"/>
      <c r="Q265" s="100"/>
      <c r="R265" s="100"/>
      <c r="S265" s="100"/>
      <c r="T265" s="100"/>
      <c r="U265" s="100"/>
      <c r="V265" s="155">
        <v>0</v>
      </c>
    </row>
    <row r="266" spans="1:22" s="25" customFormat="1" ht="24" customHeight="1" x14ac:dyDescent="0.2">
      <c r="A266" s="130">
        <v>257</v>
      </c>
      <c r="B266" s="119"/>
      <c r="C266" s="99" t="s">
        <v>9</v>
      </c>
      <c r="D266" s="99">
        <v>55136</v>
      </c>
      <c r="E266" s="100">
        <v>5008</v>
      </c>
      <c r="F266" s="100">
        <v>126</v>
      </c>
      <c r="G266" s="100">
        <v>1</v>
      </c>
      <c r="H266" s="100"/>
      <c r="I266" s="100">
        <v>1</v>
      </c>
      <c r="J266" s="100">
        <v>34</v>
      </c>
      <c r="K266" s="100">
        <f t="shared" ref="K266:K314" si="5">H266*400+I266*100+J266</f>
        <v>134</v>
      </c>
      <c r="L266" s="100">
        <v>1</v>
      </c>
      <c r="M266" s="100" t="s">
        <v>917</v>
      </c>
      <c r="N266" s="100"/>
      <c r="O266" s="100"/>
      <c r="P266" s="100"/>
      <c r="Q266" s="100"/>
      <c r="R266" s="100"/>
      <c r="S266" s="100"/>
      <c r="T266" s="100"/>
      <c r="U266" s="100"/>
      <c r="V266" s="155">
        <v>0</v>
      </c>
    </row>
    <row r="267" spans="1:22" s="25" customFormat="1" ht="24" customHeight="1" x14ac:dyDescent="0.2">
      <c r="A267" s="130">
        <v>258</v>
      </c>
      <c r="B267" s="99" t="s">
        <v>2634</v>
      </c>
      <c r="C267" s="99" t="s">
        <v>773</v>
      </c>
      <c r="D267" s="99">
        <v>2389</v>
      </c>
      <c r="E267" s="100">
        <v>2387</v>
      </c>
      <c r="F267" s="100">
        <v>630</v>
      </c>
      <c r="G267" s="100">
        <v>2</v>
      </c>
      <c r="H267" s="100"/>
      <c r="I267" s="100">
        <v>1</v>
      </c>
      <c r="J267" s="100">
        <v>26</v>
      </c>
      <c r="K267" s="100">
        <f t="shared" si="5"/>
        <v>126</v>
      </c>
      <c r="L267" s="100">
        <v>2</v>
      </c>
      <c r="M267" s="100" t="s">
        <v>918</v>
      </c>
      <c r="N267" s="100" t="s">
        <v>15</v>
      </c>
      <c r="O267" s="100" t="s">
        <v>12</v>
      </c>
      <c r="P267" s="100">
        <v>168</v>
      </c>
      <c r="Q267" s="100"/>
      <c r="R267" s="100"/>
      <c r="S267" s="100"/>
      <c r="T267" s="100"/>
      <c r="U267" s="100">
        <v>30</v>
      </c>
      <c r="V267" s="155">
        <v>0.02</v>
      </c>
    </row>
    <row r="268" spans="1:22" s="25" customFormat="1" ht="24" customHeight="1" x14ac:dyDescent="0.2">
      <c r="A268" s="130">
        <v>259</v>
      </c>
      <c r="B268" s="119"/>
      <c r="C268" s="99" t="s">
        <v>9</v>
      </c>
      <c r="D268" s="99">
        <v>14692</v>
      </c>
      <c r="E268" s="100"/>
      <c r="F268" s="100">
        <v>133</v>
      </c>
      <c r="G268" s="100">
        <v>1</v>
      </c>
      <c r="H268" s="100">
        <v>2</v>
      </c>
      <c r="I268" s="100">
        <v>2</v>
      </c>
      <c r="J268" s="100">
        <v>32</v>
      </c>
      <c r="K268" s="100">
        <f t="shared" si="5"/>
        <v>1032</v>
      </c>
      <c r="L268" s="100">
        <v>1</v>
      </c>
      <c r="M268" s="100" t="s">
        <v>918</v>
      </c>
      <c r="N268" s="100"/>
      <c r="O268" s="100"/>
      <c r="P268" s="100"/>
      <c r="Q268" s="100"/>
      <c r="R268" s="100"/>
      <c r="S268" s="100"/>
      <c r="T268" s="100"/>
      <c r="U268" s="100"/>
      <c r="V268" s="155">
        <v>0</v>
      </c>
    </row>
    <row r="269" spans="1:22" s="25" customFormat="1" ht="24" customHeight="1" x14ac:dyDescent="0.2">
      <c r="A269" s="130">
        <v>260</v>
      </c>
      <c r="B269" s="119"/>
      <c r="C269" s="99" t="s">
        <v>9</v>
      </c>
      <c r="D269" s="99">
        <v>14723</v>
      </c>
      <c r="E269" s="100">
        <v>1875</v>
      </c>
      <c r="F269" s="100">
        <v>197</v>
      </c>
      <c r="G269" s="100">
        <v>1</v>
      </c>
      <c r="H269" s="100">
        <v>12</v>
      </c>
      <c r="I269" s="100">
        <v>1</v>
      </c>
      <c r="J269" s="100">
        <v>70</v>
      </c>
      <c r="K269" s="100">
        <f t="shared" si="5"/>
        <v>4970</v>
      </c>
      <c r="L269" s="100">
        <v>1</v>
      </c>
      <c r="M269" s="100" t="s">
        <v>918</v>
      </c>
      <c r="N269" s="100"/>
      <c r="O269" s="100"/>
      <c r="P269" s="100"/>
      <c r="Q269" s="100"/>
      <c r="R269" s="100"/>
      <c r="S269" s="100"/>
      <c r="T269" s="100"/>
      <c r="U269" s="100"/>
      <c r="V269" s="155">
        <v>0</v>
      </c>
    </row>
    <row r="270" spans="1:22" s="25" customFormat="1" ht="24" customHeight="1" x14ac:dyDescent="0.2">
      <c r="A270" s="130">
        <v>261</v>
      </c>
      <c r="B270" s="119"/>
      <c r="C270" s="99" t="s">
        <v>9</v>
      </c>
      <c r="D270" s="99">
        <v>14693</v>
      </c>
      <c r="E270" s="100">
        <v>1850</v>
      </c>
      <c r="F270" s="100">
        <v>134</v>
      </c>
      <c r="G270" s="100">
        <v>1</v>
      </c>
      <c r="H270" s="100">
        <v>5</v>
      </c>
      <c r="I270" s="100"/>
      <c r="J270" s="100">
        <v>19</v>
      </c>
      <c r="K270" s="100">
        <f t="shared" si="5"/>
        <v>2019</v>
      </c>
      <c r="L270" s="100">
        <v>1</v>
      </c>
      <c r="M270" s="100" t="s">
        <v>918</v>
      </c>
      <c r="N270" s="100"/>
      <c r="O270" s="100"/>
      <c r="P270" s="100"/>
      <c r="Q270" s="100"/>
      <c r="R270" s="100"/>
      <c r="S270" s="100"/>
      <c r="T270" s="100"/>
      <c r="U270" s="100"/>
      <c r="V270" s="155">
        <v>0</v>
      </c>
    </row>
    <row r="271" spans="1:22" s="25" customFormat="1" ht="24" customHeight="1" x14ac:dyDescent="0.2">
      <c r="A271" s="130">
        <v>262</v>
      </c>
      <c r="B271" s="99" t="s">
        <v>2635</v>
      </c>
      <c r="C271" s="99" t="s">
        <v>9</v>
      </c>
      <c r="D271" s="99">
        <v>5356</v>
      </c>
      <c r="E271" s="100">
        <v>392</v>
      </c>
      <c r="F271" s="100">
        <v>122</v>
      </c>
      <c r="G271" s="100">
        <v>2</v>
      </c>
      <c r="H271" s="100"/>
      <c r="I271" s="100"/>
      <c r="J271" s="100">
        <v>93</v>
      </c>
      <c r="K271" s="100">
        <f t="shared" si="5"/>
        <v>93</v>
      </c>
      <c r="L271" s="100">
        <v>2</v>
      </c>
      <c r="M271" s="100" t="s">
        <v>915</v>
      </c>
      <c r="N271" s="100" t="s">
        <v>15</v>
      </c>
      <c r="O271" s="100" t="s">
        <v>12</v>
      </c>
      <c r="P271" s="100">
        <v>138</v>
      </c>
      <c r="Q271" s="100"/>
      <c r="R271" s="100"/>
      <c r="S271" s="100"/>
      <c r="T271" s="100"/>
      <c r="U271" s="100">
        <v>30</v>
      </c>
      <c r="V271" s="155">
        <v>0</v>
      </c>
    </row>
    <row r="272" spans="1:22" s="25" customFormat="1" ht="24" customHeight="1" x14ac:dyDescent="0.2">
      <c r="A272" s="130">
        <v>263</v>
      </c>
      <c r="B272" s="99" t="s">
        <v>2636</v>
      </c>
      <c r="C272" s="99" t="s">
        <v>9</v>
      </c>
      <c r="D272" s="99">
        <v>38539</v>
      </c>
      <c r="E272" s="100">
        <v>4117</v>
      </c>
      <c r="F272" s="100">
        <v>146</v>
      </c>
      <c r="G272" s="100">
        <v>2</v>
      </c>
      <c r="H272" s="100"/>
      <c r="I272" s="100"/>
      <c r="J272" s="100">
        <v>87</v>
      </c>
      <c r="K272" s="100">
        <f t="shared" si="5"/>
        <v>87</v>
      </c>
      <c r="L272" s="100">
        <v>2</v>
      </c>
      <c r="M272" s="100" t="s">
        <v>919</v>
      </c>
      <c r="N272" s="100" t="s">
        <v>15</v>
      </c>
      <c r="O272" s="100" t="s">
        <v>12</v>
      </c>
      <c r="P272" s="100">
        <v>126</v>
      </c>
      <c r="Q272" s="100"/>
      <c r="R272" s="100"/>
      <c r="S272" s="100"/>
      <c r="T272" s="100"/>
      <c r="U272" s="100">
        <v>15</v>
      </c>
      <c r="V272" s="155">
        <v>0</v>
      </c>
    </row>
    <row r="273" spans="1:22" s="25" customFormat="1" ht="24" customHeight="1" x14ac:dyDescent="0.2">
      <c r="A273" s="130">
        <v>264</v>
      </c>
      <c r="B273" s="119"/>
      <c r="C273" s="99" t="s">
        <v>9</v>
      </c>
      <c r="D273" s="99">
        <v>14839</v>
      </c>
      <c r="E273" s="100">
        <v>1985</v>
      </c>
      <c r="F273" s="100">
        <v>65</v>
      </c>
      <c r="G273" s="100">
        <v>1</v>
      </c>
      <c r="H273" s="100">
        <v>8</v>
      </c>
      <c r="I273" s="100">
        <v>1</v>
      </c>
      <c r="J273" s="100">
        <v>71</v>
      </c>
      <c r="K273" s="100">
        <f t="shared" si="5"/>
        <v>3371</v>
      </c>
      <c r="L273" s="100">
        <v>1</v>
      </c>
      <c r="M273" s="100" t="s">
        <v>919</v>
      </c>
      <c r="N273" s="100"/>
      <c r="O273" s="100"/>
      <c r="P273" s="100"/>
      <c r="Q273" s="100"/>
      <c r="R273" s="100"/>
      <c r="S273" s="100"/>
      <c r="T273" s="100"/>
      <c r="U273" s="100"/>
      <c r="V273" s="155">
        <v>0</v>
      </c>
    </row>
    <row r="274" spans="1:22" s="25" customFormat="1" ht="24" customHeight="1" x14ac:dyDescent="0.2">
      <c r="A274" s="130">
        <v>265</v>
      </c>
      <c r="B274" s="119"/>
      <c r="C274" s="99" t="s">
        <v>9</v>
      </c>
      <c r="D274" s="99">
        <v>14983</v>
      </c>
      <c r="E274" s="100">
        <v>2124</v>
      </c>
      <c r="F274" s="100">
        <v>253</v>
      </c>
      <c r="G274" s="100">
        <v>1</v>
      </c>
      <c r="H274" s="100">
        <v>29</v>
      </c>
      <c r="I274" s="100">
        <v>1</v>
      </c>
      <c r="J274" s="100">
        <v>98</v>
      </c>
      <c r="K274" s="100">
        <f t="shared" si="5"/>
        <v>11798</v>
      </c>
      <c r="L274" s="100">
        <v>1</v>
      </c>
      <c r="M274" s="100" t="s">
        <v>919</v>
      </c>
      <c r="N274" s="100"/>
      <c r="O274" s="100"/>
      <c r="P274" s="100"/>
      <c r="Q274" s="100"/>
      <c r="R274" s="100"/>
      <c r="S274" s="100"/>
      <c r="T274" s="100"/>
      <c r="U274" s="100"/>
      <c r="V274" s="155">
        <v>0</v>
      </c>
    </row>
    <row r="275" spans="1:22" s="25" customFormat="1" ht="24" customHeight="1" x14ac:dyDescent="0.2">
      <c r="A275" s="130">
        <v>266</v>
      </c>
      <c r="B275" s="99" t="s">
        <v>2637</v>
      </c>
      <c r="C275" s="99" t="s">
        <v>9</v>
      </c>
      <c r="D275" s="99">
        <v>5443</v>
      </c>
      <c r="E275" s="100">
        <v>476</v>
      </c>
      <c r="F275" s="100">
        <v>230</v>
      </c>
      <c r="G275" s="100">
        <v>2</v>
      </c>
      <c r="H275" s="100"/>
      <c r="I275" s="100"/>
      <c r="J275" s="100">
        <v>29</v>
      </c>
      <c r="K275" s="100">
        <f t="shared" si="5"/>
        <v>29</v>
      </c>
      <c r="L275" s="100">
        <v>2</v>
      </c>
      <c r="M275" s="100" t="s">
        <v>920</v>
      </c>
      <c r="N275" s="100" t="s">
        <v>15</v>
      </c>
      <c r="O275" s="100" t="s">
        <v>12</v>
      </c>
      <c r="P275" s="100">
        <v>132</v>
      </c>
      <c r="Q275" s="100"/>
      <c r="R275" s="100"/>
      <c r="S275" s="100"/>
      <c r="T275" s="100"/>
      <c r="U275" s="100">
        <v>20</v>
      </c>
      <c r="V275" s="155">
        <v>0</v>
      </c>
    </row>
    <row r="276" spans="1:22" s="25" customFormat="1" ht="24" customHeight="1" x14ac:dyDescent="0.2">
      <c r="A276" s="130">
        <v>267</v>
      </c>
      <c r="B276" s="119"/>
      <c r="C276" s="99" t="s">
        <v>9</v>
      </c>
      <c r="D276" s="99">
        <v>37615</v>
      </c>
      <c r="E276" s="100">
        <v>4107</v>
      </c>
      <c r="F276" s="100">
        <v>134</v>
      </c>
      <c r="G276" s="100">
        <v>1</v>
      </c>
      <c r="H276" s="100"/>
      <c r="I276" s="100"/>
      <c r="J276" s="100">
        <v>68</v>
      </c>
      <c r="K276" s="100">
        <f t="shared" si="5"/>
        <v>68</v>
      </c>
      <c r="L276" s="100">
        <v>1</v>
      </c>
      <c r="M276" s="100" t="s">
        <v>920</v>
      </c>
      <c r="N276" s="100"/>
      <c r="O276" s="100"/>
      <c r="P276" s="100"/>
      <c r="Q276" s="100"/>
      <c r="R276" s="100"/>
      <c r="S276" s="100"/>
      <c r="T276" s="100"/>
      <c r="U276" s="100"/>
      <c r="V276" s="155">
        <v>0</v>
      </c>
    </row>
    <row r="277" spans="1:22" s="25" customFormat="1" ht="24" customHeight="1" x14ac:dyDescent="0.2">
      <c r="A277" s="130">
        <v>268</v>
      </c>
      <c r="B277" s="119"/>
      <c r="C277" s="99" t="s">
        <v>9</v>
      </c>
      <c r="D277" s="99">
        <v>34514</v>
      </c>
      <c r="E277" s="100">
        <v>3891</v>
      </c>
      <c r="F277" s="100">
        <v>109</v>
      </c>
      <c r="G277" s="100">
        <v>1</v>
      </c>
      <c r="H277" s="100">
        <v>11</v>
      </c>
      <c r="I277" s="100"/>
      <c r="J277" s="100">
        <v>61</v>
      </c>
      <c r="K277" s="100">
        <f t="shared" si="5"/>
        <v>4461</v>
      </c>
      <c r="L277" s="100">
        <v>1</v>
      </c>
      <c r="M277" s="100" t="s">
        <v>920</v>
      </c>
      <c r="N277" s="100"/>
      <c r="O277" s="100"/>
      <c r="P277" s="100"/>
      <c r="Q277" s="100"/>
      <c r="R277" s="100"/>
      <c r="S277" s="100"/>
      <c r="T277" s="100"/>
      <c r="U277" s="100"/>
      <c r="V277" s="155">
        <v>0</v>
      </c>
    </row>
    <row r="278" spans="1:22" s="25" customFormat="1" ht="24" customHeight="1" x14ac:dyDescent="0.2">
      <c r="A278" s="130">
        <v>269</v>
      </c>
      <c r="B278" s="99" t="s">
        <v>2638</v>
      </c>
      <c r="C278" s="99" t="s">
        <v>9</v>
      </c>
      <c r="D278" s="99">
        <v>27148</v>
      </c>
      <c r="E278" s="100"/>
      <c r="F278" s="100">
        <v>123</v>
      </c>
      <c r="G278" s="100">
        <v>2</v>
      </c>
      <c r="H278" s="100"/>
      <c r="I278" s="100"/>
      <c r="J278" s="100">
        <v>54</v>
      </c>
      <c r="K278" s="100">
        <f t="shared" si="5"/>
        <v>54</v>
      </c>
      <c r="L278" s="100">
        <v>2</v>
      </c>
      <c r="M278" s="100" t="s">
        <v>921</v>
      </c>
      <c r="N278" s="100" t="s">
        <v>15</v>
      </c>
      <c r="O278" s="100" t="s">
        <v>12</v>
      </c>
      <c r="P278" s="100">
        <v>114</v>
      </c>
      <c r="Q278" s="100"/>
      <c r="R278" s="100"/>
      <c r="S278" s="100"/>
      <c r="T278" s="100"/>
      <c r="U278" s="100">
        <v>20</v>
      </c>
      <c r="V278" s="155">
        <v>0</v>
      </c>
    </row>
    <row r="279" spans="1:22" s="25" customFormat="1" ht="24" customHeight="1" x14ac:dyDescent="0.2">
      <c r="A279" s="130">
        <v>270</v>
      </c>
      <c r="B279" s="119"/>
      <c r="C279" s="99" t="s">
        <v>773</v>
      </c>
      <c r="D279" s="99">
        <v>3303</v>
      </c>
      <c r="E279" s="100">
        <v>3303</v>
      </c>
      <c r="F279" s="100">
        <v>743</v>
      </c>
      <c r="G279" s="100">
        <v>1</v>
      </c>
      <c r="H279" s="100"/>
      <c r="I279" s="100"/>
      <c r="J279" s="100">
        <v>35</v>
      </c>
      <c r="K279" s="100">
        <f t="shared" si="5"/>
        <v>35</v>
      </c>
      <c r="L279" s="100">
        <v>1</v>
      </c>
      <c r="M279" s="100" t="s">
        <v>921</v>
      </c>
      <c r="N279" s="100"/>
      <c r="O279" s="100"/>
      <c r="P279" s="100"/>
      <c r="Q279" s="100"/>
      <c r="R279" s="100"/>
      <c r="S279" s="100"/>
      <c r="T279" s="100"/>
      <c r="U279" s="100"/>
      <c r="V279" s="155">
        <v>0.01</v>
      </c>
    </row>
    <row r="280" spans="1:22" s="25" customFormat="1" ht="24" customHeight="1" x14ac:dyDescent="0.2">
      <c r="A280" s="130">
        <v>271</v>
      </c>
      <c r="B280" s="119"/>
      <c r="C280" s="99" t="s">
        <v>9</v>
      </c>
      <c r="D280" s="99">
        <v>14945</v>
      </c>
      <c r="E280" s="100">
        <v>1989</v>
      </c>
      <c r="F280" s="100">
        <v>73</v>
      </c>
      <c r="G280" s="100">
        <v>1</v>
      </c>
      <c r="H280" s="100">
        <v>13</v>
      </c>
      <c r="I280" s="100">
        <v>3</v>
      </c>
      <c r="J280" s="100">
        <v>62</v>
      </c>
      <c r="K280" s="100">
        <f t="shared" si="5"/>
        <v>5562</v>
      </c>
      <c r="L280" s="100">
        <v>1</v>
      </c>
      <c r="M280" s="100" t="s">
        <v>921</v>
      </c>
      <c r="N280" s="100"/>
      <c r="O280" s="100"/>
      <c r="P280" s="100"/>
      <c r="Q280" s="100"/>
      <c r="R280" s="100"/>
      <c r="S280" s="100"/>
      <c r="T280" s="100"/>
      <c r="U280" s="100"/>
      <c r="V280" s="155">
        <v>0</v>
      </c>
    </row>
    <row r="281" spans="1:22" s="25" customFormat="1" ht="24" customHeight="1" x14ac:dyDescent="0.2">
      <c r="A281" s="130">
        <v>272</v>
      </c>
      <c r="B281" s="99" t="s">
        <v>2639</v>
      </c>
      <c r="C281" s="99" t="s">
        <v>9</v>
      </c>
      <c r="D281" s="99">
        <v>45153</v>
      </c>
      <c r="E281" s="100">
        <v>4332</v>
      </c>
      <c r="F281" s="100">
        <v>280</v>
      </c>
      <c r="G281" s="100">
        <v>2</v>
      </c>
      <c r="H281" s="100"/>
      <c r="I281" s="100"/>
      <c r="J281" s="100">
        <v>33</v>
      </c>
      <c r="K281" s="100">
        <f t="shared" si="5"/>
        <v>33</v>
      </c>
      <c r="L281" s="100">
        <v>2</v>
      </c>
      <c r="M281" s="100" t="s">
        <v>922</v>
      </c>
      <c r="N281" s="100" t="s">
        <v>15</v>
      </c>
      <c r="O281" s="100" t="s">
        <v>47</v>
      </c>
      <c r="P281" s="100">
        <v>232</v>
      </c>
      <c r="Q281" s="100"/>
      <c r="R281" s="100"/>
      <c r="S281" s="100"/>
      <c r="T281" s="100"/>
      <c r="U281" s="100">
        <v>10</v>
      </c>
      <c r="V281" s="155">
        <v>0</v>
      </c>
    </row>
    <row r="282" spans="1:22" s="25" customFormat="1" ht="24" customHeight="1" x14ac:dyDescent="0.2">
      <c r="A282" s="130">
        <v>273</v>
      </c>
      <c r="B282" s="99" t="s">
        <v>2640</v>
      </c>
      <c r="C282" s="99" t="s">
        <v>9</v>
      </c>
      <c r="D282" s="99"/>
      <c r="E282" s="100"/>
      <c r="F282" s="100"/>
      <c r="G282" s="100">
        <v>2</v>
      </c>
      <c r="H282" s="100"/>
      <c r="I282" s="100"/>
      <c r="J282" s="100"/>
      <c r="K282" s="100">
        <f t="shared" si="5"/>
        <v>0</v>
      </c>
      <c r="L282" s="100">
        <v>2</v>
      </c>
      <c r="M282" s="100" t="s">
        <v>923</v>
      </c>
      <c r="N282" s="100" t="s">
        <v>15</v>
      </c>
      <c r="O282" s="100" t="s">
        <v>12</v>
      </c>
      <c r="P282" s="100">
        <v>178</v>
      </c>
      <c r="Q282" s="100"/>
      <c r="R282" s="100"/>
      <c r="S282" s="100"/>
      <c r="T282" s="100"/>
      <c r="U282" s="100">
        <v>15</v>
      </c>
      <c r="V282" s="155">
        <v>0</v>
      </c>
    </row>
    <row r="283" spans="1:22" s="25" customFormat="1" ht="24" customHeight="1" x14ac:dyDescent="0.2">
      <c r="A283" s="130">
        <v>274</v>
      </c>
      <c r="B283" s="119"/>
      <c r="C283" s="99" t="s">
        <v>13</v>
      </c>
      <c r="D283" s="99"/>
      <c r="E283" s="100"/>
      <c r="F283" s="100"/>
      <c r="G283" s="100">
        <v>1</v>
      </c>
      <c r="H283" s="100">
        <v>20</v>
      </c>
      <c r="I283" s="100"/>
      <c r="J283" s="100"/>
      <c r="K283" s="100">
        <f t="shared" si="5"/>
        <v>8000</v>
      </c>
      <c r="L283" s="100">
        <v>1</v>
      </c>
      <c r="M283" s="100" t="s">
        <v>923</v>
      </c>
      <c r="N283" s="100"/>
      <c r="O283" s="100"/>
      <c r="P283" s="100"/>
      <c r="Q283" s="100"/>
      <c r="R283" s="100"/>
      <c r="S283" s="100"/>
      <c r="T283" s="100"/>
      <c r="U283" s="100"/>
      <c r="V283" s="155">
        <v>0.01</v>
      </c>
    </row>
    <row r="284" spans="1:22" s="25" customFormat="1" ht="24" customHeight="1" x14ac:dyDescent="0.2">
      <c r="A284" s="130">
        <v>275</v>
      </c>
      <c r="B284" s="99" t="s">
        <v>2641</v>
      </c>
      <c r="C284" s="99" t="s">
        <v>9</v>
      </c>
      <c r="D284" s="99">
        <v>5373</v>
      </c>
      <c r="E284" s="100">
        <v>409</v>
      </c>
      <c r="F284" s="100">
        <v>140</v>
      </c>
      <c r="G284" s="100">
        <v>2</v>
      </c>
      <c r="H284" s="100"/>
      <c r="I284" s="100">
        <v>3</v>
      </c>
      <c r="J284" s="100">
        <v>25</v>
      </c>
      <c r="K284" s="100">
        <f t="shared" si="5"/>
        <v>325</v>
      </c>
      <c r="L284" s="100">
        <v>2</v>
      </c>
      <c r="M284" s="100" t="s">
        <v>924</v>
      </c>
      <c r="N284" s="100" t="s">
        <v>15</v>
      </c>
      <c r="O284" s="100" t="s">
        <v>12</v>
      </c>
      <c r="P284" s="100">
        <v>204</v>
      </c>
      <c r="Q284" s="100"/>
      <c r="R284" s="100"/>
      <c r="S284" s="100"/>
      <c r="T284" s="100"/>
      <c r="U284" s="100">
        <v>30</v>
      </c>
      <c r="V284" s="155">
        <v>0</v>
      </c>
    </row>
    <row r="285" spans="1:22" s="25" customFormat="1" ht="24" customHeight="1" x14ac:dyDescent="0.2">
      <c r="A285" s="130">
        <v>276</v>
      </c>
      <c r="B285" s="99" t="s">
        <v>2642</v>
      </c>
      <c r="C285" s="101" t="s">
        <v>925</v>
      </c>
      <c r="D285" s="101"/>
      <c r="E285" s="100"/>
      <c r="F285" s="100"/>
      <c r="G285" s="100">
        <v>2</v>
      </c>
      <c r="H285" s="100"/>
      <c r="I285" s="100"/>
      <c r="J285" s="100"/>
      <c r="K285" s="100">
        <f t="shared" si="5"/>
        <v>0</v>
      </c>
      <c r="L285" s="100">
        <v>2</v>
      </c>
      <c r="M285" s="100" t="s">
        <v>926</v>
      </c>
      <c r="N285" s="100" t="s">
        <v>15</v>
      </c>
      <c r="O285" s="100" t="s">
        <v>927</v>
      </c>
      <c r="P285" s="100">
        <v>91</v>
      </c>
      <c r="Q285" s="100"/>
      <c r="R285" s="100"/>
      <c r="S285" s="100"/>
      <c r="T285" s="100"/>
      <c r="U285" s="100">
        <v>5</v>
      </c>
      <c r="V285" s="155">
        <v>0.02</v>
      </c>
    </row>
    <row r="286" spans="1:22" s="25" customFormat="1" ht="24" customHeight="1" x14ac:dyDescent="0.2">
      <c r="A286" s="130">
        <v>277</v>
      </c>
      <c r="B286" s="99" t="s">
        <v>2643</v>
      </c>
      <c r="C286" s="99" t="s">
        <v>9</v>
      </c>
      <c r="D286" s="99">
        <v>8767</v>
      </c>
      <c r="E286" s="100">
        <v>1043</v>
      </c>
      <c r="F286" s="100">
        <v>39</v>
      </c>
      <c r="G286" s="100">
        <v>2</v>
      </c>
      <c r="H286" s="100">
        <v>2</v>
      </c>
      <c r="I286" s="100">
        <v>1</v>
      </c>
      <c r="J286" s="100">
        <v>21</v>
      </c>
      <c r="K286" s="100">
        <f t="shared" si="5"/>
        <v>921</v>
      </c>
      <c r="L286" s="100">
        <v>2</v>
      </c>
      <c r="M286" s="100" t="s">
        <v>864</v>
      </c>
      <c r="N286" s="100"/>
      <c r="O286" s="100"/>
      <c r="P286" s="100"/>
      <c r="Q286" s="100"/>
      <c r="R286" s="100"/>
      <c r="S286" s="100"/>
      <c r="T286" s="100"/>
      <c r="U286" s="100"/>
      <c r="V286" s="155">
        <v>0</v>
      </c>
    </row>
    <row r="287" spans="1:22" s="25" customFormat="1" ht="24" customHeight="1" x14ac:dyDescent="0.2">
      <c r="A287" s="130">
        <v>278</v>
      </c>
      <c r="B287" s="119"/>
      <c r="C287" s="99" t="s">
        <v>9</v>
      </c>
      <c r="D287" s="99">
        <v>5407</v>
      </c>
      <c r="E287" s="100">
        <v>441</v>
      </c>
      <c r="F287" s="100">
        <v>182</v>
      </c>
      <c r="G287" s="100">
        <v>1</v>
      </c>
      <c r="H287" s="100"/>
      <c r="I287" s="100"/>
      <c r="J287" s="100">
        <v>56</v>
      </c>
      <c r="K287" s="100">
        <f t="shared" si="5"/>
        <v>56</v>
      </c>
      <c r="L287" s="100">
        <v>1</v>
      </c>
      <c r="M287" s="100" t="s">
        <v>864</v>
      </c>
      <c r="N287" s="100"/>
      <c r="O287" s="100"/>
      <c r="P287" s="100"/>
      <c r="Q287" s="100"/>
      <c r="R287" s="100"/>
      <c r="S287" s="100"/>
      <c r="T287" s="100"/>
      <c r="U287" s="100"/>
      <c r="V287" s="155">
        <v>0</v>
      </c>
    </row>
    <row r="288" spans="1:22" s="25" customFormat="1" ht="24" customHeight="1" x14ac:dyDescent="0.2">
      <c r="A288" s="130">
        <v>279</v>
      </c>
      <c r="B288" s="119"/>
      <c r="C288" s="99" t="s">
        <v>9</v>
      </c>
      <c r="D288" s="99">
        <v>13637</v>
      </c>
      <c r="E288" s="100">
        <v>1571</v>
      </c>
      <c r="F288" s="100">
        <v>436</v>
      </c>
      <c r="G288" s="100">
        <v>1</v>
      </c>
      <c r="H288" s="100">
        <v>12</v>
      </c>
      <c r="I288" s="100">
        <v>2</v>
      </c>
      <c r="J288" s="100">
        <v>31</v>
      </c>
      <c r="K288" s="100">
        <f t="shared" si="5"/>
        <v>5031</v>
      </c>
      <c r="L288" s="100">
        <v>1</v>
      </c>
      <c r="M288" s="100" t="s">
        <v>864</v>
      </c>
      <c r="N288" s="100"/>
      <c r="O288" s="100"/>
      <c r="P288" s="100"/>
      <c r="Q288" s="100"/>
      <c r="R288" s="100"/>
      <c r="S288" s="100"/>
      <c r="T288" s="100"/>
      <c r="U288" s="100"/>
      <c r="V288" s="155">
        <v>0</v>
      </c>
    </row>
    <row r="289" spans="1:22" s="25" customFormat="1" ht="24" customHeight="1" x14ac:dyDescent="0.2">
      <c r="A289" s="130">
        <v>280</v>
      </c>
      <c r="B289" s="119"/>
      <c r="C289" s="99" t="s">
        <v>9</v>
      </c>
      <c r="D289" s="99">
        <v>26197</v>
      </c>
      <c r="E289" s="100">
        <v>3128</v>
      </c>
      <c r="F289" s="100">
        <v>120</v>
      </c>
      <c r="G289" s="100">
        <v>1</v>
      </c>
      <c r="H289" s="100">
        <v>11</v>
      </c>
      <c r="I289" s="100">
        <v>3</v>
      </c>
      <c r="J289" s="100">
        <v>10</v>
      </c>
      <c r="K289" s="100">
        <f t="shared" si="5"/>
        <v>4710</v>
      </c>
      <c r="L289" s="100">
        <v>1</v>
      </c>
      <c r="M289" s="100" t="s">
        <v>864</v>
      </c>
      <c r="N289" s="100"/>
      <c r="O289" s="100"/>
      <c r="P289" s="100"/>
      <c r="Q289" s="100"/>
      <c r="R289" s="100"/>
      <c r="S289" s="100"/>
      <c r="T289" s="100"/>
      <c r="U289" s="100"/>
      <c r="V289" s="155">
        <v>0</v>
      </c>
    </row>
    <row r="290" spans="1:22" s="25" customFormat="1" ht="24" customHeight="1" x14ac:dyDescent="0.2">
      <c r="A290" s="130">
        <v>281</v>
      </c>
      <c r="B290" s="119"/>
      <c r="C290" s="99" t="s">
        <v>9</v>
      </c>
      <c r="D290" s="99">
        <v>17000</v>
      </c>
      <c r="E290" s="100">
        <v>2933</v>
      </c>
      <c r="F290" s="100">
        <v>48</v>
      </c>
      <c r="G290" s="100">
        <v>1</v>
      </c>
      <c r="H290" s="100">
        <v>5</v>
      </c>
      <c r="I290" s="100">
        <v>1</v>
      </c>
      <c r="J290" s="100">
        <v>77</v>
      </c>
      <c r="K290" s="100">
        <f t="shared" si="5"/>
        <v>2177</v>
      </c>
      <c r="L290" s="100">
        <v>1</v>
      </c>
      <c r="M290" s="100" t="s">
        <v>864</v>
      </c>
      <c r="N290" s="100"/>
      <c r="O290" s="100"/>
      <c r="P290" s="100"/>
      <c r="Q290" s="100"/>
      <c r="R290" s="100"/>
      <c r="S290" s="100"/>
      <c r="T290" s="100"/>
      <c r="U290" s="100"/>
      <c r="V290" s="155">
        <v>0</v>
      </c>
    </row>
    <row r="291" spans="1:22" s="25" customFormat="1" ht="24" customHeight="1" x14ac:dyDescent="0.2">
      <c r="A291" s="130">
        <v>282</v>
      </c>
      <c r="B291" s="119"/>
      <c r="C291" s="99" t="s">
        <v>13</v>
      </c>
      <c r="D291" s="99"/>
      <c r="E291" s="100"/>
      <c r="F291" s="100"/>
      <c r="G291" s="100">
        <v>1</v>
      </c>
      <c r="H291" s="100">
        <v>7</v>
      </c>
      <c r="I291" s="100"/>
      <c r="J291" s="100"/>
      <c r="K291" s="100">
        <f t="shared" si="5"/>
        <v>2800</v>
      </c>
      <c r="L291" s="100">
        <v>1</v>
      </c>
      <c r="M291" s="100" t="s">
        <v>864</v>
      </c>
      <c r="N291" s="100"/>
      <c r="O291" s="100"/>
      <c r="P291" s="100"/>
      <c r="Q291" s="100"/>
      <c r="R291" s="100"/>
      <c r="S291" s="100"/>
      <c r="T291" s="100"/>
      <c r="U291" s="100"/>
      <c r="V291" s="155">
        <v>0.01</v>
      </c>
    </row>
    <row r="292" spans="1:22" s="25" customFormat="1" ht="24" customHeight="1" x14ac:dyDescent="0.2">
      <c r="A292" s="130">
        <v>283</v>
      </c>
      <c r="B292" s="99" t="s">
        <v>2644</v>
      </c>
      <c r="C292" s="99" t="s">
        <v>9</v>
      </c>
      <c r="D292" s="99">
        <v>5382</v>
      </c>
      <c r="E292" s="100">
        <v>417</v>
      </c>
      <c r="F292" s="100">
        <v>150</v>
      </c>
      <c r="G292" s="100">
        <v>2</v>
      </c>
      <c r="H292" s="100"/>
      <c r="I292" s="100"/>
      <c r="J292" s="100">
        <v>72</v>
      </c>
      <c r="K292" s="100">
        <f t="shared" si="5"/>
        <v>72</v>
      </c>
      <c r="L292" s="100">
        <v>2</v>
      </c>
      <c r="M292" s="100" t="s">
        <v>928</v>
      </c>
      <c r="N292" s="100" t="s">
        <v>15</v>
      </c>
      <c r="O292" s="100" t="s">
        <v>12</v>
      </c>
      <c r="P292" s="100">
        <v>102</v>
      </c>
      <c r="Q292" s="100"/>
      <c r="R292" s="100"/>
      <c r="S292" s="100"/>
      <c r="T292" s="100"/>
      <c r="U292" s="100">
        <v>20</v>
      </c>
      <c r="V292" s="155">
        <v>0</v>
      </c>
    </row>
    <row r="293" spans="1:22" s="25" customFormat="1" ht="24" customHeight="1" x14ac:dyDescent="0.2">
      <c r="A293" s="130">
        <v>284</v>
      </c>
      <c r="B293" s="119"/>
      <c r="C293" s="99" t="s">
        <v>9</v>
      </c>
      <c r="D293" s="99">
        <v>33351</v>
      </c>
      <c r="E293" s="100">
        <v>3281</v>
      </c>
      <c r="F293" s="100">
        <v>545</v>
      </c>
      <c r="G293" s="100">
        <v>1</v>
      </c>
      <c r="H293" s="100"/>
      <c r="I293" s="100"/>
      <c r="J293" s="100">
        <v>59</v>
      </c>
      <c r="K293" s="100">
        <f t="shared" si="5"/>
        <v>59</v>
      </c>
      <c r="L293" s="100">
        <v>1</v>
      </c>
      <c r="M293" s="100" t="s">
        <v>928</v>
      </c>
      <c r="N293" s="100"/>
      <c r="O293" s="100"/>
      <c r="P293" s="100"/>
      <c r="Q293" s="100"/>
      <c r="R293" s="100"/>
      <c r="S293" s="100"/>
      <c r="T293" s="100"/>
      <c r="U293" s="100"/>
      <c r="V293" s="155">
        <v>0</v>
      </c>
    </row>
    <row r="294" spans="1:22" s="25" customFormat="1" ht="24" customHeight="1" x14ac:dyDescent="0.2">
      <c r="A294" s="130">
        <v>285</v>
      </c>
      <c r="B294" s="119"/>
      <c r="C294" s="99" t="s">
        <v>9</v>
      </c>
      <c r="D294" s="99">
        <v>60871</v>
      </c>
      <c r="E294" s="100">
        <v>5936</v>
      </c>
      <c r="F294" s="100">
        <v>162</v>
      </c>
      <c r="G294" s="100">
        <v>1</v>
      </c>
      <c r="H294" s="100"/>
      <c r="I294" s="100"/>
      <c r="J294" s="100">
        <v>76</v>
      </c>
      <c r="K294" s="100">
        <f t="shared" si="5"/>
        <v>76</v>
      </c>
      <c r="L294" s="100">
        <v>1</v>
      </c>
      <c r="M294" s="100" t="s">
        <v>928</v>
      </c>
      <c r="N294" s="100"/>
      <c r="O294" s="100"/>
      <c r="P294" s="100"/>
      <c r="Q294" s="100"/>
      <c r="R294" s="100"/>
      <c r="S294" s="100"/>
      <c r="T294" s="100"/>
      <c r="U294" s="100"/>
      <c r="V294" s="155">
        <v>0</v>
      </c>
    </row>
    <row r="295" spans="1:22" s="25" customFormat="1" ht="24" customHeight="1" x14ac:dyDescent="0.2">
      <c r="A295" s="130">
        <v>286</v>
      </c>
      <c r="B295" s="119"/>
      <c r="C295" s="99" t="s">
        <v>9</v>
      </c>
      <c r="D295" s="99">
        <v>61635</v>
      </c>
      <c r="E295" s="100">
        <v>5927</v>
      </c>
      <c r="F295" s="100">
        <v>389</v>
      </c>
      <c r="G295" s="100">
        <v>1</v>
      </c>
      <c r="H295" s="100">
        <v>2</v>
      </c>
      <c r="I295" s="100">
        <v>3</v>
      </c>
      <c r="J295" s="100">
        <v>88</v>
      </c>
      <c r="K295" s="100">
        <f t="shared" si="5"/>
        <v>1188</v>
      </c>
      <c r="L295" s="100">
        <v>1</v>
      </c>
      <c r="M295" s="100" t="s">
        <v>928</v>
      </c>
      <c r="N295" s="100"/>
      <c r="O295" s="100"/>
      <c r="P295" s="100"/>
      <c r="Q295" s="100"/>
      <c r="R295" s="100"/>
      <c r="S295" s="100"/>
      <c r="T295" s="100"/>
      <c r="U295" s="100"/>
      <c r="V295" s="155">
        <v>0</v>
      </c>
    </row>
    <row r="296" spans="1:22" s="25" customFormat="1" ht="24" customHeight="1" x14ac:dyDescent="0.2">
      <c r="A296" s="130">
        <v>287</v>
      </c>
      <c r="B296" s="119"/>
      <c r="C296" s="99" t="s">
        <v>9</v>
      </c>
      <c r="D296" s="99">
        <v>61633</v>
      </c>
      <c r="E296" s="100">
        <v>5925</v>
      </c>
      <c r="F296" s="100">
        <v>387</v>
      </c>
      <c r="G296" s="100">
        <v>1</v>
      </c>
      <c r="H296" s="100"/>
      <c r="I296" s="100"/>
      <c r="J296" s="100">
        <v>76</v>
      </c>
      <c r="K296" s="100">
        <f t="shared" si="5"/>
        <v>76</v>
      </c>
      <c r="L296" s="100">
        <v>1</v>
      </c>
      <c r="M296" s="100" t="s">
        <v>928</v>
      </c>
      <c r="N296" s="100"/>
      <c r="O296" s="100"/>
      <c r="P296" s="100"/>
      <c r="Q296" s="100"/>
      <c r="R296" s="100"/>
      <c r="S296" s="100"/>
      <c r="T296" s="100"/>
      <c r="U296" s="100"/>
      <c r="V296" s="155">
        <v>0</v>
      </c>
    </row>
    <row r="297" spans="1:22" s="25" customFormat="1" ht="24" customHeight="1" x14ac:dyDescent="0.2">
      <c r="A297" s="130">
        <v>288</v>
      </c>
      <c r="B297" s="119"/>
      <c r="C297" s="99" t="s">
        <v>9</v>
      </c>
      <c r="D297" s="99">
        <v>33901</v>
      </c>
      <c r="E297" s="100">
        <v>3820</v>
      </c>
      <c r="F297" s="100">
        <v>544</v>
      </c>
      <c r="G297" s="100">
        <v>1</v>
      </c>
      <c r="H297" s="100"/>
      <c r="I297" s="100"/>
      <c r="J297" s="100">
        <v>34</v>
      </c>
      <c r="K297" s="100">
        <f t="shared" si="5"/>
        <v>34</v>
      </c>
      <c r="L297" s="100">
        <v>1</v>
      </c>
      <c r="M297" s="100" t="s">
        <v>928</v>
      </c>
      <c r="N297" s="100"/>
      <c r="O297" s="100"/>
      <c r="P297" s="100"/>
      <c r="Q297" s="100"/>
      <c r="R297" s="100"/>
      <c r="S297" s="100"/>
      <c r="T297" s="100"/>
      <c r="U297" s="100"/>
      <c r="V297" s="155">
        <v>0</v>
      </c>
    </row>
    <row r="298" spans="1:22" s="25" customFormat="1" ht="24" customHeight="1" x14ac:dyDescent="0.2">
      <c r="A298" s="130">
        <v>289</v>
      </c>
      <c r="B298" s="119"/>
      <c r="C298" s="99" t="s">
        <v>9</v>
      </c>
      <c r="D298" s="99">
        <v>5383</v>
      </c>
      <c r="E298" s="100">
        <v>418</v>
      </c>
      <c r="F298" s="100">
        <v>151</v>
      </c>
      <c r="G298" s="100">
        <v>1</v>
      </c>
      <c r="H298" s="100"/>
      <c r="I298" s="100"/>
      <c r="J298" s="100">
        <v>25</v>
      </c>
      <c r="K298" s="100">
        <f t="shared" si="5"/>
        <v>25</v>
      </c>
      <c r="L298" s="100">
        <v>1</v>
      </c>
      <c r="M298" s="100" t="s">
        <v>928</v>
      </c>
      <c r="N298" s="100"/>
      <c r="O298" s="100"/>
      <c r="P298" s="100"/>
      <c r="Q298" s="100"/>
      <c r="R298" s="100"/>
      <c r="S298" s="100"/>
      <c r="T298" s="100"/>
      <c r="U298" s="100"/>
      <c r="V298" s="155">
        <v>0</v>
      </c>
    </row>
    <row r="299" spans="1:22" s="25" customFormat="1" ht="24" customHeight="1" x14ac:dyDescent="0.2">
      <c r="A299" s="130">
        <v>290</v>
      </c>
      <c r="B299" s="99" t="s">
        <v>2645</v>
      </c>
      <c r="C299" s="99" t="s">
        <v>13</v>
      </c>
      <c r="D299" s="99"/>
      <c r="E299" s="100"/>
      <c r="F299" s="100"/>
      <c r="G299" s="100">
        <v>2</v>
      </c>
      <c r="H299" s="100">
        <v>3</v>
      </c>
      <c r="I299" s="100"/>
      <c r="J299" s="100">
        <v>12</v>
      </c>
      <c r="K299" s="100">
        <f t="shared" si="5"/>
        <v>1212</v>
      </c>
      <c r="L299" s="100">
        <v>2</v>
      </c>
      <c r="M299" s="100" t="s">
        <v>929</v>
      </c>
      <c r="N299" s="100" t="s">
        <v>15</v>
      </c>
      <c r="O299" s="100" t="s">
        <v>12</v>
      </c>
      <c r="P299" s="100">
        <v>126</v>
      </c>
      <c r="Q299" s="100"/>
      <c r="R299" s="100"/>
      <c r="S299" s="100"/>
      <c r="T299" s="100"/>
      <c r="U299" s="100">
        <v>15</v>
      </c>
      <c r="V299" s="155">
        <v>0.02</v>
      </c>
    </row>
    <row r="300" spans="1:22" s="25" customFormat="1" ht="24" customHeight="1" x14ac:dyDescent="0.2">
      <c r="A300" s="130">
        <v>291</v>
      </c>
      <c r="B300" s="99" t="s">
        <v>2646</v>
      </c>
      <c r="C300" s="99" t="s">
        <v>9</v>
      </c>
      <c r="D300" s="99">
        <v>5408</v>
      </c>
      <c r="E300" s="100">
        <v>442</v>
      </c>
      <c r="F300" s="100">
        <v>183</v>
      </c>
      <c r="G300" s="100">
        <v>2</v>
      </c>
      <c r="H300" s="100"/>
      <c r="I300" s="100">
        <v>1</v>
      </c>
      <c r="J300" s="100">
        <v>69</v>
      </c>
      <c r="K300" s="100">
        <f t="shared" si="5"/>
        <v>169</v>
      </c>
      <c r="L300" s="100">
        <v>2</v>
      </c>
      <c r="M300" s="100" t="s">
        <v>930</v>
      </c>
      <c r="N300" s="100" t="s">
        <v>15</v>
      </c>
      <c r="O300" s="100" t="s">
        <v>12</v>
      </c>
      <c r="P300" s="100">
        <v>189</v>
      </c>
      <c r="Q300" s="100"/>
      <c r="R300" s="100"/>
      <c r="S300" s="100"/>
      <c r="T300" s="100"/>
      <c r="U300" s="100">
        <v>30</v>
      </c>
      <c r="V300" s="155">
        <v>0</v>
      </c>
    </row>
    <row r="301" spans="1:22" s="25" customFormat="1" ht="24" customHeight="1" x14ac:dyDescent="0.2">
      <c r="A301" s="130">
        <v>292</v>
      </c>
      <c r="B301" s="119"/>
      <c r="C301" s="99" t="s">
        <v>9</v>
      </c>
      <c r="D301" s="99">
        <v>17010</v>
      </c>
      <c r="E301" s="100">
        <v>2942</v>
      </c>
      <c r="F301" s="100">
        <v>71</v>
      </c>
      <c r="G301" s="100">
        <v>1</v>
      </c>
      <c r="H301" s="100">
        <v>12</v>
      </c>
      <c r="I301" s="100">
        <v>3</v>
      </c>
      <c r="J301" s="100">
        <v>54</v>
      </c>
      <c r="K301" s="100">
        <f t="shared" si="5"/>
        <v>5154</v>
      </c>
      <c r="L301" s="100">
        <v>1</v>
      </c>
      <c r="M301" s="100" t="s">
        <v>930</v>
      </c>
      <c r="N301" s="100"/>
      <c r="O301" s="100"/>
      <c r="P301" s="100"/>
      <c r="Q301" s="100"/>
      <c r="R301" s="100"/>
      <c r="S301" s="100"/>
      <c r="T301" s="100"/>
      <c r="U301" s="100"/>
      <c r="V301" s="155">
        <v>0</v>
      </c>
    </row>
    <row r="302" spans="1:22" s="25" customFormat="1" ht="24" customHeight="1" x14ac:dyDescent="0.2">
      <c r="A302" s="130">
        <v>293</v>
      </c>
      <c r="B302" s="119"/>
      <c r="C302" s="99" t="s">
        <v>9</v>
      </c>
      <c r="D302" s="99">
        <v>14673</v>
      </c>
      <c r="E302" s="100">
        <v>1831</v>
      </c>
      <c r="F302" s="100">
        <v>39</v>
      </c>
      <c r="G302" s="100">
        <v>1</v>
      </c>
      <c r="H302" s="100">
        <v>5</v>
      </c>
      <c r="I302" s="100">
        <v>3</v>
      </c>
      <c r="J302" s="100">
        <v>95</v>
      </c>
      <c r="K302" s="100">
        <f t="shared" si="5"/>
        <v>2395</v>
      </c>
      <c r="L302" s="100">
        <v>1</v>
      </c>
      <c r="M302" s="100" t="s">
        <v>930</v>
      </c>
      <c r="N302" s="100"/>
      <c r="O302" s="100"/>
      <c r="P302" s="100"/>
      <c r="Q302" s="100"/>
      <c r="R302" s="100"/>
      <c r="S302" s="100"/>
      <c r="T302" s="100"/>
      <c r="U302" s="100"/>
      <c r="V302" s="155">
        <v>0</v>
      </c>
    </row>
    <row r="303" spans="1:22" s="25" customFormat="1" ht="24" customHeight="1" x14ac:dyDescent="0.2">
      <c r="A303" s="130">
        <v>294</v>
      </c>
      <c r="B303" s="119"/>
      <c r="C303" s="99" t="s">
        <v>9</v>
      </c>
      <c r="D303" s="99">
        <v>15135</v>
      </c>
      <c r="E303" s="100">
        <v>24</v>
      </c>
      <c r="F303" s="100">
        <v>179</v>
      </c>
      <c r="G303" s="100">
        <v>1</v>
      </c>
      <c r="H303" s="100">
        <v>9</v>
      </c>
      <c r="I303" s="100"/>
      <c r="J303" s="100">
        <v>52</v>
      </c>
      <c r="K303" s="100">
        <f t="shared" si="5"/>
        <v>3652</v>
      </c>
      <c r="L303" s="100">
        <v>1</v>
      </c>
      <c r="M303" s="100" t="s">
        <v>930</v>
      </c>
      <c r="N303" s="100"/>
      <c r="O303" s="100"/>
      <c r="P303" s="100"/>
      <c r="Q303" s="100"/>
      <c r="R303" s="100"/>
      <c r="S303" s="100"/>
      <c r="T303" s="100"/>
      <c r="U303" s="100"/>
      <c r="V303" s="155">
        <v>0</v>
      </c>
    </row>
    <row r="304" spans="1:22" s="25" customFormat="1" ht="24" customHeight="1" x14ac:dyDescent="0.2">
      <c r="A304" s="130">
        <v>295</v>
      </c>
      <c r="B304" s="119"/>
      <c r="C304" s="99" t="s">
        <v>9</v>
      </c>
      <c r="D304" s="99">
        <v>13629</v>
      </c>
      <c r="E304" s="100">
        <v>1660</v>
      </c>
      <c r="F304" s="100">
        <v>413</v>
      </c>
      <c r="G304" s="100">
        <v>1</v>
      </c>
      <c r="H304" s="100">
        <v>11</v>
      </c>
      <c r="I304" s="100">
        <v>2</v>
      </c>
      <c r="J304" s="100">
        <v>81</v>
      </c>
      <c r="K304" s="100">
        <f t="shared" si="5"/>
        <v>4681</v>
      </c>
      <c r="L304" s="100">
        <v>1</v>
      </c>
      <c r="M304" s="100" t="s">
        <v>930</v>
      </c>
      <c r="N304" s="100"/>
      <c r="O304" s="100"/>
      <c r="P304" s="100"/>
      <c r="Q304" s="100"/>
      <c r="R304" s="100"/>
      <c r="S304" s="100"/>
      <c r="T304" s="100"/>
      <c r="U304" s="100"/>
      <c r="V304" s="155">
        <v>0</v>
      </c>
    </row>
    <row r="305" spans="1:22" s="25" customFormat="1" ht="24" customHeight="1" x14ac:dyDescent="0.2">
      <c r="A305" s="130">
        <v>296</v>
      </c>
      <c r="B305" s="119"/>
      <c r="C305" s="99" t="s">
        <v>9</v>
      </c>
      <c r="D305" s="99">
        <v>16946</v>
      </c>
      <c r="E305" s="100">
        <v>2879</v>
      </c>
      <c r="F305" s="100">
        <v>1</v>
      </c>
      <c r="G305" s="100">
        <v>1</v>
      </c>
      <c r="H305" s="100">
        <v>23</v>
      </c>
      <c r="I305" s="100"/>
      <c r="J305" s="100">
        <v>35</v>
      </c>
      <c r="K305" s="100">
        <f t="shared" si="5"/>
        <v>9235</v>
      </c>
      <c r="L305" s="100">
        <v>1</v>
      </c>
      <c r="M305" s="100" t="s">
        <v>930</v>
      </c>
      <c r="N305" s="100"/>
      <c r="O305" s="100"/>
      <c r="P305" s="100"/>
      <c r="Q305" s="100"/>
      <c r="R305" s="100"/>
      <c r="S305" s="100"/>
      <c r="T305" s="100"/>
      <c r="U305" s="100"/>
      <c r="V305" s="155">
        <v>0</v>
      </c>
    </row>
    <row r="306" spans="1:22" s="25" customFormat="1" ht="24" customHeight="1" x14ac:dyDescent="0.2">
      <c r="A306" s="130">
        <v>297</v>
      </c>
      <c r="B306" s="119"/>
      <c r="C306" s="99" t="s">
        <v>9</v>
      </c>
      <c r="D306" s="99">
        <v>5409</v>
      </c>
      <c r="E306" s="100">
        <v>443</v>
      </c>
      <c r="F306" s="100">
        <v>184</v>
      </c>
      <c r="G306" s="100">
        <v>1</v>
      </c>
      <c r="H306" s="100"/>
      <c r="I306" s="100"/>
      <c r="J306" s="100">
        <v>83</v>
      </c>
      <c r="K306" s="100">
        <f t="shared" si="5"/>
        <v>83</v>
      </c>
      <c r="L306" s="100">
        <v>1</v>
      </c>
      <c r="M306" s="100" t="s">
        <v>930</v>
      </c>
      <c r="N306" s="100"/>
      <c r="O306" s="100"/>
      <c r="P306" s="100"/>
      <c r="Q306" s="100"/>
      <c r="R306" s="100"/>
      <c r="S306" s="100"/>
      <c r="T306" s="100"/>
      <c r="U306" s="100"/>
      <c r="V306" s="155">
        <v>0</v>
      </c>
    </row>
    <row r="307" spans="1:22" s="25" customFormat="1" ht="24" customHeight="1" x14ac:dyDescent="0.2">
      <c r="A307" s="130">
        <v>298</v>
      </c>
      <c r="B307" s="99" t="s">
        <v>2647</v>
      </c>
      <c r="C307" s="99" t="s">
        <v>9</v>
      </c>
      <c r="D307" s="99">
        <v>16851</v>
      </c>
      <c r="E307" s="100">
        <v>2793</v>
      </c>
      <c r="F307" s="100">
        <v>60</v>
      </c>
      <c r="G307" s="100">
        <v>1</v>
      </c>
      <c r="H307" s="100">
        <v>16</v>
      </c>
      <c r="I307" s="100">
        <v>1</v>
      </c>
      <c r="J307" s="100">
        <v>93</v>
      </c>
      <c r="K307" s="100">
        <f t="shared" si="5"/>
        <v>6593</v>
      </c>
      <c r="L307" s="100">
        <v>1</v>
      </c>
      <c r="M307" s="100" t="s">
        <v>931</v>
      </c>
      <c r="N307" s="100"/>
      <c r="O307" s="100"/>
      <c r="P307" s="100"/>
      <c r="Q307" s="100"/>
      <c r="R307" s="100"/>
      <c r="S307" s="100"/>
      <c r="T307" s="100"/>
      <c r="U307" s="100"/>
      <c r="V307" s="155">
        <v>0</v>
      </c>
    </row>
    <row r="308" spans="1:22" s="25" customFormat="1" ht="24" customHeight="1" x14ac:dyDescent="0.2">
      <c r="A308" s="130">
        <v>299</v>
      </c>
      <c r="B308" s="119"/>
      <c r="C308" s="99" t="s">
        <v>9</v>
      </c>
      <c r="D308" s="99">
        <v>55915</v>
      </c>
      <c r="E308" s="100">
        <v>5779</v>
      </c>
      <c r="F308" s="100">
        <v>169</v>
      </c>
      <c r="G308" s="100">
        <v>1</v>
      </c>
      <c r="H308" s="100">
        <v>7</v>
      </c>
      <c r="I308" s="100"/>
      <c r="J308" s="100"/>
      <c r="K308" s="100">
        <f t="shared" si="5"/>
        <v>2800</v>
      </c>
      <c r="L308" s="100">
        <v>1</v>
      </c>
      <c r="M308" s="100" t="s">
        <v>931</v>
      </c>
      <c r="N308" s="100"/>
      <c r="O308" s="100"/>
      <c r="P308" s="100"/>
      <c r="Q308" s="100"/>
      <c r="R308" s="100"/>
      <c r="S308" s="100"/>
      <c r="T308" s="100"/>
      <c r="U308" s="100"/>
      <c r="V308" s="155">
        <v>0</v>
      </c>
    </row>
    <row r="309" spans="1:22" s="25" customFormat="1" ht="24" customHeight="1" x14ac:dyDescent="0.2">
      <c r="A309" s="130">
        <v>300</v>
      </c>
      <c r="B309" s="99" t="s">
        <v>2648</v>
      </c>
      <c r="C309" s="99" t="s">
        <v>9</v>
      </c>
      <c r="D309" s="99">
        <v>5418</v>
      </c>
      <c r="E309" s="100">
        <v>452</v>
      </c>
      <c r="F309" s="100">
        <v>194</v>
      </c>
      <c r="G309" s="100">
        <v>2</v>
      </c>
      <c r="H309" s="100"/>
      <c r="I309" s="100">
        <v>1</v>
      </c>
      <c r="J309" s="100">
        <v>58</v>
      </c>
      <c r="K309" s="100">
        <f t="shared" si="5"/>
        <v>158</v>
      </c>
      <c r="L309" s="100">
        <v>2</v>
      </c>
      <c r="M309" s="100" t="s">
        <v>932</v>
      </c>
      <c r="N309" s="100" t="s">
        <v>15</v>
      </c>
      <c r="O309" s="100" t="s">
        <v>12</v>
      </c>
      <c r="P309" s="100">
        <v>90</v>
      </c>
      <c r="Q309" s="100"/>
      <c r="R309" s="100"/>
      <c r="S309" s="100"/>
      <c r="T309" s="100"/>
      <c r="U309" s="100">
        <v>20</v>
      </c>
      <c r="V309" s="155">
        <v>0</v>
      </c>
    </row>
    <row r="310" spans="1:22" s="25" customFormat="1" ht="24" customHeight="1" x14ac:dyDescent="0.2">
      <c r="A310" s="130">
        <v>301</v>
      </c>
      <c r="B310" s="119"/>
      <c r="C310" s="99" t="s">
        <v>9</v>
      </c>
      <c r="D310" s="99">
        <v>53996</v>
      </c>
      <c r="E310" s="100">
        <v>5140</v>
      </c>
      <c r="F310" s="100">
        <v>131</v>
      </c>
      <c r="G310" s="100">
        <v>1</v>
      </c>
      <c r="H310" s="100">
        <v>4</v>
      </c>
      <c r="I310" s="100">
        <v>1</v>
      </c>
      <c r="J310" s="100">
        <v>19</v>
      </c>
      <c r="K310" s="100">
        <f t="shared" si="5"/>
        <v>1719</v>
      </c>
      <c r="L310" s="100">
        <v>1</v>
      </c>
      <c r="M310" s="100" t="s">
        <v>932</v>
      </c>
      <c r="N310" s="100"/>
      <c r="O310" s="100"/>
      <c r="P310" s="100"/>
      <c r="Q310" s="100"/>
      <c r="R310" s="100"/>
      <c r="S310" s="100"/>
      <c r="T310" s="100"/>
      <c r="U310" s="100"/>
      <c r="V310" s="155">
        <v>0</v>
      </c>
    </row>
    <row r="311" spans="1:22" s="25" customFormat="1" ht="24" customHeight="1" x14ac:dyDescent="0.2">
      <c r="A311" s="130">
        <v>302</v>
      </c>
      <c r="B311" s="119"/>
      <c r="C311" s="99" t="s">
        <v>9</v>
      </c>
      <c r="D311" s="99">
        <v>14961</v>
      </c>
      <c r="E311" s="100">
        <v>2104</v>
      </c>
      <c r="F311" s="100">
        <v>228</v>
      </c>
      <c r="G311" s="100">
        <v>1</v>
      </c>
      <c r="H311" s="100">
        <v>2</v>
      </c>
      <c r="I311" s="100"/>
      <c r="J311" s="100">
        <v>41</v>
      </c>
      <c r="K311" s="100">
        <f t="shared" si="5"/>
        <v>841</v>
      </c>
      <c r="L311" s="100">
        <v>1</v>
      </c>
      <c r="M311" s="100" t="s">
        <v>932</v>
      </c>
      <c r="N311" s="100"/>
      <c r="O311" s="100"/>
      <c r="P311" s="100"/>
      <c r="Q311" s="100"/>
      <c r="R311" s="100"/>
      <c r="S311" s="100"/>
      <c r="T311" s="100"/>
      <c r="U311" s="100"/>
      <c r="V311" s="155">
        <v>0</v>
      </c>
    </row>
    <row r="312" spans="1:22" s="25" customFormat="1" ht="24" customHeight="1" x14ac:dyDescent="0.2">
      <c r="A312" s="130">
        <v>303</v>
      </c>
      <c r="B312" s="119"/>
      <c r="C312" s="99" t="s">
        <v>9</v>
      </c>
      <c r="D312" s="99">
        <v>33561</v>
      </c>
      <c r="E312" s="100">
        <v>3830</v>
      </c>
      <c r="F312" s="100">
        <v>546</v>
      </c>
      <c r="G312" s="100">
        <v>1</v>
      </c>
      <c r="H312" s="100"/>
      <c r="I312" s="100"/>
      <c r="J312" s="100">
        <v>34</v>
      </c>
      <c r="K312" s="100">
        <f t="shared" si="5"/>
        <v>34</v>
      </c>
      <c r="L312" s="100">
        <v>1</v>
      </c>
      <c r="M312" s="100" t="s">
        <v>932</v>
      </c>
      <c r="N312" s="100"/>
      <c r="O312" s="100"/>
      <c r="P312" s="100"/>
      <c r="Q312" s="100"/>
      <c r="R312" s="100"/>
      <c r="S312" s="100"/>
      <c r="T312" s="100"/>
      <c r="U312" s="100"/>
      <c r="V312" s="155">
        <v>0</v>
      </c>
    </row>
    <row r="313" spans="1:22" s="25" customFormat="1" ht="24" customHeight="1" x14ac:dyDescent="0.2">
      <c r="A313" s="130">
        <v>304</v>
      </c>
      <c r="B313" s="119"/>
      <c r="C313" s="99" t="s">
        <v>9</v>
      </c>
      <c r="D313" s="99">
        <v>5411</v>
      </c>
      <c r="E313" s="100">
        <v>445</v>
      </c>
      <c r="F313" s="100">
        <v>187</v>
      </c>
      <c r="G313" s="100">
        <v>1</v>
      </c>
      <c r="H313" s="100"/>
      <c r="I313" s="100"/>
      <c r="J313" s="100">
        <v>26</v>
      </c>
      <c r="K313" s="100">
        <f t="shared" si="5"/>
        <v>26</v>
      </c>
      <c r="L313" s="100">
        <v>1</v>
      </c>
      <c r="M313" s="100" t="s">
        <v>932</v>
      </c>
      <c r="N313" s="100"/>
      <c r="O313" s="100"/>
      <c r="P313" s="100"/>
      <c r="Q313" s="100"/>
      <c r="R313" s="100"/>
      <c r="S313" s="100"/>
      <c r="T313" s="100"/>
      <c r="U313" s="100"/>
      <c r="V313" s="155">
        <v>0</v>
      </c>
    </row>
    <row r="314" spans="1:22" s="25" customFormat="1" ht="24" customHeight="1" x14ac:dyDescent="0.2">
      <c r="A314" s="130">
        <v>305</v>
      </c>
      <c r="B314" s="99" t="s">
        <v>2649</v>
      </c>
      <c r="C314" s="99" t="s">
        <v>9</v>
      </c>
      <c r="D314" s="99">
        <v>5453</v>
      </c>
      <c r="E314" s="100">
        <v>485</v>
      </c>
      <c r="F314" s="100">
        <v>240</v>
      </c>
      <c r="G314" s="100">
        <v>2</v>
      </c>
      <c r="H314" s="100"/>
      <c r="I314" s="100"/>
      <c r="J314" s="100">
        <v>59</v>
      </c>
      <c r="K314" s="100">
        <f t="shared" si="5"/>
        <v>59</v>
      </c>
      <c r="L314" s="100">
        <v>2</v>
      </c>
      <c r="M314" s="100" t="s">
        <v>933</v>
      </c>
      <c r="N314" s="100" t="s">
        <v>15</v>
      </c>
      <c r="O314" s="100" t="s">
        <v>12</v>
      </c>
      <c r="P314" s="100">
        <v>165</v>
      </c>
      <c r="Q314" s="100"/>
      <c r="R314" s="100"/>
      <c r="S314" s="100"/>
      <c r="T314" s="100"/>
      <c r="U314" s="100">
        <v>15</v>
      </c>
      <c r="V314" s="155">
        <v>0</v>
      </c>
    </row>
    <row r="315" spans="1:22" s="25" customFormat="1" ht="24" customHeight="1" x14ac:dyDescent="0.2">
      <c r="A315" s="130">
        <v>306</v>
      </c>
      <c r="B315" s="119"/>
      <c r="C315" s="99" t="s">
        <v>9</v>
      </c>
      <c r="D315" s="99">
        <v>17029</v>
      </c>
      <c r="E315" s="100">
        <v>1958</v>
      </c>
      <c r="F315" s="100">
        <v>203</v>
      </c>
      <c r="G315" s="100">
        <v>1</v>
      </c>
      <c r="H315" s="100">
        <v>17</v>
      </c>
      <c r="I315" s="100">
        <v>2</v>
      </c>
      <c r="J315" s="100"/>
      <c r="K315" s="100">
        <f t="shared" ref="K315:K362" si="6">H315*400+I315*100+J315</f>
        <v>7000</v>
      </c>
      <c r="L315" s="100">
        <v>1</v>
      </c>
      <c r="M315" s="100" t="s">
        <v>933</v>
      </c>
      <c r="N315" s="100"/>
      <c r="O315" s="100"/>
      <c r="P315" s="100"/>
      <c r="Q315" s="100"/>
      <c r="R315" s="100"/>
      <c r="S315" s="100"/>
      <c r="T315" s="100"/>
      <c r="U315" s="100"/>
      <c r="V315" s="155">
        <v>0</v>
      </c>
    </row>
    <row r="316" spans="1:22" s="25" customFormat="1" ht="24" customHeight="1" x14ac:dyDescent="0.2">
      <c r="A316" s="130">
        <v>307</v>
      </c>
      <c r="B316" s="99" t="s">
        <v>2650</v>
      </c>
      <c r="C316" s="99" t="s">
        <v>9</v>
      </c>
      <c r="D316" s="99"/>
      <c r="E316" s="100"/>
      <c r="F316" s="100"/>
      <c r="G316" s="100">
        <v>2</v>
      </c>
      <c r="H316" s="100"/>
      <c r="I316" s="100"/>
      <c r="J316" s="100"/>
      <c r="K316" s="100">
        <f t="shared" si="6"/>
        <v>0</v>
      </c>
      <c r="L316" s="100">
        <v>2</v>
      </c>
      <c r="M316" s="100" t="s">
        <v>934</v>
      </c>
      <c r="N316" s="100" t="s">
        <v>15</v>
      </c>
      <c r="O316" s="100" t="s">
        <v>12</v>
      </c>
      <c r="P316" s="100">
        <v>120</v>
      </c>
      <c r="Q316" s="100"/>
      <c r="R316" s="100"/>
      <c r="S316" s="100"/>
      <c r="T316" s="100"/>
      <c r="U316" s="100">
        <v>20</v>
      </c>
      <c r="V316" s="155">
        <v>0</v>
      </c>
    </row>
    <row r="317" spans="1:22" s="25" customFormat="1" ht="24" customHeight="1" x14ac:dyDescent="0.2">
      <c r="A317" s="130">
        <v>308</v>
      </c>
      <c r="B317" s="119"/>
      <c r="C317" s="99" t="s">
        <v>9</v>
      </c>
      <c r="D317" s="99">
        <v>17074</v>
      </c>
      <c r="E317" s="100">
        <v>3002</v>
      </c>
      <c r="F317" s="100">
        <v>44</v>
      </c>
      <c r="G317" s="100">
        <v>1</v>
      </c>
      <c r="H317" s="100">
        <v>14</v>
      </c>
      <c r="I317" s="100">
        <v>3</v>
      </c>
      <c r="J317" s="100">
        <v>9</v>
      </c>
      <c r="K317" s="100">
        <f t="shared" si="6"/>
        <v>5909</v>
      </c>
      <c r="L317" s="100">
        <v>1</v>
      </c>
      <c r="M317" s="100" t="s">
        <v>934</v>
      </c>
      <c r="N317" s="100"/>
      <c r="O317" s="100"/>
      <c r="P317" s="100"/>
      <c r="Q317" s="100"/>
      <c r="R317" s="100"/>
      <c r="S317" s="100"/>
      <c r="T317" s="100"/>
      <c r="U317" s="100"/>
      <c r="V317" s="155">
        <v>0</v>
      </c>
    </row>
    <row r="318" spans="1:22" s="25" customFormat="1" ht="24" customHeight="1" x14ac:dyDescent="0.2">
      <c r="A318" s="130">
        <v>309</v>
      </c>
      <c r="B318" s="99" t="s">
        <v>2651</v>
      </c>
      <c r="C318" s="99" t="s">
        <v>9</v>
      </c>
      <c r="D318" s="99"/>
      <c r="E318" s="100"/>
      <c r="F318" s="100"/>
      <c r="G318" s="100">
        <v>2</v>
      </c>
      <c r="H318" s="100"/>
      <c r="I318" s="100"/>
      <c r="J318" s="100"/>
      <c r="K318" s="100">
        <f t="shared" si="6"/>
        <v>0</v>
      </c>
      <c r="L318" s="100">
        <v>2</v>
      </c>
      <c r="M318" s="100" t="s">
        <v>935</v>
      </c>
      <c r="N318" s="100" t="s">
        <v>15</v>
      </c>
      <c r="O318" s="100" t="s">
        <v>12</v>
      </c>
      <c r="P318" s="100">
        <v>85</v>
      </c>
      <c r="Q318" s="100"/>
      <c r="R318" s="100"/>
      <c r="S318" s="100"/>
      <c r="T318" s="100"/>
      <c r="U318" s="100">
        <v>10</v>
      </c>
      <c r="V318" s="155">
        <v>0</v>
      </c>
    </row>
    <row r="319" spans="1:22" s="25" customFormat="1" ht="24" customHeight="1" x14ac:dyDescent="0.2">
      <c r="A319" s="130">
        <v>310</v>
      </c>
      <c r="B319" s="99" t="s">
        <v>2652</v>
      </c>
      <c r="C319" s="99" t="s">
        <v>9</v>
      </c>
      <c r="D319" s="99">
        <v>5462</v>
      </c>
      <c r="E319" s="100"/>
      <c r="F319" s="100">
        <v>249</v>
      </c>
      <c r="G319" s="100">
        <v>2</v>
      </c>
      <c r="H319" s="100"/>
      <c r="I319" s="100"/>
      <c r="J319" s="100">
        <v>35</v>
      </c>
      <c r="K319" s="100">
        <f t="shared" si="6"/>
        <v>35</v>
      </c>
      <c r="L319" s="100">
        <v>2</v>
      </c>
      <c r="M319" s="100" t="s">
        <v>936</v>
      </c>
      <c r="N319" s="100" t="s">
        <v>15</v>
      </c>
      <c r="O319" s="100" t="s">
        <v>12</v>
      </c>
      <c r="P319" s="100">
        <v>114</v>
      </c>
      <c r="Q319" s="100"/>
      <c r="R319" s="100"/>
      <c r="S319" s="100"/>
      <c r="T319" s="100"/>
      <c r="U319" s="100">
        <v>30</v>
      </c>
      <c r="V319" s="155">
        <v>0</v>
      </c>
    </row>
    <row r="320" spans="1:22" s="25" customFormat="1" ht="24" customHeight="1" x14ac:dyDescent="0.2">
      <c r="A320" s="130">
        <v>311</v>
      </c>
      <c r="B320" s="119"/>
      <c r="C320" s="99" t="s">
        <v>9</v>
      </c>
      <c r="D320" s="99">
        <v>17044</v>
      </c>
      <c r="E320" s="100"/>
      <c r="F320" s="100">
        <v>71</v>
      </c>
      <c r="G320" s="100">
        <v>1</v>
      </c>
      <c r="H320" s="100">
        <v>24</v>
      </c>
      <c r="I320" s="100">
        <v>3</v>
      </c>
      <c r="J320" s="100">
        <v>81</v>
      </c>
      <c r="K320" s="100">
        <f t="shared" si="6"/>
        <v>9981</v>
      </c>
      <c r="L320" s="100">
        <v>1</v>
      </c>
      <c r="M320" s="100" t="s">
        <v>936</v>
      </c>
      <c r="N320" s="100"/>
      <c r="O320" s="100"/>
      <c r="P320" s="100"/>
      <c r="Q320" s="100"/>
      <c r="R320" s="100"/>
      <c r="S320" s="100"/>
      <c r="T320" s="100"/>
      <c r="U320" s="100"/>
      <c r="V320" s="155">
        <v>0</v>
      </c>
    </row>
    <row r="321" spans="1:22" s="25" customFormat="1" ht="24" customHeight="1" x14ac:dyDescent="0.2">
      <c r="A321" s="130">
        <v>312</v>
      </c>
      <c r="B321" s="119"/>
      <c r="C321" s="99" t="s">
        <v>9</v>
      </c>
      <c r="D321" s="99">
        <v>32993</v>
      </c>
      <c r="E321" s="100">
        <v>3772</v>
      </c>
      <c r="F321" s="100">
        <v>109</v>
      </c>
      <c r="G321" s="100">
        <v>1</v>
      </c>
      <c r="H321" s="100">
        <v>3</v>
      </c>
      <c r="I321" s="100">
        <v>2</v>
      </c>
      <c r="J321" s="100">
        <v>9</v>
      </c>
      <c r="K321" s="100">
        <f t="shared" si="6"/>
        <v>1409</v>
      </c>
      <c r="L321" s="100">
        <v>1</v>
      </c>
      <c r="M321" s="100" t="s">
        <v>936</v>
      </c>
      <c r="N321" s="100"/>
      <c r="O321" s="100"/>
      <c r="P321" s="100"/>
      <c r="Q321" s="100"/>
      <c r="R321" s="100"/>
      <c r="S321" s="100"/>
      <c r="T321" s="100"/>
      <c r="U321" s="100"/>
      <c r="V321" s="155">
        <v>0</v>
      </c>
    </row>
    <row r="322" spans="1:22" s="25" customFormat="1" ht="24" customHeight="1" x14ac:dyDescent="0.2">
      <c r="A322" s="130">
        <v>313</v>
      </c>
      <c r="B322" s="99" t="s">
        <v>2365</v>
      </c>
      <c r="C322" s="99" t="s">
        <v>9</v>
      </c>
      <c r="D322" s="99">
        <v>26203</v>
      </c>
      <c r="E322" s="100">
        <v>3034</v>
      </c>
      <c r="F322" s="100">
        <v>126</v>
      </c>
      <c r="G322" s="100">
        <v>1</v>
      </c>
      <c r="H322" s="100">
        <v>5</v>
      </c>
      <c r="I322" s="100">
        <v>2</v>
      </c>
      <c r="J322" s="100">
        <v>92</v>
      </c>
      <c r="K322" s="100">
        <f t="shared" si="6"/>
        <v>2292</v>
      </c>
      <c r="L322" s="100">
        <v>1</v>
      </c>
      <c r="M322" s="100" t="s">
        <v>937</v>
      </c>
      <c r="N322" s="100"/>
      <c r="O322" s="100"/>
      <c r="P322" s="100"/>
      <c r="Q322" s="100"/>
      <c r="R322" s="100"/>
      <c r="S322" s="100"/>
      <c r="T322" s="100"/>
      <c r="U322" s="100"/>
      <c r="V322" s="155">
        <v>0</v>
      </c>
    </row>
    <row r="323" spans="1:22" s="25" customFormat="1" ht="24" customHeight="1" x14ac:dyDescent="0.2">
      <c r="A323" s="130">
        <v>314</v>
      </c>
      <c r="B323" s="119"/>
      <c r="C323" s="99" t="s">
        <v>9</v>
      </c>
      <c r="D323" s="99">
        <v>32996</v>
      </c>
      <c r="E323" s="100">
        <v>3775</v>
      </c>
      <c r="F323" s="100">
        <v>112</v>
      </c>
      <c r="G323" s="100">
        <v>1</v>
      </c>
      <c r="H323" s="100">
        <v>5</v>
      </c>
      <c r="I323" s="100"/>
      <c r="J323" s="100">
        <v>29</v>
      </c>
      <c r="K323" s="100">
        <f t="shared" si="6"/>
        <v>2029</v>
      </c>
      <c r="L323" s="100">
        <v>1</v>
      </c>
      <c r="M323" s="100" t="s">
        <v>937</v>
      </c>
      <c r="N323" s="100"/>
      <c r="O323" s="100"/>
      <c r="P323" s="100"/>
      <c r="Q323" s="100"/>
      <c r="R323" s="100"/>
      <c r="S323" s="100"/>
      <c r="T323" s="100"/>
      <c r="U323" s="100"/>
      <c r="V323" s="155">
        <v>0</v>
      </c>
    </row>
    <row r="324" spans="1:22" s="25" customFormat="1" ht="24" customHeight="1" x14ac:dyDescent="0.2">
      <c r="A324" s="130">
        <v>315</v>
      </c>
      <c r="B324" s="119"/>
      <c r="C324" s="99" t="s">
        <v>13</v>
      </c>
      <c r="D324" s="99"/>
      <c r="E324" s="100"/>
      <c r="F324" s="100"/>
      <c r="G324" s="100">
        <v>1</v>
      </c>
      <c r="H324" s="100">
        <v>15</v>
      </c>
      <c r="I324" s="100"/>
      <c r="J324" s="100"/>
      <c r="K324" s="100">
        <f t="shared" si="6"/>
        <v>6000</v>
      </c>
      <c r="L324" s="100">
        <v>1</v>
      </c>
      <c r="M324" s="100" t="s">
        <v>937</v>
      </c>
      <c r="N324" s="100"/>
      <c r="O324" s="100"/>
      <c r="P324" s="100"/>
      <c r="Q324" s="100"/>
      <c r="R324" s="100"/>
      <c r="S324" s="100"/>
      <c r="T324" s="100"/>
      <c r="U324" s="100"/>
      <c r="V324" s="155">
        <v>0.01</v>
      </c>
    </row>
    <row r="325" spans="1:22" s="25" customFormat="1" ht="24" customHeight="1" x14ac:dyDescent="0.2">
      <c r="A325" s="130">
        <v>316</v>
      </c>
      <c r="B325" s="99" t="s">
        <v>2364</v>
      </c>
      <c r="C325" s="99" t="s">
        <v>9</v>
      </c>
      <c r="D325" s="99">
        <v>5456</v>
      </c>
      <c r="E325" s="100">
        <v>488</v>
      </c>
      <c r="F325" s="100">
        <v>243</v>
      </c>
      <c r="G325" s="100">
        <v>2</v>
      </c>
      <c r="H325" s="100"/>
      <c r="I325" s="100"/>
      <c r="J325" s="100">
        <v>87</v>
      </c>
      <c r="K325" s="100">
        <f t="shared" si="6"/>
        <v>87</v>
      </c>
      <c r="L325" s="100">
        <v>2</v>
      </c>
      <c r="M325" s="100" t="s">
        <v>937</v>
      </c>
      <c r="N325" s="100" t="s">
        <v>15</v>
      </c>
      <c r="O325" s="100" t="s">
        <v>12</v>
      </c>
      <c r="P325" s="100">
        <v>108</v>
      </c>
      <c r="Q325" s="100"/>
      <c r="R325" s="100"/>
      <c r="S325" s="100"/>
      <c r="T325" s="100"/>
      <c r="U325" s="100">
        <v>20</v>
      </c>
      <c r="V325" s="155">
        <v>0</v>
      </c>
    </row>
    <row r="326" spans="1:22" s="25" customFormat="1" ht="24" customHeight="1" x14ac:dyDescent="0.2">
      <c r="A326" s="130">
        <v>317</v>
      </c>
      <c r="B326" s="119"/>
      <c r="C326" s="99" t="s">
        <v>9</v>
      </c>
      <c r="D326" s="99">
        <v>16549</v>
      </c>
      <c r="E326" s="100">
        <v>2602</v>
      </c>
      <c r="F326" s="100">
        <v>131</v>
      </c>
      <c r="G326" s="100">
        <v>1</v>
      </c>
      <c r="H326" s="100">
        <v>16</v>
      </c>
      <c r="I326" s="100">
        <v>1</v>
      </c>
      <c r="J326" s="100">
        <v>56</v>
      </c>
      <c r="K326" s="100">
        <f t="shared" si="6"/>
        <v>6556</v>
      </c>
      <c r="L326" s="100">
        <v>1</v>
      </c>
      <c r="M326" s="100" t="s">
        <v>937</v>
      </c>
      <c r="N326" s="100"/>
      <c r="O326" s="100"/>
      <c r="P326" s="100"/>
      <c r="Q326" s="100"/>
      <c r="R326" s="100"/>
      <c r="S326" s="100"/>
      <c r="T326" s="100"/>
      <c r="U326" s="100"/>
      <c r="V326" s="155">
        <v>0</v>
      </c>
    </row>
    <row r="327" spans="1:22" s="25" customFormat="1" ht="24" customHeight="1" x14ac:dyDescent="0.2">
      <c r="A327" s="130">
        <v>318</v>
      </c>
      <c r="B327" s="99" t="s">
        <v>2363</v>
      </c>
      <c r="C327" s="99" t="s">
        <v>9</v>
      </c>
      <c r="D327" s="99"/>
      <c r="E327" s="100">
        <v>2585</v>
      </c>
      <c r="F327" s="100">
        <v>6</v>
      </c>
      <c r="G327" s="100">
        <v>1</v>
      </c>
      <c r="H327" s="100">
        <v>7</v>
      </c>
      <c r="I327" s="100">
        <v>3</v>
      </c>
      <c r="J327" s="100">
        <v>95</v>
      </c>
      <c r="K327" s="100">
        <f t="shared" si="6"/>
        <v>3195</v>
      </c>
      <c r="L327" s="100">
        <v>1</v>
      </c>
      <c r="M327" s="100" t="s">
        <v>1569</v>
      </c>
      <c r="N327" s="100"/>
      <c r="O327" s="100"/>
      <c r="P327" s="100"/>
      <c r="Q327" s="100"/>
      <c r="R327" s="100"/>
      <c r="S327" s="100"/>
      <c r="T327" s="100"/>
      <c r="U327" s="100"/>
      <c r="V327" s="155">
        <v>0</v>
      </c>
    </row>
    <row r="328" spans="1:22" s="25" customFormat="1" ht="24" customHeight="1" x14ac:dyDescent="0.2">
      <c r="A328" s="130">
        <v>319</v>
      </c>
      <c r="B328" s="99" t="s">
        <v>2362</v>
      </c>
      <c r="C328" s="99" t="s">
        <v>9</v>
      </c>
      <c r="D328" s="99">
        <v>16712</v>
      </c>
      <c r="E328" s="100">
        <v>2662</v>
      </c>
      <c r="F328" s="100">
        <v>39</v>
      </c>
      <c r="G328" s="100">
        <v>1</v>
      </c>
      <c r="H328" s="100">
        <v>4</v>
      </c>
      <c r="I328" s="100"/>
      <c r="J328" s="100">
        <v>92</v>
      </c>
      <c r="K328" s="100">
        <f t="shared" si="6"/>
        <v>1692</v>
      </c>
      <c r="L328" s="100">
        <v>1</v>
      </c>
      <c r="M328" s="100" t="s">
        <v>903</v>
      </c>
      <c r="N328" s="100"/>
      <c r="O328" s="100"/>
      <c r="P328" s="100"/>
      <c r="Q328" s="100"/>
      <c r="R328" s="100"/>
      <c r="S328" s="100"/>
      <c r="T328" s="100"/>
      <c r="U328" s="100"/>
      <c r="V328" s="155">
        <v>0</v>
      </c>
    </row>
    <row r="329" spans="1:22" s="25" customFormat="1" ht="24" customHeight="1" x14ac:dyDescent="0.2">
      <c r="A329" s="130">
        <v>320</v>
      </c>
      <c r="B329" s="119"/>
      <c r="C329" s="99" t="s">
        <v>13</v>
      </c>
      <c r="D329" s="99"/>
      <c r="E329" s="100"/>
      <c r="F329" s="100"/>
      <c r="G329" s="100">
        <v>1</v>
      </c>
      <c r="H329" s="100">
        <v>12</v>
      </c>
      <c r="I329" s="100"/>
      <c r="J329" s="100"/>
      <c r="K329" s="100">
        <f t="shared" si="6"/>
        <v>4800</v>
      </c>
      <c r="L329" s="100">
        <v>1</v>
      </c>
      <c r="M329" s="100" t="s">
        <v>903</v>
      </c>
      <c r="N329" s="100"/>
      <c r="O329" s="100"/>
      <c r="P329" s="100"/>
      <c r="Q329" s="100"/>
      <c r="R329" s="100"/>
      <c r="S329" s="100"/>
      <c r="T329" s="100"/>
      <c r="U329" s="100"/>
      <c r="V329" s="155">
        <v>0.01</v>
      </c>
    </row>
    <row r="330" spans="1:22" s="25" customFormat="1" ht="24" customHeight="1" x14ac:dyDescent="0.2">
      <c r="A330" s="130">
        <v>321</v>
      </c>
      <c r="B330" s="99" t="s">
        <v>2361</v>
      </c>
      <c r="C330" s="99" t="s">
        <v>9</v>
      </c>
      <c r="D330" s="99">
        <v>5511</v>
      </c>
      <c r="E330" s="100"/>
      <c r="F330" s="100">
        <v>228</v>
      </c>
      <c r="G330" s="100">
        <v>2</v>
      </c>
      <c r="H330" s="100"/>
      <c r="I330" s="100">
        <v>1</v>
      </c>
      <c r="J330" s="100">
        <v>1</v>
      </c>
      <c r="K330" s="100">
        <f t="shared" si="6"/>
        <v>101</v>
      </c>
      <c r="L330" s="100">
        <v>2</v>
      </c>
      <c r="M330" s="100" t="s">
        <v>938</v>
      </c>
      <c r="N330" s="100" t="s">
        <v>15</v>
      </c>
      <c r="O330" s="100" t="s">
        <v>12</v>
      </c>
      <c r="P330" s="100">
        <v>325</v>
      </c>
      <c r="Q330" s="100"/>
      <c r="R330" s="100"/>
      <c r="S330" s="100"/>
      <c r="T330" s="100"/>
      <c r="U330" s="100">
        <v>30</v>
      </c>
      <c r="V330" s="155">
        <v>0</v>
      </c>
    </row>
    <row r="331" spans="1:22" s="25" customFormat="1" ht="24" customHeight="1" x14ac:dyDescent="0.2">
      <c r="A331" s="130">
        <v>322</v>
      </c>
      <c r="B331" s="119"/>
      <c r="C331" s="99" t="s">
        <v>9</v>
      </c>
      <c r="D331" s="99">
        <v>17073</v>
      </c>
      <c r="E331" s="100">
        <v>3001</v>
      </c>
      <c r="F331" s="100">
        <v>43</v>
      </c>
      <c r="G331" s="100">
        <v>1</v>
      </c>
      <c r="H331" s="100">
        <v>25</v>
      </c>
      <c r="I331" s="100"/>
      <c r="J331" s="100">
        <v>20</v>
      </c>
      <c r="K331" s="100">
        <f t="shared" si="6"/>
        <v>10020</v>
      </c>
      <c r="L331" s="100">
        <v>1</v>
      </c>
      <c r="M331" s="100"/>
      <c r="N331" s="100"/>
      <c r="O331" s="100"/>
      <c r="P331" s="100"/>
      <c r="Q331" s="100"/>
      <c r="R331" s="100"/>
      <c r="S331" s="100"/>
      <c r="T331" s="100"/>
      <c r="U331" s="100"/>
      <c r="V331" s="155">
        <v>0</v>
      </c>
    </row>
    <row r="332" spans="1:22" s="25" customFormat="1" ht="24" customHeight="1" x14ac:dyDescent="0.2">
      <c r="A332" s="130">
        <v>323</v>
      </c>
      <c r="B332" s="119"/>
      <c r="C332" s="99" t="s">
        <v>9</v>
      </c>
      <c r="D332" s="99">
        <v>17035</v>
      </c>
      <c r="E332" s="100">
        <v>2964</v>
      </c>
      <c r="F332" s="100">
        <v>257</v>
      </c>
      <c r="G332" s="100">
        <v>1</v>
      </c>
      <c r="H332" s="100">
        <v>18</v>
      </c>
      <c r="I332" s="100">
        <v>1</v>
      </c>
      <c r="J332" s="100">
        <v>3</v>
      </c>
      <c r="K332" s="100">
        <f t="shared" si="6"/>
        <v>7303</v>
      </c>
      <c r="L332" s="100">
        <v>1</v>
      </c>
      <c r="M332" s="100"/>
      <c r="N332" s="100"/>
      <c r="O332" s="100"/>
      <c r="P332" s="100"/>
      <c r="Q332" s="100"/>
      <c r="R332" s="100"/>
      <c r="S332" s="100"/>
      <c r="T332" s="100"/>
      <c r="U332" s="100"/>
      <c r="V332" s="155">
        <v>0</v>
      </c>
    </row>
    <row r="333" spans="1:22" s="25" customFormat="1" ht="24" customHeight="1" x14ac:dyDescent="0.2">
      <c r="A333" s="130">
        <v>324</v>
      </c>
      <c r="B333" s="99" t="s">
        <v>2360</v>
      </c>
      <c r="C333" s="99" t="s">
        <v>9</v>
      </c>
      <c r="D333" s="99">
        <v>45594</v>
      </c>
      <c r="E333" s="100">
        <v>4498</v>
      </c>
      <c r="F333" s="100">
        <v>185</v>
      </c>
      <c r="G333" s="100">
        <v>1</v>
      </c>
      <c r="H333" s="100">
        <v>1</v>
      </c>
      <c r="I333" s="100">
        <v>2</v>
      </c>
      <c r="J333" s="100">
        <v>73</v>
      </c>
      <c r="K333" s="100">
        <f t="shared" si="6"/>
        <v>673</v>
      </c>
      <c r="L333" s="100">
        <v>1</v>
      </c>
      <c r="M333" s="100" t="s">
        <v>939</v>
      </c>
      <c r="N333" s="100"/>
      <c r="O333" s="100"/>
      <c r="P333" s="100"/>
      <c r="Q333" s="100"/>
      <c r="R333" s="100"/>
      <c r="S333" s="100"/>
      <c r="T333" s="100"/>
      <c r="U333" s="100"/>
      <c r="V333" s="155">
        <v>0</v>
      </c>
    </row>
    <row r="334" spans="1:22" s="25" customFormat="1" ht="24" customHeight="1" x14ac:dyDescent="0.2">
      <c r="A334" s="130">
        <v>325</v>
      </c>
      <c r="B334" s="99" t="s">
        <v>2359</v>
      </c>
      <c r="C334" s="99" t="s">
        <v>9</v>
      </c>
      <c r="D334" s="99">
        <v>59906</v>
      </c>
      <c r="E334" s="100">
        <v>5651</v>
      </c>
      <c r="F334" s="100">
        <v>81</v>
      </c>
      <c r="G334" s="100">
        <v>2</v>
      </c>
      <c r="H334" s="100"/>
      <c r="I334" s="100"/>
      <c r="J334" s="100">
        <v>65</v>
      </c>
      <c r="K334" s="100">
        <f t="shared" si="6"/>
        <v>65</v>
      </c>
      <c r="L334" s="100">
        <v>2</v>
      </c>
      <c r="M334" s="100" t="s">
        <v>940</v>
      </c>
      <c r="N334" s="100" t="s">
        <v>15</v>
      </c>
      <c r="O334" s="100" t="s">
        <v>12</v>
      </c>
      <c r="P334" s="100">
        <v>132</v>
      </c>
      <c r="Q334" s="100"/>
      <c r="R334" s="100"/>
      <c r="S334" s="100"/>
      <c r="T334" s="100"/>
      <c r="U334" s="100">
        <v>20</v>
      </c>
      <c r="V334" s="155">
        <v>0</v>
      </c>
    </row>
    <row r="335" spans="1:22" s="25" customFormat="1" ht="24" customHeight="1" x14ac:dyDescent="0.2">
      <c r="A335" s="130">
        <v>326</v>
      </c>
      <c r="B335" s="119"/>
      <c r="C335" s="99" t="s">
        <v>9</v>
      </c>
      <c r="D335" s="99">
        <v>61412</v>
      </c>
      <c r="E335" s="100">
        <v>5973</v>
      </c>
      <c r="F335" s="100">
        <v>397</v>
      </c>
      <c r="G335" s="100">
        <v>1</v>
      </c>
      <c r="H335" s="100">
        <v>1</v>
      </c>
      <c r="I335" s="100"/>
      <c r="J335" s="100">
        <v>43</v>
      </c>
      <c r="K335" s="100">
        <f t="shared" si="6"/>
        <v>443</v>
      </c>
      <c r="L335" s="100">
        <v>1</v>
      </c>
      <c r="M335" s="100" t="s">
        <v>940</v>
      </c>
      <c r="N335" s="100"/>
      <c r="O335" s="100"/>
      <c r="P335" s="100"/>
      <c r="Q335" s="100"/>
      <c r="R335" s="100"/>
      <c r="S335" s="100"/>
      <c r="T335" s="100"/>
      <c r="U335" s="100"/>
      <c r="V335" s="155">
        <v>0</v>
      </c>
    </row>
    <row r="336" spans="1:22" s="25" customFormat="1" ht="24" customHeight="1" x14ac:dyDescent="0.2">
      <c r="A336" s="130">
        <v>327</v>
      </c>
      <c r="B336" s="119"/>
      <c r="C336" s="99" t="s">
        <v>9</v>
      </c>
      <c r="D336" s="99">
        <v>61260</v>
      </c>
      <c r="E336" s="100">
        <v>5960</v>
      </c>
      <c r="F336" s="100">
        <v>39</v>
      </c>
      <c r="G336" s="100">
        <v>1</v>
      </c>
      <c r="H336" s="100">
        <v>6</v>
      </c>
      <c r="I336" s="100"/>
      <c r="J336" s="100"/>
      <c r="K336" s="100">
        <f t="shared" si="6"/>
        <v>2400</v>
      </c>
      <c r="L336" s="100">
        <v>1</v>
      </c>
      <c r="M336" s="100" t="s">
        <v>940</v>
      </c>
      <c r="N336" s="100"/>
      <c r="O336" s="100"/>
      <c r="P336" s="100"/>
      <c r="Q336" s="100"/>
      <c r="R336" s="100"/>
      <c r="S336" s="100"/>
      <c r="T336" s="100"/>
      <c r="U336" s="100"/>
      <c r="V336" s="155">
        <v>0</v>
      </c>
    </row>
    <row r="337" spans="1:22" s="25" customFormat="1" ht="24" customHeight="1" x14ac:dyDescent="0.2">
      <c r="A337" s="130">
        <v>328</v>
      </c>
      <c r="B337" s="99" t="s">
        <v>2358</v>
      </c>
      <c r="C337" s="99" t="s">
        <v>9</v>
      </c>
      <c r="D337" s="99">
        <v>5459</v>
      </c>
      <c r="E337" s="100">
        <v>491</v>
      </c>
      <c r="F337" s="100">
        <v>246</v>
      </c>
      <c r="G337" s="100">
        <v>2</v>
      </c>
      <c r="H337" s="100"/>
      <c r="I337" s="100"/>
      <c r="J337" s="100">
        <v>79</v>
      </c>
      <c r="K337" s="100">
        <f t="shared" si="6"/>
        <v>79</v>
      </c>
      <c r="L337" s="100">
        <v>2</v>
      </c>
      <c r="M337" s="100" t="s">
        <v>941</v>
      </c>
      <c r="N337" s="100" t="s">
        <v>15</v>
      </c>
      <c r="O337" s="100" t="s">
        <v>12</v>
      </c>
      <c r="P337" s="100">
        <v>230</v>
      </c>
      <c r="Q337" s="100"/>
      <c r="R337" s="100"/>
      <c r="S337" s="100"/>
      <c r="T337" s="100"/>
      <c r="U337" s="100">
        <v>20</v>
      </c>
      <c r="V337" s="155">
        <v>0</v>
      </c>
    </row>
    <row r="338" spans="1:22" s="25" customFormat="1" ht="24" customHeight="1" x14ac:dyDescent="0.2">
      <c r="A338" s="130">
        <v>329</v>
      </c>
      <c r="B338" s="119"/>
      <c r="C338" s="99" t="s">
        <v>9</v>
      </c>
      <c r="D338" s="99">
        <v>16720</v>
      </c>
      <c r="E338" s="100">
        <v>2670</v>
      </c>
      <c r="F338" s="100">
        <v>54</v>
      </c>
      <c r="G338" s="100">
        <v>1</v>
      </c>
      <c r="H338" s="100">
        <v>12</v>
      </c>
      <c r="I338" s="100"/>
      <c r="J338" s="100">
        <v>9</v>
      </c>
      <c r="K338" s="100">
        <f t="shared" si="6"/>
        <v>4809</v>
      </c>
      <c r="L338" s="100">
        <v>1</v>
      </c>
      <c r="M338" s="100" t="s">
        <v>941</v>
      </c>
      <c r="N338" s="100"/>
      <c r="O338" s="100"/>
      <c r="P338" s="100"/>
      <c r="Q338" s="100"/>
      <c r="R338" s="100"/>
      <c r="S338" s="100"/>
      <c r="T338" s="100"/>
      <c r="U338" s="100"/>
      <c r="V338" s="155">
        <v>0</v>
      </c>
    </row>
    <row r="339" spans="1:22" s="25" customFormat="1" ht="24" customHeight="1" x14ac:dyDescent="0.2">
      <c r="A339" s="130">
        <v>330</v>
      </c>
      <c r="B339" s="119"/>
      <c r="C339" s="99" t="s">
        <v>9</v>
      </c>
      <c r="D339" s="99">
        <v>55916</v>
      </c>
      <c r="E339" s="100">
        <v>5780</v>
      </c>
      <c r="F339" s="100">
        <v>170</v>
      </c>
      <c r="G339" s="100">
        <v>1</v>
      </c>
      <c r="H339" s="100">
        <v>6</v>
      </c>
      <c r="I339" s="100"/>
      <c r="J339" s="100"/>
      <c r="K339" s="100">
        <f t="shared" si="6"/>
        <v>2400</v>
      </c>
      <c r="L339" s="100">
        <v>1</v>
      </c>
      <c r="M339" s="100" t="s">
        <v>941</v>
      </c>
      <c r="N339" s="100"/>
      <c r="O339" s="100"/>
      <c r="P339" s="100"/>
      <c r="Q339" s="100"/>
      <c r="R339" s="100"/>
      <c r="S339" s="100"/>
      <c r="T339" s="100"/>
      <c r="U339" s="100"/>
      <c r="V339" s="155">
        <v>0</v>
      </c>
    </row>
    <row r="340" spans="1:22" s="25" customFormat="1" ht="24" customHeight="1" x14ac:dyDescent="0.2">
      <c r="A340" s="130">
        <v>331</v>
      </c>
      <c r="B340" s="99" t="s">
        <v>2357</v>
      </c>
      <c r="C340" s="99" t="s">
        <v>773</v>
      </c>
      <c r="D340" s="99">
        <v>2104</v>
      </c>
      <c r="E340" s="100">
        <v>2104</v>
      </c>
      <c r="F340" s="100">
        <v>581</v>
      </c>
      <c r="G340" s="100">
        <v>2</v>
      </c>
      <c r="H340" s="100"/>
      <c r="I340" s="100"/>
      <c r="J340" s="100">
        <v>90</v>
      </c>
      <c r="K340" s="100">
        <f t="shared" si="6"/>
        <v>90</v>
      </c>
      <c r="L340" s="100">
        <v>2</v>
      </c>
      <c r="M340" s="100" t="s">
        <v>942</v>
      </c>
      <c r="N340" s="100" t="s">
        <v>15</v>
      </c>
      <c r="O340" s="100" t="s">
        <v>12</v>
      </c>
      <c r="P340" s="100">
        <v>153</v>
      </c>
      <c r="Q340" s="100"/>
      <c r="R340" s="100"/>
      <c r="S340" s="100"/>
      <c r="T340" s="100"/>
      <c r="U340" s="100">
        <v>20</v>
      </c>
      <c r="V340" s="155">
        <v>0.02</v>
      </c>
    </row>
    <row r="341" spans="1:22" s="25" customFormat="1" ht="24" customHeight="1" x14ac:dyDescent="0.2">
      <c r="A341" s="130">
        <v>332</v>
      </c>
      <c r="B341" s="119"/>
      <c r="C341" s="99" t="s">
        <v>9</v>
      </c>
      <c r="D341" s="99">
        <v>53995</v>
      </c>
      <c r="E341" s="100">
        <v>5139</v>
      </c>
      <c r="F341" s="100">
        <v>130</v>
      </c>
      <c r="G341" s="100">
        <v>1</v>
      </c>
      <c r="H341" s="100">
        <v>3</v>
      </c>
      <c r="I341" s="100">
        <v>1</v>
      </c>
      <c r="J341" s="100">
        <v>15</v>
      </c>
      <c r="K341" s="100">
        <f t="shared" si="6"/>
        <v>1315</v>
      </c>
      <c r="L341" s="100">
        <v>1</v>
      </c>
      <c r="M341" s="100" t="s">
        <v>942</v>
      </c>
      <c r="N341" s="100"/>
      <c r="O341" s="100"/>
      <c r="P341" s="100"/>
      <c r="Q341" s="100"/>
      <c r="R341" s="100"/>
      <c r="S341" s="100"/>
      <c r="T341" s="100"/>
      <c r="U341" s="100"/>
      <c r="V341" s="155">
        <v>0</v>
      </c>
    </row>
    <row r="342" spans="1:22" s="25" customFormat="1" ht="24" customHeight="1" x14ac:dyDescent="0.2">
      <c r="A342" s="130">
        <v>333</v>
      </c>
      <c r="B342" s="119"/>
      <c r="C342" s="99" t="s">
        <v>13</v>
      </c>
      <c r="D342" s="99"/>
      <c r="E342" s="100"/>
      <c r="F342" s="100"/>
      <c r="G342" s="100">
        <v>1</v>
      </c>
      <c r="H342" s="100">
        <v>4</v>
      </c>
      <c r="I342" s="100"/>
      <c r="J342" s="100"/>
      <c r="K342" s="100">
        <f t="shared" si="6"/>
        <v>1600</v>
      </c>
      <c r="L342" s="100">
        <v>1</v>
      </c>
      <c r="M342" s="100" t="s">
        <v>942</v>
      </c>
      <c r="N342" s="100"/>
      <c r="O342" s="100"/>
      <c r="P342" s="100"/>
      <c r="Q342" s="100"/>
      <c r="R342" s="100"/>
      <c r="S342" s="100"/>
      <c r="T342" s="100"/>
      <c r="U342" s="100"/>
      <c r="V342" s="155">
        <v>0.01</v>
      </c>
    </row>
    <row r="343" spans="1:22" s="25" customFormat="1" ht="24" customHeight="1" x14ac:dyDescent="0.2">
      <c r="A343" s="130">
        <v>334</v>
      </c>
      <c r="B343" s="119"/>
      <c r="C343" s="99" t="s">
        <v>9</v>
      </c>
      <c r="D343" s="99">
        <v>14826</v>
      </c>
      <c r="E343" s="100">
        <v>1972</v>
      </c>
      <c r="F343" s="100">
        <v>36</v>
      </c>
      <c r="G343" s="100">
        <v>1</v>
      </c>
      <c r="H343" s="100">
        <v>9</v>
      </c>
      <c r="I343" s="100">
        <v>1</v>
      </c>
      <c r="J343" s="100">
        <v>39</v>
      </c>
      <c r="K343" s="100">
        <f t="shared" si="6"/>
        <v>3739</v>
      </c>
      <c r="L343" s="100">
        <v>1</v>
      </c>
      <c r="M343" s="100" t="s">
        <v>942</v>
      </c>
      <c r="N343" s="100"/>
      <c r="O343" s="100"/>
      <c r="P343" s="100"/>
      <c r="Q343" s="100"/>
      <c r="R343" s="100"/>
      <c r="S343" s="100"/>
      <c r="T343" s="100"/>
      <c r="U343" s="100"/>
      <c r="V343" s="155">
        <v>0</v>
      </c>
    </row>
    <row r="344" spans="1:22" s="25" customFormat="1" ht="24" customHeight="1" x14ac:dyDescent="0.2">
      <c r="A344" s="130">
        <v>335</v>
      </c>
      <c r="B344" s="119"/>
      <c r="C344" s="99" t="s">
        <v>773</v>
      </c>
      <c r="D344" s="99">
        <v>1646</v>
      </c>
      <c r="E344" s="100">
        <v>1646</v>
      </c>
      <c r="F344" s="100">
        <v>5</v>
      </c>
      <c r="G344" s="100">
        <v>1</v>
      </c>
      <c r="H344" s="100">
        <v>4</v>
      </c>
      <c r="I344" s="100">
        <v>1</v>
      </c>
      <c r="J344" s="100">
        <v>53</v>
      </c>
      <c r="K344" s="100">
        <f t="shared" si="6"/>
        <v>1753</v>
      </c>
      <c r="L344" s="100">
        <v>1</v>
      </c>
      <c r="M344" s="100" t="s">
        <v>942</v>
      </c>
      <c r="N344" s="100"/>
      <c r="O344" s="100"/>
      <c r="P344" s="100"/>
      <c r="Q344" s="100"/>
      <c r="R344" s="100"/>
      <c r="S344" s="100"/>
      <c r="T344" s="100"/>
      <c r="U344" s="100"/>
      <c r="V344" s="155">
        <v>0.01</v>
      </c>
    </row>
    <row r="345" spans="1:22" s="25" customFormat="1" ht="24" customHeight="1" x14ac:dyDescent="0.2">
      <c r="A345" s="130">
        <v>336</v>
      </c>
      <c r="B345" s="99" t="s">
        <v>2356</v>
      </c>
      <c r="C345" s="99" t="s">
        <v>9</v>
      </c>
      <c r="D345" s="99">
        <v>1672</v>
      </c>
      <c r="E345" s="100">
        <v>1883</v>
      </c>
      <c r="F345" s="100">
        <v>152</v>
      </c>
      <c r="G345" s="100">
        <v>1</v>
      </c>
      <c r="H345" s="100">
        <v>8</v>
      </c>
      <c r="I345" s="100">
        <v>3</v>
      </c>
      <c r="J345" s="100">
        <v>53</v>
      </c>
      <c r="K345" s="100">
        <f t="shared" si="6"/>
        <v>3553</v>
      </c>
      <c r="L345" s="100">
        <v>1</v>
      </c>
      <c r="M345" s="100" t="s">
        <v>941</v>
      </c>
      <c r="N345" s="100"/>
      <c r="O345" s="100"/>
      <c r="P345" s="100"/>
      <c r="Q345" s="100"/>
      <c r="R345" s="100"/>
      <c r="S345" s="100"/>
      <c r="T345" s="100"/>
      <c r="U345" s="100"/>
      <c r="V345" s="155">
        <v>0</v>
      </c>
    </row>
    <row r="346" spans="1:22" s="25" customFormat="1" ht="24" customHeight="1" x14ac:dyDescent="0.2">
      <c r="A346" s="130">
        <v>337</v>
      </c>
      <c r="B346" s="99" t="s">
        <v>2653</v>
      </c>
      <c r="C346" s="99" t="s">
        <v>9</v>
      </c>
      <c r="D346" s="99">
        <v>59907</v>
      </c>
      <c r="E346" s="100">
        <v>5652</v>
      </c>
      <c r="F346" s="100">
        <v>82</v>
      </c>
      <c r="G346" s="100">
        <v>2</v>
      </c>
      <c r="H346" s="100"/>
      <c r="I346" s="100"/>
      <c r="J346" s="100">
        <v>57</v>
      </c>
      <c r="K346" s="100">
        <f t="shared" si="6"/>
        <v>57</v>
      </c>
      <c r="L346" s="100">
        <v>2</v>
      </c>
      <c r="M346" s="100" t="s">
        <v>943</v>
      </c>
      <c r="N346" s="100" t="s">
        <v>15</v>
      </c>
      <c r="O346" s="100" t="s">
        <v>47</v>
      </c>
      <c r="P346" s="100">
        <v>208</v>
      </c>
      <c r="Q346" s="100"/>
      <c r="R346" s="100"/>
      <c r="S346" s="100"/>
      <c r="T346" s="100"/>
      <c r="U346" s="100">
        <v>15</v>
      </c>
      <c r="V346" s="155">
        <v>0</v>
      </c>
    </row>
    <row r="347" spans="1:22" s="25" customFormat="1" ht="24" customHeight="1" x14ac:dyDescent="0.2">
      <c r="A347" s="130">
        <v>338</v>
      </c>
      <c r="B347" s="119"/>
      <c r="C347" s="99" t="s">
        <v>9</v>
      </c>
      <c r="D347" s="99">
        <v>16743</v>
      </c>
      <c r="E347" s="100">
        <v>2691</v>
      </c>
      <c r="F347" s="100">
        <v>10</v>
      </c>
      <c r="G347" s="100">
        <v>1</v>
      </c>
      <c r="H347" s="100">
        <v>16</v>
      </c>
      <c r="I347" s="100">
        <v>3</v>
      </c>
      <c r="J347" s="100">
        <v>57</v>
      </c>
      <c r="K347" s="100">
        <f t="shared" si="6"/>
        <v>6757</v>
      </c>
      <c r="L347" s="100">
        <v>1</v>
      </c>
      <c r="M347" s="100" t="s">
        <v>943</v>
      </c>
      <c r="N347" s="100"/>
      <c r="O347" s="100"/>
      <c r="P347" s="100"/>
      <c r="Q347" s="100"/>
      <c r="R347" s="100"/>
      <c r="S347" s="100"/>
      <c r="T347" s="100"/>
      <c r="U347" s="100"/>
      <c r="V347" s="155">
        <v>0</v>
      </c>
    </row>
    <row r="348" spans="1:22" s="25" customFormat="1" ht="24" customHeight="1" x14ac:dyDescent="0.2">
      <c r="A348" s="130">
        <v>339</v>
      </c>
      <c r="B348" s="119"/>
      <c r="C348" s="99" t="s">
        <v>9</v>
      </c>
      <c r="D348" s="99">
        <v>61410</v>
      </c>
      <c r="E348" s="100">
        <v>5970</v>
      </c>
      <c r="F348" s="100">
        <v>395</v>
      </c>
      <c r="G348" s="100">
        <v>1</v>
      </c>
      <c r="H348" s="100">
        <v>1</v>
      </c>
      <c r="I348" s="100">
        <v>1</v>
      </c>
      <c r="J348" s="100">
        <v>63</v>
      </c>
      <c r="K348" s="100">
        <f t="shared" si="6"/>
        <v>563</v>
      </c>
      <c r="L348" s="100">
        <v>1</v>
      </c>
      <c r="M348" s="100" t="s">
        <v>943</v>
      </c>
      <c r="N348" s="100"/>
      <c r="O348" s="100"/>
      <c r="P348" s="100"/>
      <c r="Q348" s="100"/>
      <c r="R348" s="100"/>
      <c r="S348" s="100"/>
      <c r="T348" s="100"/>
      <c r="U348" s="100"/>
      <c r="V348" s="155">
        <v>0</v>
      </c>
    </row>
    <row r="349" spans="1:22" s="25" customFormat="1" ht="24" customHeight="1" x14ac:dyDescent="0.2">
      <c r="A349" s="130">
        <v>340</v>
      </c>
      <c r="B349" s="99" t="s">
        <v>2355</v>
      </c>
      <c r="C349" s="99" t="s">
        <v>9</v>
      </c>
      <c r="D349" s="99">
        <v>38005</v>
      </c>
      <c r="E349" s="100">
        <v>4130</v>
      </c>
      <c r="F349" s="100">
        <v>8</v>
      </c>
      <c r="G349" s="100">
        <v>2</v>
      </c>
      <c r="H349" s="100"/>
      <c r="I349" s="100"/>
      <c r="J349" s="100">
        <v>88.6</v>
      </c>
      <c r="K349" s="100">
        <f t="shared" si="6"/>
        <v>88.6</v>
      </c>
      <c r="L349" s="100">
        <v>2</v>
      </c>
      <c r="M349" s="100" t="s">
        <v>944</v>
      </c>
      <c r="N349" s="100" t="s">
        <v>15</v>
      </c>
      <c r="O349" s="100" t="s">
        <v>12</v>
      </c>
      <c r="P349" s="100">
        <v>204</v>
      </c>
      <c r="Q349" s="100"/>
      <c r="R349" s="100"/>
      <c r="S349" s="100"/>
      <c r="T349" s="100"/>
      <c r="U349" s="100">
        <v>40</v>
      </c>
      <c r="V349" s="155">
        <v>0</v>
      </c>
    </row>
    <row r="350" spans="1:22" s="25" customFormat="1" ht="24" customHeight="1" x14ac:dyDescent="0.2">
      <c r="A350" s="130">
        <v>341</v>
      </c>
      <c r="B350" s="119"/>
      <c r="C350" s="99" t="s">
        <v>9</v>
      </c>
      <c r="D350" s="99">
        <v>27640</v>
      </c>
      <c r="E350" s="100"/>
      <c r="F350" s="100">
        <v>248</v>
      </c>
      <c r="G350" s="100">
        <v>1</v>
      </c>
      <c r="H350" s="100">
        <v>3</v>
      </c>
      <c r="I350" s="100">
        <v>3</v>
      </c>
      <c r="J350" s="100">
        <v>29</v>
      </c>
      <c r="K350" s="100">
        <f t="shared" si="6"/>
        <v>1529</v>
      </c>
      <c r="L350" s="100">
        <v>1</v>
      </c>
      <c r="M350" s="100" t="s">
        <v>944</v>
      </c>
      <c r="N350" s="100"/>
      <c r="O350" s="100"/>
      <c r="P350" s="100"/>
      <c r="Q350" s="100"/>
      <c r="R350" s="100"/>
      <c r="S350" s="100"/>
      <c r="T350" s="100"/>
      <c r="U350" s="100"/>
      <c r="V350" s="155">
        <v>0</v>
      </c>
    </row>
    <row r="351" spans="1:22" s="25" customFormat="1" ht="24" customHeight="1" x14ac:dyDescent="0.2">
      <c r="A351" s="130">
        <v>342</v>
      </c>
      <c r="B351" s="119"/>
      <c r="C351" s="99" t="s">
        <v>9</v>
      </c>
      <c r="D351" s="99">
        <v>27696</v>
      </c>
      <c r="E351" s="100">
        <v>3270</v>
      </c>
      <c r="F351" s="100">
        <v>250</v>
      </c>
      <c r="G351" s="100">
        <v>1</v>
      </c>
      <c r="H351" s="100">
        <v>5</v>
      </c>
      <c r="I351" s="100">
        <v>3</v>
      </c>
      <c r="J351" s="100">
        <v>10</v>
      </c>
      <c r="K351" s="100">
        <f t="shared" si="6"/>
        <v>2310</v>
      </c>
      <c r="L351" s="100">
        <v>1</v>
      </c>
      <c r="M351" s="100" t="s">
        <v>944</v>
      </c>
      <c r="N351" s="100"/>
      <c r="O351" s="100"/>
      <c r="P351" s="100"/>
      <c r="Q351" s="100"/>
      <c r="R351" s="100"/>
      <c r="S351" s="100"/>
      <c r="T351" s="100"/>
      <c r="U351" s="100"/>
      <c r="V351" s="155">
        <v>0</v>
      </c>
    </row>
    <row r="352" spans="1:22" s="25" customFormat="1" ht="24" customHeight="1" x14ac:dyDescent="0.2">
      <c r="A352" s="130">
        <v>343</v>
      </c>
      <c r="B352" s="119"/>
      <c r="C352" s="99" t="s">
        <v>9</v>
      </c>
      <c r="D352" s="99">
        <v>16876</v>
      </c>
      <c r="E352" s="100">
        <v>2815</v>
      </c>
      <c r="F352" s="100">
        <v>141</v>
      </c>
      <c r="G352" s="100">
        <v>1</v>
      </c>
      <c r="H352" s="100">
        <v>12</v>
      </c>
      <c r="I352" s="100">
        <v>2</v>
      </c>
      <c r="J352" s="100">
        <v>83</v>
      </c>
      <c r="K352" s="100">
        <f t="shared" si="6"/>
        <v>5083</v>
      </c>
      <c r="L352" s="100">
        <v>1</v>
      </c>
      <c r="M352" s="100" t="s">
        <v>944</v>
      </c>
      <c r="N352" s="100"/>
      <c r="O352" s="100"/>
      <c r="P352" s="100"/>
      <c r="Q352" s="100"/>
      <c r="R352" s="100"/>
      <c r="S352" s="100"/>
      <c r="T352" s="100"/>
      <c r="U352" s="100"/>
      <c r="V352" s="155">
        <v>0</v>
      </c>
    </row>
    <row r="353" spans="1:22" s="25" customFormat="1" ht="24" customHeight="1" x14ac:dyDescent="0.2">
      <c r="A353" s="130">
        <v>344</v>
      </c>
      <c r="B353" s="119"/>
      <c r="C353" s="99" t="s">
        <v>9</v>
      </c>
      <c r="D353" s="99">
        <v>13614</v>
      </c>
      <c r="E353" s="100">
        <v>1646</v>
      </c>
      <c r="F353" s="100">
        <v>387</v>
      </c>
      <c r="G353" s="100">
        <v>1</v>
      </c>
      <c r="H353" s="100">
        <v>7</v>
      </c>
      <c r="I353" s="100">
        <v>2</v>
      </c>
      <c r="J353" s="100"/>
      <c r="K353" s="100">
        <f t="shared" si="6"/>
        <v>3000</v>
      </c>
      <c r="L353" s="100">
        <v>1</v>
      </c>
      <c r="M353" s="100" t="s">
        <v>944</v>
      </c>
      <c r="N353" s="100"/>
      <c r="O353" s="100"/>
      <c r="P353" s="100"/>
      <c r="Q353" s="100"/>
      <c r="R353" s="100"/>
      <c r="S353" s="100"/>
      <c r="T353" s="100"/>
      <c r="U353" s="100"/>
      <c r="V353" s="155">
        <v>0</v>
      </c>
    </row>
    <row r="354" spans="1:22" s="25" customFormat="1" ht="24" customHeight="1" x14ac:dyDescent="0.2">
      <c r="A354" s="130">
        <v>345</v>
      </c>
      <c r="B354" s="99" t="s">
        <v>2366</v>
      </c>
      <c r="C354" s="99" t="s">
        <v>9</v>
      </c>
      <c r="D354" s="99">
        <v>5412</v>
      </c>
      <c r="E354" s="100">
        <v>446</v>
      </c>
      <c r="F354" s="100">
        <v>188</v>
      </c>
      <c r="G354" s="100">
        <v>2</v>
      </c>
      <c r="H354" s="100"/>
      <c r="I354" s="100"/>
      <c r="J354" s="100">
        <v>50</v>
      </c>
      <c r="K354" s="100">
        <f t="shared" si="6"/>
        <v>50</v>
      </c>
      <c r="L354" s="100">
        <v>2</v>
      </c>
      <c r="M354" s="100" t="s">
        <v>945</v>
      </c>
      <c r="N354" s="100" t="s">
        <v>15</v>
      </c>
      <c r="O354" s="100" t="s">
        <v>42</v>
      </c>
      <c r="P354" s="100">
        <v>54</v>
      </c>
      <c r="Q354" s="100"/>
      <c r="R354" s="100"/>
      <c r="S354" s="100"/>
      <c r="T354" s="100"/>
      <c r="U354" s="100">
        <v>10</v>
      </c>
      <c r="V354" s="155">
        <v>0</v>
      </c>
    </row>
    <row r="355" spans="1:22" s="25" customFormat="1" ht="24" customHeight="1" x14ac:dyDescent="0.2">
      <c r="A355" s="130">
        <v>346</v>
      </c>
      <c r="B355" s="119"/>
      <c r="C355" s="99" t="s">
        <v>9</v>
      </c>
      <c r="D355" s="99">
        <v>14851</v>
      </c>
      <c r="E355" s="100"/>
      <c r="F355" s="100">
        <v>80</v>
      </c>
      <c r="G355" s="100">
        <v>1</v>
      </c>
      <c r="H355" s="100">
        <v>25</v>
      </c>
      <c r="I355" s="100">
        <v>3</v>
      </c>
      <c r="J355" s="100">
        <v>82</v>
      </c>
      <c r="K355" s="100">
        <f t="shared" si="6"/>
        <v>10382</v>
      </c>
      <c r="L355" s="100">
        <v>1</v>
      </c>
      <c r="M355" s="100" t="s">
        <v>945</v>
      </c>
      <c r="N355" s="100"/>
      <c r="O355" s="100"/>
      <c r="P355" s="100"/>
      <c r="Q355" s="100"/>
      <c r="R355" s="100"/>
      <c r="S355" s="100"/>
      <c r="T355" s="100"/>
      <c r="U355" s="100"/>
      <c r="V355" s="155">
        <v>0</v>
      </c>
    </row>
    <row r="356" spans="1:22" s="25" customFormat="1" ht="24" customHeight="1" x14ac:dyDescent="0.2">
      <c r="A356" s="130">
        <v>347</v>
      </c>
      <c r="B356" s="99" t="s">
        <v>2367</v>
      </c>
      <c r="C356" s="99" t="s">
        <v>9</v>
      </c>
      <c r="D356" s="99"/>
      <c r="E356" s="100"/>
      <c r="F356" s="100"/>
      <c r="G356" s="100">
        <v>2</v>
      </c>
      <c r="H356" s="100"/>
      <c r="I356" s="100"/>
      <c r="J356" s="100"/>
      <c r="K356" s="100">
        <f t="shared" si="6"/>
        <v>0</v>
      </c>
      <c r="L356" s="100">
        <v>2</v>
      </c>
      <c r="M356" s="100" t="s">
        <v>946</v>
      </c>
      <c r="N356" s="100" t="s">
        <v>15</v>
      </c>
      <c r="O356" s="100" t="s">
        <v>882</v>
      </c>
      <c r="P356" s="100">
        <v>120</v>
      </c>
      <c r="Q356" s="100"/>
      <c r="R356" s="100"/>
      <c r="S356" s="100"/>
      <c r="T356" s="100"/>
      <c r="U356" s="100">
        <v>10</v>
      </c>
      <c r="V356" s="155">
        <v>0</v>
      </c>
    </row>
    <row r="357" spans="1:22" s="25" customFormat="1" ht="24" customHeight="1" x14ac:dyDescent="0.2">
      <c r="A357" s="130">
        <v>348</v>
      </c>
      <c r="B357" s="119"/>
      <c r="C357" s="99" t="s">
        <v>9</v>
      </c>
      <c r="D357" s="99">
        <v>52330</v>
      </c>
      <c r="E357" s="100">
        <v>4943</v>
      </c>
      <c r="F357" s="100">
        <v>297</v>
      </c>
      <c r="G357" s="100">
        <v>1</v>
      </c>
      <c r="H357" s="100">
        <v>7</v>
      </c>
      <c r="I357" s="100">
        <v>1</v>
      </c>
      <c r="J357" s="100">
        <v>50</v>
      </c>
      <c r="K357" s="100">
        <f t="shared" si="6"/>
        <v>2950</v>
      </c>
      <c r="L357" s="100">
        <v>1</v>
      </c>
      <c r="M357" s="100" t="s">
        <v>946</v>
      </c>
      <c r="N357" s="100"/>
      <c r="O357" s="100"/>
      <c r="P357" s="100"/>
      <c r="Q357" s="100"/>
      <c r="R357" s="100"/>
      <c r="S357" s="100"/>
      <c r="T357" s="100"/>
      <c r="U357" s="100"/>
      <c r="V357" s="155">
        <v>0</v>
      </c>
    </row>
    <row r="358" spans="1:22" s="25" customFormat="1" ht="24" customHeight="1" x14ac:dyDescent="0.2">
      <c r="A358" s="130">
        <v>349</v>
      </c>
      <c r="B358" s="99" t="s">
        <v>2368</v>
      </c>
      <c r="C358" s="99" t="s">
        <v>9</v>
      </c>
      <c r="D358" s="99">
        <v>38006</v>
      </c>
      <c r="E358" s="100">
        <v>4131</v>
      </c>
      <c r="F358" s="100">
        <v>9</v>
      </c>
      <c r="G358" s="100">
        <v>2</v>
      </c>
      <c r="H358" s="100"/>
      <c r="I358" s="100"/>
      <c r="J358" s="100">
        <v>80</v>
      </c>
      <c r="K358" s="100">
        <f t="shared" si="6"/>
        <v>80</v>
      </c>
      <c r="L358" s="100">
        <v>2</v>
      </c>
      <c r="M358" s="100" t="s">
        <v>946</v>
      </c>
      <c r="N358" s="100" t="s">
        <v>15</v>
      </c>
      <c r="O358" s="100" t="s">
        <v>42</v>
      </c>
      <c r="P358" s="100">
        <v>54</v>
      </c>
      <c r="Q358" s="100"/>
      <c r="R358" s="100"/>
      <c r="S358" s="100"/>
      <c r="T358" s="100"/>
      <c r="U358" s="100">
        <v>10</v>
      </c>
      <c r="V358" s="155">
        <v>0</v>
      </c>
    </row>
    <row r="359" spans="1:22" s="25" customFormat="1" ht="24" customHeight="1" x14ac:dyDescent="0.2">
      <c r="A359" s="130">
        <v>350</v>
      </c>
      <c r="B359" s="119"/>
      <c r="C359" s="99" t="s">
        <v>9</v>
      </c>
      <c r="D359" s="99">
        <v>49933</v>
      </c>
      <c r="E359" s="100">
        <v>4790</v>
      </c>
      <c r="F359" s="100">
        <v>278</v>
      </c>
      <c r="G359" s="100">
        <v>1</v>
      </c>
      <c r="H359" s="100">
        <v>6</v>
      </c>
      <c r="I359" s="100">
        <v>3</v>
      </c>
      <c r="J359" s="100">
        <v>75</v>
      </c>
      <c r="K359" s="100">
        <f t="shared" si="6"/>
        <v>2775</v>
      </c>
      <c r="L359" s="100">
        <v>1</v>
      </c>
      <c r="M359" s="100" t="s">
        <v>946</v>
      </c>
      <c r="N359" s="100"/>
      <c r="O359" s="100"/>
      <c r="P359" s="100"/>
      <c r="Q359" s="100"/>
      <c r="R359" s="100"/>
      <c r="S359" s="100"/>
      <c r="T359" s="100"/>
      <c r="U359" s="100"/>
      <c r="V359" s="155">
        <v>0</v>
      </c>
    </row>
    <row r="360" spans="1:22" s="25" customFormat="1" ht="24" customHeight="1" x14ac:dyDescent="0.2">
      <c r="A360" s="130">
        <v>351</v>
      </c>
      <c r="B360" s="119"/>
      <c r="C360" s="99" t="s">
        <v>9</v>
      </c>
      <c r="D360" s="99">
        <v>52109</v>
      </c>
      <c r="E360" s="100">
        <v>4930</v>
      </c>
      <c r="F360" s="100">
        <v>294</v>
      </c>
      <c r="G360" s="100">
        <v>1</v>
      </c>
      <c r="H360" s="100">
        <v>2</v>
      </c>
      <c r="I360" s="100"/>
      <c r="J360" s="100">
        <v>25</v>
      </c>
      <c r="K360" s="100">
        <f t="shared" si="6"/>
        <v>825</v>
      </c>
      <c r="L360" s="100">
        <v>1</v>
      </c>
      <c r="M360" s="100" t="s">
        <v>946</v>
      </c>
      <c r="N360" s="100"/>
      <c r="O360" s="100"/>
      <c r="P360" s="100"/>
      <c r="Q360" s="100"/>
      <c r="R360" s="100"/>
      <c r="S360" s="100"/>
      <c r="T360" s="100"/>
      <c r="U360" s="100"/>
      <c r="V360" s="155">
        <v>0</v>
      </c>
    </row>
    <row r="361" spans="1:22" s="25" customFormat="1" ht="24" customHeight="1" x14ac:dyDescent="0.2">
      <c r="A361" s="130">
        <v>352</v>
      </c>
      <c r="B361" s="99" t="s">
        <v>2369</v>
      </c>
      <c r="C361" s="99" t="s">
        <v>9</v>
      </c>
      <c r="D361" s="99">
        <v>5378</v>
      </c>
      <c r="E361" s="100">
        <v>414</v>
      </c>
      <c r="F361" s="100">
        <v>146</v>
      </c>
      <c r="G361" s="100">
        <v>2</v>
      </c>
      <c r="H361" s="100"/>
      <c r="I361" s="100"/>
      <c r="J361" s="100">
        <v>94</v>
      </c>
      <c r="K361" s="100">
        <f t="shared" si="6"/>
        <v>94</v>
      </c>
      <c r="L361" s="100">
        <v>2</v>
      </c>
      <c r="M361" s="100" t="s">
        <v>947</v>
      </c>
      <c r="N361" s="100" t="s">
        <v>15</v>
      </c>
      <c r="O361" s="100" t="s">
        <v>12</v>
      </c>
      <c r="P361" s="100">
        <v>154</v>
      </c>
      <c r="Q361" s="100"/>
      <c r="R361" s="100"/>
      <c r="S361" s="100"/>
      <c r="T361" s="100"/>
      <c r="U361" s="100">
        <v>20</v>
      </c>
      <c r="V361" s="155">
        <v>0</v>
      </c>
    </row>
    <row r="362" spans="1:22" s="25" customFormat="1" ht="24" customHeight="1" x14ac:dyDescent="0.2">
      <c r="A362" s="130">
        <v>353</v>
      </c>
      <c r="B362" s="119"/>
      <c r="C362" s="99" t="s">
        <v>9</v>
      </c>
      <c r="D362" s="99">
        <v>14731</v>
      </c>
      <c r="E362" s="100">
        <v>1883</v>
      </c>
      <c r="F362" s="100">
        <v>214</v>
      </c>
      <c r="G362" s="100">
        <v>1</v>
      </c>
      <c r="H362" s="100">
        <v>5</v>
      </c>
      <c r="I362" s="100">
        <v>2</v>
      </c>
      <c r="J362" s="100">
        <v>98</v>
      </c>
      <c r="K362" s="100">
        <f t="shared" si="6"/>
        <v>2298</v>
      </c>
      <c r="L362" s="100">
        <v>1</v>
      </c>
      <c r="M362" s="100" t="s">
        <v>947</v>
      </c>
      <c r="N362" s="100"/>
      <c r="O362" s="100"/>
      <c r="P362" s="100"/>
      <c r="Q362" s="100"/>
      <c r="R362" s="100"/>
      <c r="S362" s="100"/>
      <c r="T362" s="100"/>
      <c r="U362" s="100"/>
      <c r="V362" s="155">
        <v>0</v>
      </c>
    </row>
    <row r="363" spans="1:22" s="25" customFormat="1" ht="24" customHeight="1" x14ac:dyDescent="0.2">
      <c r="A363" s="130">
        <v>354</v>
      </c>
      <c r="B363" s="119"/>
      <c r="C363" s="99" t="s">
        <v>9</v>
      </c>
      <c r="D363" s="99">
        <v>49941</v>
      </c>
      <c r="E363" s="100">
        <v>4780</v>
      </c>
      <c r="F363" s="100">
        <v>292</v>
      </c>
      <c r="G363" s="100">
        <v>1</v>
      </c>
      <c r="H363" s="100">
        <v>4</v>
      </c>
      <c r="I363" s="100">
        <v>3</v>
      </c>
      <c r="J363" s="100">
        <v>22</v>
      </c>
      <c r="K363" s="100">
        <f t="shared" ref="K363:K396" si="7">H363*400+I363*100+J363</f>
        <v>1922</v>
      </c>
      <c r="L363" s="100">
        <v>1</v>
      </c>
      <c r="M363" s="100" t="s">
        <v>947</v>
      </c>
      <c r="N363" s="100"/>
      <c r="O363" s="100"/>
      <c r="P363" s="100"/>
      <c r="Q363" s="100"/>
      <c r="R363" s="100"/>
      <c r="S363" s="100"/>
      <c r="T363" s="100"/>
      <c r="U363" s="100"/>
      <c r="V363" s="155">
        <v>0</v>
      </c>
    </row>
    <row r="364" spans="1:22" s="25" customFormat="1" ht="24" customHeight="1" x14ac:dyDescent="0.2">
      <c r="A364" s="130">
        <v>355</v>
      </c>
      <c r="B364" s="119"/>
      <c r="C364" s="99" t="s">
        <v>9</v>
      </c>
      <c r="D364" s="99">
        <v>14732</v>
      </c>
      <c r="E364" s="100">
        <v>1884</v>
      </c>
      <c r="F364" s="100">
        <v>218</v>
      </c>
      <c r="G364" s="100">
        <v>1</v>
      </c>
      <c r="H364" s="100">
        <v>3</v>
      </c>
      <c r="I364" s="100">
        <v>3</v>
      </c>
      <c r="J364" s="100">
        <v>73</v>
      </c>
      <c r="K364" s="100">
        <f t="shared" si="7"/>
        <v>1573</v>
      </c>
      <c r="L364" s="100">
        <v>1</v>
      </c>
      <c r="M364" s="100" t="s">
        <v>947</v>
      </c>
      <c r="N364" s="100"/>
      <c r="O364" s="100"/>
      <c r="P364" s="100"/>
      <c r="Q364" s="100"/>
      <c r="R364" s="100"/>
      <c r="S364" s="100"/>
      <c r="T364" s="100"/>
      <c r="U364" s="100"/>
      <c r="V364" s="155">
        <v>0</v>
      </c>
    </row>
    <row r="365" spans="1:22" s="25" customFormat="1" ht="24" customHeight="1" x14ac:dyDescent="0.2">
      <c r="A365" s="130">
        <v>356</v>
      </c>
      <c r="B365" s="119"/>
      <c r="C365" s="99" t="s">
        <v>9</v>
      </c>
      <c r="D365" s="99">
        <v>45578</v>
      </c>
      <c r="E365" s="100">
        <v>4565</v>
      </c>
      <c r="F365" s="100">
        <v>287</v>
      </c>
      <c r="G365" s="100">
        <v>1</v>
      </c>
      <c r="H365" s="100">
        <v>4</v>
      </c>
      <c r="I365" s="100">
        <v>1</v>
      </c>
      <c r="J365" s="100">
        <v>89</v>
      </c>
      <c r="K365" s="100">
        <f t="shared" si="7"/>
        <v>1789</v>
      </c>
      <c r="L365" s="100">
        <v>1</v>
      </c>
      <c r="M365" s="100" t="s">
        <v>947</v>
      </c>
      <c r="N365" s="100"/>
      <c r="O365" s="100"/>
      <c r="P365" s="100"/>
      <c r="Q365" s="100"/>
      <c r="R365" s="100"/>
      <c r="S365" s="100"/>
      <c r="T365" s="100"/>
      <c r="U365" s="100"/>
      <c r="V365" s="155">
        <v>0</v>
      </c>
    </row>
    <row r="366" spans="1:22" s="25" customFormat="1" ht="24" customHeight="1" x14ac:dyDescent="0.2">
      <c r="A366" s="130">
        <v>357</v>
      </c>
      <c r="B366" s="119"/>
      <c r="C366" s="99" t="s">
        <v>9</v>
      </c>
      <c r="D366" s="99">
        <v>49940</v>
      </c>
      <c r="E366" s="100">
        <v>4779</v>
      </c>
      <c r="F366" s="100">
        <v>55</v>
      </c>
      <c r="G366" s="100">
        <v>1</v>
      </c>
      <c r="H366" s="100"/>
      <c r="I366" s="100"/>
      <c r="J366" s="100">
        <v>35</v>
      </c>
      <c r="K366" s="100">
        <f t="shared" si="7"/>
        <v>35</v>
      </c>
      <c r="L366" s="100">
        <v>1</v>
      </c>
      <c r="M366" s="100" t="s">
        <v>947</v>
      </c>
      <c r="N366" s="100"/>
      <c r="O366" s="100"/>
      <c r="P366" s="100"/>
      <c r="Q366" s="100"/>
      <c r="R366" s="100"/>
      <c r="S366" s="100"/>
      <c r="T366" s="100"/>
      <c r="U366" s="100"/>
      <c r="V366" s="155">
        <v>0</v>
      </c>
    </row>
    <row r="367" spans="1:22" s="25" customFormat="1" ht="24" customHeight="1" x14ac:dyDescent="0.2">
      <c r="A367" s="130">
        <v>358</v>
      </c>
      <c r="B367" s="99" t="s">
        <v>2370</v>
      </c>
      <c r="C367" s="99" t="s">
        <v>9</v>
      </c>
      <c r="D367" s="99">
        <v>57457</v>
      </c>
      <c r="E367" s="100">
        <v>5437</v>
      </c>
      <c r="F367" s="100">
        <v>321</v>
      </c>
      <c r="G367" s="100">
        <v>2</v>
      </c>
      <c r="H367" s="100"/>
      <c r="I367" s="100">
        <v>2</v>
      </c>
      <c r="J367" s="100"/>
      <c r="K367" s="100">
        <f t="shared" si="7"/>
        <v>200</v>
      </c>
      <c r="L367" s="100">
        <v>2</v>
      </c>
      <c r="M367" s="100" t="s">
        <v>948</v>
      </c>
      <c r="N367" s="100" t="s">
        <v>15</v>
      </c>
      <c r="O367" s="100" t="s">
        <v>42</v>
      </c>
      <c r="P367" s="100">
        <v>54</v>
      </c>
      <c r="Q367" s="100"/>
      <c r="R367" s="100"/>
      <c r="S367" s="100"/>
      <c r="T367" s="100"/>
      <c r="U367" s="100">
        <v>10</v>
      </c>
      <c r="V367" s="155">
        <v>0</v>
      </c>
    </row>
    <row r="368" spans="1:22" s="25" customFormat="1" ht="24" customHeight="1" x14ac:dyDescent="0.2">
      <c r="A368" s="130">
        <v>359</v>
      </c>
      <c r="B368" s="99" t="s">
        <v>2371</v>
      </c>
      <c r="C368" s="99" t="s">
        <v>9</v>
      </c>
      <c r="D368" s="99"/>
      <c r="E368" s="100"/>
      <c r="F368" s="100"/>
      <c r="G368" s="100">
        <v>2</v>
      </c>
      <c r="H368" s="100"/>
      <c r="I368" s="100"/>
      <c r="J368" s="100"/>
      <c r="K368" s="100">
        <f t="shared" si="7"/>
        <v>0</v>
      </c>
      <c r="L368" s="100">
        <v>2</v>
      </c>
      <c r="M368" s="100" t="s">
        <v>949</v>
      </c>
      <c r="N368" s="100" t="s">
        <v>15</v>
      </c>
      <c r="O368" s="100" t="s">
        <v>12</v>
      </c>
      <c r="P368" s="100">
        <v>126</v>
      </c>
      <c r="Q368" s="100"/>
      <c r="R368" s="100"/>
      <c r="S368" s="100"/>
      <c r="T368" s="100"/>
      <c r="U368" s="100">
        <v>10</v>
      </c>
      <c r="V368" s="155">
        <v>0</v>
      </c>
    </row>
    <row r="369" spans="1:22" s="25" customFormat="1" ht="24" customHeight="1" x14ac:dyDescent="0.2">
      <c r="A369" s="130">
        <v>360</v>
      </c>
      <c r="B369" s="119"/>
      <c r="C369" s="99" t="s">
        <v>9</v>
      </c>
      <c r="D369" s="99">
        <v>13587</v>
      </c>
      <c r="E369" s="100"/>
      <c r="F369" s="100">
        <v>348</v>
      </c>
      <c r="G369" s="100">
        <v>1</v>
      </c>
      <c r="H369" s="100">
        <v>15</v>
      </c>
      <c r="I369" s="100">
        <v>1</v>
      </c>
      <c r="J369" s="100">
        <v>10</v>
      </c>
      <c r="K369" s="100">
        <f t="shared" si="7"/>
        <v>6110</v>
      </c>
      <c r="L369" s="100">
        <v>1</v>
      </c>
      <c r="M369" s="100" t="s">
        <v>949</v>
      </c>
      <c r="N369" s="100"/>
      <c r="O369" s="100"/>
      <c r="P369" s="100"/>
      <c r="Q369" s="100"/>
      <c r="R369" s="100"/>
      <c r="S369" s="100"/>
      <c r="T369" s="100"/>
      <c r="U369" s="100"/>
      <c r="V369" s="155">
        <v>0</v>
      </c>
    </row>
    <row r="370" spans="1:22" s="25" customFormat="1" ht="24" customHeight="1" x14ac:dyDescent="0.2">
      <c r="A370" s="130">
        <v>361</v>
      </c>
      <c r="B370" s="99" t="s">
        <v>2654</v>
      </c>
      <c r="C370" s="99" t="s">
        <v>9</v>
      </c>
      <c r="D370" s="99">
        <v>24423</v>
      </c>
      <c r="E370" s="100">
        <v>3407</v>
      </c>
      <c r="F370" s="100">
        <v>515</v>
      </c>
      <c r="G370" s="100">
        <v>2</v>
      </c>
      <c r="H370" s="100"/>
      <c r="I370" s="100"/>
      <c r="J370" s="100">
        <v>48</v>
      </c>
      <c r="K370" s="100">
        <f t="shared" si="7"/>
        <v>48</v>
      </c>
      <c r="L370" s="100">
        <v>2</v>
      </c>
      <c r="M370" s="100" t="s">
        <v>950</v>
      </c>
      <c r="N370" s="100" t="s">
        <v>15</v>
      </c>
      <c r="O370" s="100" t="s">
        <v>12</v>
      </c>
      <c r="P370" s="100">
        <v>107</v>
      </c>
      <c r="Q370" s="100"/>
      <c r="R370" s="100"/>
      <c r="S370" s="100"/>
      <c r="T370" s="100"/>
      <c r="U370" s="100">
        <v>30</v>
      </c>
      <c r="V370" s="155">
        <v>0</v>
      </c>
    </row>
    <row r="371" spans="1:22" s="25" customFormat="1" ht="24" customHeight="1" x14ac:dyDescent="0.2">
      <c r="A371" s="130">
        <v>362</v>
      </c>
      <c r="B371" s="119"/>
      <c r="C371" s="99" t="s">
        <v>9</v>
      </c>
      <c r="D371" s="99">
        <v>37927</v>
      </c>
      <c r="E371" s="100">
        <v>4119</v>
      </c>
      <c r="F371" s="100">
        <v>274</v>
      </c>
      <c r="G371" s="100">
        <v>1</v>
      </c>
      <c r="H371" s="100">
        <v>7</v>
      </c>
      <c r="I371" s="100"/>
      <c r="J371" s="100"/>
      <c r="K371" s="100">
        <f t="shared" si="7"/>
        <v>2800</v>
      </c>
      <c r="L371" s="100">
        <v>1</v>
      </c>
      <c r="M371" s="100" t="s">
        <v>950</v>
      </c>
      <c r="N371" s="100"/>
      <c r="O371" s="100"/>
      <c r="P371" s="100"/>
      <c r="Q371" s="100"/>
      <c r="R371" s="100"/>
      <c r="S371" s="100"/>
      <c r="T371" s="100"/>
      <c r="U371" s="100"/>
      <c r="V371" s="155">
        <v>0</v>
      </c>
    </row>
    <row r="372" spans="1:22" s="25" customFormat="1" ht="24" customHeight="1" x14ac:dyDescent="0.2">
      <c r="A372" s="130">
        <v>363</v>
      </c>
      <c r="B372" s="119"/>
      <c r="C372" s="99" t="s">
        <v>9</v>
      </c>
      <c r="D372" s="99">
        <v>45315</v>
      </c>
      <c r="E372" s="100">
        <v>4551</v>
      </c>
      <c r="F372" s="100">
        <v>109</v>
      </c>
      <c r="G372" s="100">
        <v>1</v>
      </c>
      <c r="H372" s="100">
        <v>5</v>
      </c>
      <c r="I372" s="100"/>
      <c r="J372" s="100"/>
      <c r="K372" s="100">
        <f t="shared" si="7"/>
        <v>2000</v>
      </c>
      <c r="L372" s="100">
        <v>1</v>
      </c>
      <c r="M372" s="100" t="s">
        <v>950</v>
      </c>
      <c r="N372" s="100"/>
      <c r="O372" s="100"/>
      <c r="P372" s="100"/>
      <c r="Q372" s="100"/>
      <c r="R372" s="100"/>
      <c r="S372" s="100"/>
      <c r="T372" s="100"/>
      <c r="U372" s="100"/>
      <c r="V372" s="155">
        <v>0</v>
      </c>
    </row>
    <row r="373" spans="1:22" s="25" customFormat="1" ht="24" customHeight="1" x14ac:dyDescent="0.2">
      <c r="A373" s="130">
        <v>364</v>
      </c>
      <c r="B373" s="119"/>
      <c r="C373" s="99" t="s">
        <v>9</v>
      </c>
      <c r="D373" s="99">
        <v>16957</v>
      </c>
      <c r="E373" s="100">
        <v>2890</v>
      </c>
      <c r="F373" s="100">
        <v>21</v>
      </c>
      <c r="G373" s="100">
        <v>1</v>
      </c>
      <c r="H373" s="100">
        <v>11</v>
      </c>
      <c r="I373" s="100">
        <v>3</v>
      </c>
      <c r="J373" s="100">
        <v>58</v>
      </c>
      <c r="K373" s="100">
        <f t="shared" si="7"/>
        <v>4758</v>
      </c>
      <c r="L373" s="100">
        <v>1</v>
      </c>
      <c r="M373" s="100" t="s">
        <v>950</v>
      </c>
      <c r="N373" s="100"/>
      <c r="O373" s="100"/>
      <c r="P373" s="100"/>
      <c r="Q373" s="100"/>
      <c r="R373" s="100"/>
      <c r="S373" s="100"/>
      <c r="T373" s="100"/>
      <c r="U373" s="100"/>
      <c r="V373" s="155">
        <v>0</v>
      </c>
    </row>
    <row r="374" spans="1:22" s="25" customFormat="1" ht="24" customHeight="1" x14ac:dyDescent="0.2">
      <c r="A374" s="130">
        <v>365</v>
      </c>
      <c r="B374" s="119"/>
      <c r="C374" s="99" t="s">
        <v>9</v>
      </c>
      <c r="D374" s="99">
        <v>34642</v>
      </c>
      <c r="E374" s="100">
        <v>3917</v>
      </c>
      <c r="F374" s="100">
        <v>245</v>
      </c>
      <c r="G374" s="100">
        <v>1</v>
      </c>
      <c r="H374" s="100">
        <v>9</v>
      </c>
      <c r="I374" s="100"/>
      <c r="J374" s="100"/>
      <c r="K374" s="100">
        <f t="shared" si="7"/>
        <v>3600</v>
      </c>
      <c r="L374" s="100">
        <v>1</v>
      </c>
      <c r="M374" s="100" t="s">
        <v>950</v>
      </c>
      <c r="N374" s="100"/>
      <c r="O374" s="100"/>
      <c r="P374" s="100"/>
      <c r="Q374" s="100"/>
      <c r="R374" s="100"/>
      <c r="S374" s="100"/>
      <c r="T374" s="100"/>
      <c r="U374" s="100"/>
      <c r="V374" s="155">
        <v>0</v>
      </c>
    </row>
    <row r="375" spans="1:22" s="25" customFormat="1" ht="24" customHeight="1" x14ac:dyDescent="0.2">
      <c r="A375" s="130">
        <v>366</v>
      </c>
      <c r="B375" s="119"/>
      <c r="C375" s="99" t="s">
        <v>9</v>
      </c>
      <c r="D375" s="99">
        <v>26115</v>
      </c>
      <c r="E375" s="100">
        <v>3052</v>
      </c>
      <c r="F375" s="100">
        <v>58</v>
      </c>
      <c r="G375" s="100">
        <v>1</v>
      </c>
      <c r="H375" s="100">
        <v>8</v>
      </c>
      <c r="I375" s="100">
        <v>3</v>
      </c>
      <c r="J375" s="100">
        <v>52</v>
      </c>
      <c r="K375" s="100">
        <f t="shared" si="7"/>
        <v>3552</v>
      </c>
      <c r="L375" s="100">
        <v>1</v>
      </c>
      <c r="M375" s="100" t="s">
        <v>950</v>
      </c>
      <c r="N375" s="100"/>
      <c r="O375" s="100"/>
      <c r="P375" s="100"/>
      <c r="Q375" s="100"/>
      <c r="R375" s="100"/>
      <c r="S375" s="100"/>
      <c r="T375" s="100"/>
      <c r="U375" s="100"/>
      <c r="V375" s="155">
        <v>0</v>
      </c>
    </row>
    <row r="376" spans="1:22" s="25" customFormat="1" ht="24" customHeight="1" x14ac:dyDescent="0.2">
      <c r="A376" s="130">
        <v>367</v>
      </c>
      <c r="B376" s="119"/>
      <c r="C376" s="99" t="s">
        <v>9</v>
      </c>
      <c r="D376" s="99">
        <v>32051</v>
      </c>
      <c r="E376" s="100">
        <v>3697</v>
      </c>
      <c r="F376" s="100">
        <v>100</v>
      </c>
      <c r="G376" s="100">
        <v>1</v>
      </c>
      <c r="H376" s="100">
        <v>9</v>
      </c>
      <c r="I376" s="100">
        <v>2</v>
      </c>
      <c r="J376" s="100">
        <v>26</v>
      </c>
      <c r="K376" s="100">
        <f t="shared" si="7"/>
        <v>3826</v>
      </c>
      <c r="L376" s="100">
        <v>1</v>
      </c>
      <c r="M376" s="100" t="s">
        <v>950</v>
      </c>
      <c r="N376" s="100"/>
      <c r="O376" s="100"/>
      <c r="P376" s="100"/>
      <c r="Q376" s="100"/>
      <c r="R376" s="100"/>
      <c r="S376" s="100"/>
      <c r="T376" s="100"/>
      <c r="U376" s="100"/>
      <c r="V376" s="155">
        <v>0</v>
      </c>
    </row>
    <row r="377" spans="1:22" s="25" customFormat="1" ht="24" customHeight="1" x14ac:dyDescent="0.2">
      <c r="A377" s="130">
        <v>368</v>
      </c>
      <c r="B377" s="119"/>
      <c r="C377" s="99" t="s">
        <v>9</v>
      </c>
      <c r="D377" s="99">
        <v>36588</v>
      </c>
      <c r="E377" s="100">
        <v>2639</v>
      </c>
      <c r="F377" s="100">
        <v>176</v>
      </c>
      <c r="G377" s="100">
        <v>1</v>
      </c>
      <c r="H377" s="100">
        <v>14</v>
      </c>
      <c r="I377" s="100"/>
      <c r="J377" s="100">
        <v>67</v>
      </c>
      <c r="K377" s="100">
        <f t="shared" si="7"/>
        <v>5667</v>
      </c>
      <c r="L377" s="100">
        <v>1</v>
      </c>
      <c r="M377" s="100" t="s">
        <v>950</v>
      </c>
      <c r="N377" s="100"/>
      <c r="O377" s="100"/>
      <c r="P377" s="100"/>
      <c r="Q377" s="100"/>
      <c r="R377" s="100"/>
      <c r="S377" s="100"/>
      <c r="T377" s="100"/>
      <c r="U377" s="100"/>
      <c r="V377" s="155">
        <v>0</v>
      </c>
    </row>
    <row r="378" spans="1:22" s="25" customFormat="1" ht="24" customHeight="1" x14ac:dyDescent="0.2">
      <c r="A378" s="130">
        <v>369</v>
      </c>
      <c r="B378" s="119"/>
      <c r="C378" s="99" t="s">
        <v>9</v>
      </c>
      <c r="D378" s="99">
        <v>5454</v>
      </c>
      <c r="E378" s="100">
        <v>486</v>
      </c>
      <c r="F378" s="100">
        <v>241</v>
      </c>
      <c r="G378" s="100">
        <v>1</v>
      </c>
      <c r="H378" s="100"/>
      <c r="I378" s="100"/>
      <c r="J378" s="100">
        <v>70</v>
      </c>
      <c r="K378" s="100">
        <f t="shared" si="7"/>
        <v>70</v>
      </c>
      <c r="L378" s="100">
        <v>1</v>
      </c>
      <c r="M378" s="100" t="s">
        <v>950</v>
      </c>
      <c r="N378" s="100"/>
      <c r="O378" s="100"/>
      <c r="P378" s="100"/>
      <c r="Q378" s="100"/>
      <c r="R378" s="100"/>
      <c r="S378" s="100"/>
      <c r="T378" s="100"/>
      <c r="U378" s="100"/>
      <c r="V378" s="155">
        <v>0</v>
      </c>
    </row>
    <row r="379" spans="1:22" s="25" customFormat="1" ht="24" customHeight="1" x14ac:dyDescent="0.2">
      <c r="A379" s="130">
        <v>370</v>
      </c>
      <c r="B379" s="119"/>
      <c r="C379" s="99" t="s">
        <v>9</v>
      </c>
      <c r="D379" s="99">
        <v>57790</v>
      </c>
      <c r="E379" s="100">
        <v>5474</v>
      </c>
      <c r="F379" s="100">
        <v>58</v>
      </c>
      <c r="G379" s="100">
        <v>1</v>
      </c>
      <c r="H379" s="100"/>
      <c r="I379" s="100"/>
      <c r="J379" s="100">
        <v>65</v>
      </c>
      <c r="K379" s="100">
        <f t="shared" si="7"/>
        <v>65</v>
      </c>
      <c r="L379" s="100">
        <v>1</v>
      </c>
      <c r="M379" s="100" t="s">
        <v>950</v>
      </c>
      <c r="N379" s="100"/>
      <c r="O379" s="100"/>
      <c r="P379" s="100"/>
      <c r="Q379" s="100"/>
      <c r="R379" s="100"/>
      <c r="S379" s="100"/>
      <c r="T379" s="100"/>
      <c r="U379" s="100"/>
      <c r="V379" s="155">
        <v>0</v>
      </c>
    </row>
    <row r="380" spans="1:22" s="25" customFormat="1" ht="24" customHeight="1" x14ac:dyDescent="0.2">
      <c r="A380" s="130">
        <v>371</v>
      </c>
      <c r="B380" s="99" t="s">
        <v>2655</v>
      </c>
      <c r="C380" s="99" t="s">
        <v>9</v>
      </c>
      <c r="D380" s="99">
        <v>5452</v>
      </c>
      <c r="E380" s="100">
        <v>484</v>
      </c>
      <c r="F380" s="100">
        <v>239</v>
      </c>
      <c r="G380" s="100">
        <v>2</v>
      </c>
      <c r="H380" s="100"/>
      <c r="I380" s="100"/>
      <c r="J380" s="100">
        <v>60</v>
      </c>
      <c r="K380" s="100">
        <f t="shared" si="7"/>
        <v>60</v>
      </c>
      <c r="L380" s="100">
        <v>1</v>
      </c>
      <c r="M380" s="100" t="s">
        <v>951</v>
      </c>
      <c r="N380" s="100" t="s">
        <v>15</v>
      </c>
      <c r="O380" s="100" t="s">
        <v>42</v>
      </c>
      <c r="P380" s="100">
        <v>169</v>
      </c>
      <c r="Q380" s="100"/>
      <c r="R380" s="100"/>
      <c r="S380" s="100"/>
      <c r="T380" s="100"/>
      <c r="U380" s="100">
        <v>3</v>
      </c>
      <c r="V380" s="155">
        <v>0</v>
      </c>
    </row>
    <row r="381" spans="1:22" s="25" customFormat="1" ht="24" customHeight="1" x14ac:dyDescent="0.2">
      <c r="A381" s="130">
        <v>372</v>
      </c>
      <c r="B381" s="99" t="s">
        <v>2656</v>
      </c>
      <c r="C381" s="99" t="s">
        <v>9</v>
      </c>
      <c r="D381" s="99">
        <v>5446</v>
      </c>
      <c r="E381" s="100"/>
      <c r="F381" s="100">
        <v>233</v>
      </c>
      <c r="G381" s="100">
        <v>2</v>
      </c>
      <c r="H381" s="100"/>
      <c r="I381" s="100"/>
      <c r="J381" s="100">
        <v>72</v>
      </c>
      <c r="K381" s="100">
        <f t="shared" si="7"/>
        <v>72</v>
      </c>
      <c r="L381" s="100">
        <v>2</v>
      </c>
      <c r="M381" s="100" t="s">
        <v>952</v>
      </c>
      <c r="N381" s="100" t="s">
        <v>15</v>
      </c>
      <c r="O381" s="100" t="s">
        <v>12</v>
      </c>
      <c r="P381" s="100">
        <v>90</v>
      </c>
      <c r="Q381" s="100"/>
      <c r="R381" s="100"/>
      <c r="S381" s="100"/>
      <c r="T381" s="100"/>
      <c r="U381" s="100">
        <v>20</v>
      </c>
      <c r="V381" s="155">
        <v>0</v>
      </c>
    </row>
    <row r="382" spans="1:22" s="25" customFormat="1" ht="24" customHeight="1" x14ac:dyDescent="0.2">
      <c r="A382" s="130">
        <v>373</v>
      </c>
      <c r="B382" s="119"/>
      <c r="C382" s="99" t="s">
        <v>9</v>
      </c>
      <c r="D382" s="99">
        <v>57978</v>
      </c>
      <c r="E382" s="100">
        <v>5459</v>
      </c>
      <c r="F382" s="100">
        <v>366</v>
      </c>
      <c r="G382" s="100">
        <v>1</v>
      </c>
      <c r="H382" s="100">
        <v>1</v>
      </c>
      <c r="I382" s="100">
        <v>3</v>
      </c>
      <c r="J382" s="100">
        <v>2</v>
      </c>
      <c r="K382" s="100">
        <f t="shared" si="7"/>
        <v>702</v>
      </c>
      <c r="L382" s="100">
        <v>1</v>
      </c>
      <c r="M382" s="100" t="s">
        <v>952</v>
      </c>
      <c r="N382" s="100"/>
      <c r="O382" s="100"/>
      <c r="P382" s="100"/>
      <c r="Q382" s="100"/>
      <c r="R382" s="100"/>
      <c r="S382" s="100"/>
      <c r="T382" s="100"/>
      <c r="U382" s="100"/>
      <c r="V382" s="155">
        <v>0</v>
      </c>
    </row>
    <row r="383" spans="1:22" s="25" customFormat="1" ht="24" customHeight="1" x14ac:dyDescent="0.2">
      <c r="A383" s="130">
        <v>374</v>
      </c>
      <c r="B383" s="119"/>
      <c r="C383" s="99" t="s">
        <v>9</v>
      </c>
      <c r="D383" s="99">
        <v>14957</v>
      </c>
      <c r="E383" s="100">
        <v>2100</v>
      </c>
      <c r="F383" s="100">
        <v>224</v>
      </c>
      <c r="G383" s="100">
        <v>1</v>
      </c>
      <c r="H383" s="100">
        <v>25</v>
      </c>
      <c r="I383" s="100"/>
      <c r="J383" s="100">
        <v>1</v>
      </c>
      <c r="K383" s="100">
        <f t="shared" si="7"/>
        <v>10001</v>
      </c>
      <c r="L383" s="100">
        <v>1</v>
      </c>
      <c r="M383" s="100" t="s">
        <v>952</v>
      </c>
      <c r="N383" s="100"/>
      <c r="O383" s="100"/>
      <c r="P383" s="100"/>
      <c r="Q383" s="100"/>
      <c r="R383" s="100"/>
      <c r="S383" s="100"/>
      <c r="T383" s="100"/>
      <c r="U383" s="100"/>
      <c r="V383" s="155">
        <v>0</v>
      </c>
    </row>
    <row r="384" spans="1:22" s="25" customFormat="1" ht="24" customHeight="1" x14ac:dyDescent="0.2">
      <c r="A384" s="130">
        <v>375</v>
      </c>
      <c r="B384" s="99" t="s">
        <v>2657</v>
      </c>
      <c r="C384" s="101" t="s">
        <v>953</v>
      </c>
      <c r="D384" s="101"/>
      <c r="E384" s="100"/>
      <c r="F384" s="100"/>
      <c r="G384" s="100">
        <v>2</v>
      </c>
      <c r="H384" s="100"/>
      <c r="I384" s="100"/>
      <c r="J384" s="100"/>
      <c r="K384" s="100">
        <f t="shared" si="7"/>
        <v>0</v>
      </c>
      <c r="L384" s="100">
        <v>2</v>
      </c>
      <c r="M384" s="100" t="s">
        <v>954</v>
      </c>
      <c r="N384" s="100" t="s">
        <v>15</v>
      </c>
      <c r="O384" s="100" t="s">
        <v>12</v>
      </c>
      <c r="P384" s="100">
        <v>32</v>
      </c>
      <c r="Q384" s="100"/>
      <c r="R384" s="100"/>
      <c r="S384" s="100"/>
      <c r="T384" s="100"/>
      <c r="U384" s="100">
        <v>15</v>
      </c>
      <c r="V384" s="155">
        <v>0.02</v>
      </c>
    </row>
    <row r="385" spans="1:22" s="25" customFormat="1" ht="24" customHeight="1" x14ac:dyDescent="0.2">
      <c r="A385" s="130">
        <v>376</v>
      </c>
      <c r="B385" s="99" t="s">
        <v>2658</v>
      </c>
      <c r="C385" s="101" t="s">
        <v>953</v>
      </c>
      <c r="D385" s="101"/>
      <c r="E385" s="100"/>
      <c r="F385" s="100"/>
      <c r="G385" s="100">
        <v>2</v>
      </c>
      <c r="H385" s="100"/>
      <c r="I385" s="100"/>
      <c r="J385" s="100"/>
      <c r="K385" s="100">
        <f t="shared" si="7"/>
        <v>0</v>
      </c>
      <c r="L385" s="100">
        <v>2</v>
      </c>
      <c r="M385" s="100" t="s">
        <v>955</v>
      </c>
      <c r="N385" s="100" t="s">
        <v>15</v>
      </c>
      <c r="O385" s="100" t="s">
        <v>12</v>
      </c>
      <c r="P385" s="100">
        <v>72</v>
      </c>
      <c r="Q385" s="100"/>
      <c r="R385" s="100"/>
      <c r="S385" s="100"/>
      <c r="T385" s="100"/>
      <c r="U385" s="100">
        <v>15</v>
      </c>
      <c r="V385" s="155">
        <v>0.02</v>
      </c>
    </row>
    <row r="386" spans="1:22" s="25" customFormat="1" ht="24" customHeight="1" x14ac:dyDescent="0.2">
      <c r="A386" s="130">
        <v>377</v>
      </c>
      <c r="B386" s="119"/>
      <c r="C386" s="99" t="s">
        <v>9</v>
      </c>
      <c r="D386" s="99">
        <v>57976</v>
      </c>
      <c r="E386" s="100">
        <v>5457</v>
      </c>
      <c r="F386" s="100">
        <v>364</v>
      </c>
      <c r="G386" s="100">
        <v>1</v>
      </c>
      <c r="H386" s="100">
        <v>7</v>
      </c>
      <c r="I386" s="100"/>
      <c r="J386" s="100"/>
      <c r="K386" s="100">
        <f t="shared" si="7"/>
        <v>2800</v>
      </c>
      <c r="L386" s="100">
        <v>1</v>
      </c>
      <c r="M386" s="100" t="s">
        <v>955</v>
      </c>
      <c r="N386" s="100"/>
      <c r="O386" s="100"/>
      <c r="P386" s="100"/>
      <c r="Q386" s="100"/>
      <c r="R386" s="100"/>
      <c r="S386" s="100"/>
      <c r="T386" s="100"/>
      <c r="U386" s="100"/>
      <c r="V386" s="155">
        <v>0</v>
      </c>
    </row>
    <row r="387" spans="1:22" s="25" customFormat="1" ht="24" customHeight="1" x14ac:dyDescent="0.2">
      <c r="A387" s="130">
        <v>378</v>
      </c>
      <c r="B387" s="99" t="s">
        <v>2659</v>
      </c>
      <c r="C387" s="101" t="s">
        <v>953</v>
      </c>
      <c r="D387" s="101"/>
      <c r="E387" s="100"/>
      <c r="F387" s="100"/>
      <c r="G387" s="100">
        <v>2</v>
      </c>
      <c r="H387" s="100"/>
      <c r="I387" s="100"/>
      <c r="J387" s="100"/>
      <c r="K387" s="100">
        <f t="shared" si="7"/>
        <v>0</v>
      </c>
      <c r="L387" s="100">
        <v>2</v>
      </c>
      <c r="M387" s="100" t="s">
        <v>956</v>
      </c>
      <c r="N387" s="100" t="s">
        <v>15</v>
      </c>
      <c r="O387" s="100" t="s">
        <v>12</v>
      </c>
      <c r="P387" s="100">
        <v>90</v>
      </c>
      <c r="Q387" s="100"/>
      <c r="R387" s="100"/>
      <c r="S387" s="100"/>
      <c r="T387" s="100"/>
      <c r="U387" s="100">
        <v>20</v>
      </c>
      <c r="V387" s="155">
        <v>0.02</v>
      </c>
    </row>
    <row r="388" spans="1:22" s="25" customFormat="1" ht="24" customHeight="1" x14ac:dyDescent="0.2">
      <c r="A388" s="130">
        <v>379</v>
      </c>
      <c r="B388" s="119"/>
      <c r="C388" s="99" t="s">
        <v>773</v>
      </c>
      <c r="D388" s="99">
        <v>3080</v>
      </c>
      <c r="E388" s="100">
        <v>3080</v>
      </c>
      <c r="F388" s="100">
        <v>29</v>
      </c>
      <c r="G388" s="100">
        <v>1</v>
      </c>
      <c r="H388" s="100">
        <v>40</v>
      </c>
      <c r="I388" s="100"/>
      <c r="J388" s="100">
        <v>70</v>
      </c>
      <c r="K388" s="100">
        <f t="shared" si="7"/>
        <v>16070</v>
      </c>
      <c r="L388" s="100">
        <v>1</v>
      </c>
      <c r="M388" s="100" t="s">
        <v>956</v>
      </c>
      <c r="N388" s="100"/>
      <c r="O388" s="100"/>
      <c r="P388" s="100"/>
      <c r="Q388" s="100"/>
      <c r="R388" s="100"/>
      <c r="S388" s="100"/>
      <c r="T388" s="100"/>
      <c r="U388" s="100"/>
      <c r="V388" s="155">
        <v>0.01</v>
      </c>
    </row>
    <row r="389" spans="1:22" s="25" customFormat="1" ht="24" customHeight="1" x14ac:dyDescent="0.2">
      <c r="A389" s="130">
        <v>380</v>
      </c>
      <c r="B389" s="99" t="s">
        <v>2660</v>
      </c>
      <c r="C389" s="99" t="s">
        <v>9</v>
      </c>
      <c r="D389" s="99">
        <v>5361</v>
      </c>
      <c r="E389" s="100">
        <v>397</v>
      </c>
      <c r="F389" s="100">
        <v>128</v>
      </c>
      <c r="G389" s="100">
        <v>2</v>
      </c>
      <c r="H389" s="100"/>
      <c r="I389" s="100">
        <v>1</v>
      </c>
      <c r="J389" s="100">
        <v>55</v>
      </c>
      <c r="K389" s="100">
        <f t="shared" si="7"/>
        <v>155</v>
      </c>
      <c r="L389" s="100">
        <v>2</v>
      </c>
      <c r="M389" s="100" t="s">
        <v>957</v>
      </c>
      <c r="N389" s="100" t="s">
        <v>15</v>
      </c>
      <c r="O389" s="100" t="s">
        <v>12</v>
      </c>
      <c r="P389" s="100">
        <v>246</v>
      </c>
      <c r="Q389" s="100"/>
      <c r="R389" s="100"/>
      <c r="S389" s="100"/>
      <c r="T389" s="100"/>
      <c r="U389" s="100">
        <v>30</v>
      </c>
      <c r="V389" s="155">
        <v>0</v>
      </c>
    </row>
    <row r="390" spans="1:22" s="25" customFormat="1" ht="24" customHeight="1" x14ac:dyDescent="0.2">
      <c r="A390" s="130">
        <v>381</v>
      </c>
      <c r="B390" s="119"/>
      <c r="C390" s="99" t="s">
        <v>9</v>
      </c>
      <c r="D390" s="99">
        <v>13608</v>
      </c>
      <c r="E390" s="100">
        <v>1641</v>
      </c>
      <c r="F390" s="100">
        <v>382</v>
      </c>
      <c r="G390" s="100">
        <v>1</v>
      </c>
      <c r="H390" s="100">
        <v>8</v>
      </c>
      <c r="I390" s="100">
        <v>3</v>
      </c>
      <c r="J390" s="100">
        <v>27</v>
      </c>
      <c r="K390" s="100">
        <f t="shared" si="7"/>
        <v>3527</v>
      </c>
      <c r="L390" s="100">
        <v>1</v>
      </c>
      <c r="M390" s="100" t="s">
        <v>957</v>
      </c>
      <c r="N390" s="100"/>
      <c r="O390" s="100"/>
      <c r="P390" s="100"/>
      <c r="Q390" s="100"/>
      <c r="R390" s="100"/>
      <c r="S390" s="100"/>
      <c r="T390" s="100"/>
      <c r="U390" s="100"/>
      <c r="V390" s="155">
        <v>0</v>
      </c>
    </row>
    <row r="391" spans="1:22" s="25" customFormat="1" ht="24" customHeight="1" x14ac:dyDescent="0.2">
      <c r="A391" s="130">
        <v>382</v>
      </c>
      <c r="B391" s="119"/>
      <c r="C391" s="99" t="s">
        <v>9</v>
      </c>
      <c r="D391" s="99">
        <v>5362</v>
      </c>
      <c r="E391" s="100">
        <v>378</v>
      </c>
      <c r="F391" s="100">
        <v>129</v>
      </c>
      <c r="G391" s="100">
        <v>1</v>
      </c>
      <c r="H391" s="100"/>
      <c r="I391" s="100">
        <v>2</v>
      </c>
      <c r="J391" s="100">
        <v>88</v>
      </c>
      <c r="K391" s="100">
        <f t="shared" si="7"/>
        <v>288</v>
      </c>
      <c r="L391" s="100">
        <v>1</v>
      </c>
      <c r="M391" s="100" t="s">
        <v>957</v>
      </c>
      <c r="N391" s="100"/>
      <c r="O391" s="100"/>
      <c r="P391" s="100"/>
      <c r="Q391" s="100"/>
      <c r="R391" s="100"/>
      <c r="S391" s="100"/>
      <c r="T391" s="100"/>
      <c r="U391" s="100"/>
      <c r="V391" s="155">
        <v>0</v>
      </c>
    </row>
    <row r="392" spans="1:22" s="25" customFormat="1" ht="24" customHeight="1" x14ac:dyDescent="0.2">
      <c r="A392" s="130">
        <v>383</v>
      </c>
      <c r="B392" s="99" t="s">
        <v>2661</v>
      </c>
      <c r="C392" s="99" t="s">
        <v>9</v>
      </c>
      <c r="D392" s="99">
        <v>5358</v>
      </c>
      <c r="E392" s="100">
        <v>394</v>
      </c>
      <c r="F392" s="100">
        <v>124</v>
      </c>
      <c r="G392" s="100">
        <v>2</v>
      </c>
      <c r="H392" s="100"/>
      <c r="I392" s="100">
        <v>2</v>
      </c>
      <c r="J392" s="100">
        <v>36</v>
      </c>
      <c r="K392" s="100">
        <f t="shared" si="7"/>
        <v>236</v>
      </c>
      <c r="L392" s="100">
        <v>2</v>
      </c>
      <c r="M392" s="100" t="s">
        <v>958</v>
      </c>
      <c r="N392" s="100" t="s">
        <v>15</v>
      </c>
      <c r="O392" s="100" t="s">
        <v>12</v>
      </c>
      <c r="P392" s="100">
        <v>240</v>
      </c>
      <c r="Q392" s="100"/>
      <c r="R392" s="100"/>
      <c r="S392" s="100"/>
      <c r="T392" s="100"/>
      <c r="U392" s="100">
        <v>30</v>
      </c>
      <c r="V392" s="155">
        <v>0</v>
      </c>
    </row>
    <row r="393" spans="1:22" s="25" customFormat="1" ht="24" customHeight="1" x14ac:dyDescent="0.2">
      <c r="A393" s="130">
        <v>384</v>
      </c>
      <c r="B393" s="119"/>
      <c r="C393" s="99" t="s">
        <v>9</v>
      </c>
      <c r="D393" s="99">
        <v>16543</v>
      </c>
      <c r="E393" s="100">
        <v>2597</v>
      </c>
      <c r="F393" s="100">
        <v>122</v>
      </c>
      <c r="G393" s="100">
        <v>1</v>
      </c>
      <c r="H393" s="100">
        <v>17</v>
      </c>
      <c r="I393" s="100">
        <v>2</v>
      </c>
      <c r="J393" s="100">
        <v>68</v>
      </c>
      <c r="K393" s="100">
        <f t="shared" si="7"/>
        <v>7068</v>
      </c>
      <c r="L393" s="100">
        <v>1</v>
      </c>
      <c r="M393" s="100" t="s">
        <v>958</v>
      </c>
      <c r="N393" s="100"/>
      <c r="O393" s="100"/>
      <c r="P393" s="100"/>
      <c r="Q393" s="100"/>
      <c r="R393" s="100"/>
      <c r="S393" s="100"/>
      <c r="T393" s="100"/>
      <c r="U393" s="100"/>
      <c r="V393" s="155">
        <v>0</v>
      </c>
    </row>
    <row r="394" spans="1:22" s="25" customFormat="1" ht="24" customHeight="1" x14ac:dyDescent="0.2">
      <c r="A394" s="130">
        <v>385</v>
      </c>
      <c r="B394" s="119"/>
      <c r="C394" s="99" t="s">
        <v>9</v>
      </c>
      <c r="D394" s="99">
        <v>17050</v>
      </c>
      <c r="E394" s="100">
        <v>2978</v>
      </c>
      <c r="F394" s="100">
        <v>124</v>
      </c>
      <c r="G394" s="100">
        <v>1</v>
      </c>
      <c r="H394" s="100">
        <v>11</v>
      </c>
      <c r="I394" s="100">
        <v>3</v>
      </c>
      <c r="J394" s="100">
        <v>57</v>
      </c>
      <c r="K394" s="100">
        <f t="shared" si="7"/>
        <v>4757</v>
      </c>
      <c r="L394" s="100">
        <v>1</v>
      </c>
      <c r="M394" s="100" t="s">
        <v>958</v>
      </c>
      <c r="N394" s="100"/>
      <c r="O394" s="100"/>
      <c r="P394" s="100"/>
      <c r="Q394" s="100"/>
      <c r="R394" s="100"/>
      <c r="S394" s="100"/>
      <c r="T394" s="100"/>
      <c r="U394" s="100"/>
      <c r="V394" s="155">
        <v>0</v>
      </c>
    </row>
    <row r="395" spans="1:22" s="25" customFormat="1" ht="24" customHeight="1" x14ac:dyDescent="0.2">
      <c r="A395" s="130">
        <v>386</v>
      </c>
      <c r="B395" s="119"/>
      <c r="C395" s="99" t="s">
        <v>9</v>
      </c>
      <c r="D395" s="99">
        <v>53999</v>
      </c>
      <c r="E395" s="100">
        <v>5143</v>
      </c>
      <c r="F395" s="100">
        <v>28</v>
      </c>
      <c r="G395" s="100">
        <v>1</v>
      </c>
      <c r="H395" s="100"/>
      <c r="I395" s="100">
        <v>3</v>
      </c>
      <c r="J395" s="100">
        <v>97</v>
      </c>
      <c r="K395" s="100">
        <f t="shared" si="7"/>
        <v>397</v>
      </c>
      <c r="L395" s="100">
        <v>1</v>
      </c>
      <c r="M395" s="100" t="s">
        <v>958</v>
      </c>
      <c r="N395" s="100"/>
      <c r="O395" s="100"/>
      <c r="P395" s="100"/>
      <c r="Q395" s="100"/>
      <c r="R395" s="100"/>
      <c r="S395" s="100"/>
      <c r="T395" s="100"/>
      <c r="U395" s="100"/>
      <c r="V395" s="155">
        <v>0</v>
      </c>
    </row>
    <row r="396" spans="1:22" s="25" customFormat="1" ht="24" customHeight="1" x14ac:dyDescent="0.2">
      <c r="A396" s="130">
        <v>387</v>
      </c>
      <c r="B396" s="119"/>
      <c r="C396" s="99" t="s">
        <v>9</v>
      </c>
      <c r="D396" s="99">
        <v>53997</v>
      </c>
      <c r="E396" s="100">
        <v>5141</v>
      </c>
      <c r="F396" s="100">
        <v>132</v>
      </c>
      <c r="G396" s="100">
        <v>1</v>
      </c>
      <c r="H396" s="100">
        <v>3</v>
      </c>
      <c r="I396" s="100"/>
      <c r="J396" s="100">
        <v>56</v>
      </c>
      <c r="K396" s="100">
        <f t="shared" si="7"/>
        <v>1256</v>
      </c>
      <c r="L396" s="100">
        <v>1</v>
      </c>
      <c r="M396" s="100" t="s">
        <v>958</v>
      </c>
      <c r="N396" s="100"/>
      <c r="O396" s="100"/>
      <c r="P396" s="100"/>
      <c r="Q396" s="100"/>
      <c r="R396" s="100"/>
      <c r="S396" s="100"/>
      <c r="T396" s="100"/>
      <c r="U396" s="100"/>
      <c r="V396" s="155">
        <v>0</v>
      </c>
    </row>
    <row r="397" spans="1:22" s="25" customFormat="1" ht="24" customHeight="1" x14ac:dyDescent="0.2">
      <c r="A397" s="122"/>
      <c r="B397" s="121"/>
      <c r="C397" s="121"/>
      <c r="D397" s="121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</row>
    <row r="398" spans="1:22" s="25" customFormat="1" ht="24" customHeight="1" x14ac:dyDescent="0.2">
      <c r="A398" s="122"/>
      <c r="B398" s="121"/>
      <c r="C398" s="121"/>
      <c r="D398" s="121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</row>
    <row r="399" spans="1:22" s="25" customFormat="1" ht="24" customHeight="1" x14ac:dyDescent="0.2">
      <c r="A399" s="120"/>
      <c r="B399" s="119"/>
      <c r="C399" s="119"/>
      <c r="D399" s="119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</row>
    <row r="400" spans="1:22" s="25" customFormat="1" ht="24" customHeight="1" x14ac:dyDescent="0.2">
      <c r="A400" s="120"/>
      <c r="B400" s="119"/>
      <c r="C400" s="119"/>
      <c r="D400" s="119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</row>
    <row r="401" spans="1:22" s="25" customFormat="1" ht="24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</row>
    <row r="402" spans="1:22" s="25" customFormat="1" x14ac:dyDescent="0.2"/>
    <row r="403" spans="1:22" s="25" customFormat="1" ht="15.75" x14ac:dyDescent="0.25">
      <c r="G403" s="28" t="s">
        <v>219</v>
      </c>
      <c r="H403" s="28"/>
      <c r="I403" s="28"/>
      <c r="J403" s="28"/>
      <c r="K403" s="28" t="s">
        <v>206</v>
      </c>
      <c r="L403" s="28"/>
      <c r="M403" s="28" t="s">
        <v>597</v>
      </c>
      <c r="N403" s="28"/>
    </row>
    <row r="404" spans="1:22" s="25" customFormat="1" ht="15.75" x14ac:dyDescent="0.25">
      <c r="G404" s="28"/>
      <c r="H404" s="28"/>
      <c r="I404" s="28"/>
      <c r="J404" s="28"/>
      <c r="K404" s="28"/>
      <c r="L404" s="28"/>
      <c r="M404" s="28" t="s">
        <v>598</v>
      </c>
      <c r="N404" s="28"/>
    </row>
    <row r="405" spans="1:22" s="25" customFormat="1" ht="15.75" x14ac:dyDescent="0.25">
      <c r="G405" s="28"/>
      <c r="H405" s="28"/>
      <c r="I405" s="28"/>
      <c r="J405" s="28"/>
      <c r="K405" s="28"/>
      <c r="L405" s="28"/>
      <c r="M405" s="28" t="s">
        <v>599</v>
      </c>
      <c r="N405" s="28"/>
    </row>
    <row r="406" spans="1:22" s="25" customFormat="1" ht="15.75" x14ac:dyDescent="0.25">
      <c r="G406" s="28"/>
      <c r="H406" s="28"/>
      <c r="I406" s="28"/>
      <c r="J406" s="28"/>
      <c r="K406" s="28"/>
      <c r="L406" s="28"/>
      <c r="M406" s="28" t="s">
        <v>600</v>
      </c>
      <c r="N406" s="28"/>
    </row>
    <row r="407" spans="1:22" s="25" customFormat="1" ht="15.75" x14ac:dyDescent="0.25">
      <c r="G407" s="28"/>
      <c r="H407" s="28"/>
      <c r="I407" s="28"/>
      <c r="J407" s="28"/>
      <c r="K407" s="28"/>
      <c r="L407" s="28"/>
      <c r="M407" s="28" t="s">
        <v>601</v>
      </c>
      <c r="N407" s="28"/>
    </row>
    <row r="408" spans="1:22" s="25" customFormat="1" x14ac:dyDescent="0.2"/>
    <row r="409" spans="1:22" s="25" customFormat="1" x14ac:dyDescent="0.2"/>
  </sheetData>
  <mergeCells count="27">
    <mergeCell ref="A4:A9"/>
    <mergeCell ref="F4:F9"/>
    <mergeCell ref="E4:E9"/>
    <mergeCell ref="C4:C9"/>
    <mergeCell ref="G4:G9"/>
    <mergeCell ref="B4:B9"/>
    <mergeCell ref="Q4:T4"/>
    <mergeCell ref="Q5:Q9"/>
    <mergeCell ref="R5:R9"/>
    <mergeCell ref="S5:S9"/>
    <mergeCell ref="T5:T9"/>
    <mergeCell ref="A1:U1"/>
    <mergeCell ref="A2:U2"/>
    <mergeCell ref="V4:V9"/>
    <mergeCell ref="P4:P9"/>
    <mergeCell ref="U4:U9"/>
    <mergeCell ref="K4:K9"/>
    <mergeCell ref="M4:M9"/>
    <mergeCell ref="L4:L9"/>
    <mergeCell ref="N4:N9"/>
    <mergeCell ref="O4:O9"/>
    <mergeCell ref="L3:V3"/>
    <mergeCell ref="A3:K3"/>
    <mergeCell ref="D4:D9"/>
    <mergeCell ref="H4:H9"/>
    <mergeCell ref="I4:I9"/>
    <mergeCell ref="J4: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0"/>
  <sheetViews>
    <sheetView zoomScaleNormal="100" workbookViewId="0">
      <pane xSplit="6" ySplit="9" topLeftCell="G304" activePane="bottomRight" state="frozenSplit"/>
      <selection pane="topRight" activeCell="G1" sqref="G1"/>
      <selection pane="bottomLeft" activeCell="A14" sqref="A14"/>
      <selection pane="bottomRight" activeCell="N320" sqref="N320"/>
    </sheetView>
  </sheetViews>
  <sheetFormatPr defaultRowHeight="14.25" x14ac:dyDescent="0.2"/>
  <cols>
    <col min="1" max="1" width="5.75" customWidth="1"/>
    <col min="2" max="2" width="21.875" style="25" customWidth="1"/>
    <col min="3" max="3" width="9.25" customWidth="1"/>
    <col min="4" max="4" width="12" style="25" customWidth="1"/>
    <col min="12" max="12" width="5.875" customWidth="1"/>
    <col min="13" max="13" width="12.375" style="25" customWidth="1"/>
    <col min="14" max="14" width="10.5" customWidth="1"/>
    <col min="15" max="15" width="9.875" customWidth="1"/>
    <col min="18" max="18" width="9" style="25"/>
    <col min="21" max="21" width="10.25" customWidth="1"/>
    <col min="22" max="22" width="11.375" customWidth="1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2" s="25" customFormat="1" ht="15.75" customHeight="1" x14ac:dyDescent="0.2">
      <c r="A3" s="34"/>
      <c r="B3" s="34"/>
      <c r="C3" s="34"/>
      <c r="D3" s="34"/>
      <c r="E3" s="34"/>
      <c r="F3" s="34"/>
      <c r="G3" s="35"/>
      <c r="H3" s="184" t="s">
        <v>0</v>
      </c>
      <c r="I3" s="185"/>
      <c r="J3" s="185"/>
      <c r="K3" s="185"/>
      <c r="L3" s="205" t="s">
        <v>1</v>
      </c>
      <c r="M3" s="186"/>
      <c r="N3" s="186"/>
      <c r="O3" s="186"/>
      <c r="P3" s="186"/>
      <c r="Q3" s="186"/>
      <c r="R3" s="186"/>
      <c r="S3" s="186"/>
      <c r="T3" s="186"/>
      <c r="U3" s="186"/>
      <c r="V3" s="206"/>
    </row>
    <row r="4" spans="1:22" s="25" customFormat="1" ht="19.5" customHeight="1" x14ac:dyDescent="0.2">
      <c r="A4" s="181" t="s">
        <v>2</v>
      </c>
      <c r="B4" s="181" t="s">
        <v>2768</v>
      </c>
      <c r="C4" s="181" t="s">
        <v>205</v>
      </c>
      <c r="D4" s="181" t="s">
        <v>336</v>
      </c>
      <c r="E4" s="181" t="s">
        <v>4</v>
      </c>
      <c r="F4" s="181" t="s">
        <v>5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1063</v>
      </c>
      <c r="Q4" s="199" t="s">
        <v>338</v>
      </c>
      <c r="R4" s="200"/>
      <c r="S4" s="200"/>
      <c r="T4" s="201"/>
      <c r="U4" s="178" t="s">
        <v>218</v>
      </c>
      <c r="V4" s="178" t="s">
        <v>752</v>
      </c>
    </row>
    <row r="5" spans="1:22" s="25" customFormat="1" ht="14.25" customHeight="1" x14ac:dyDescent="0.2">
      <c r="A5" s="182"/>
      <c r="B5" s="182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179"/>
    </row>
    <row r="6" spans="1:22" s="25" customFormat="1" ht="14.25" customHeight="1" x14ac:dyDescent="0.2">
      <c r="A6" s="182"/>
      <c r="B6" s="182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179"/>
      <c r="V6" s="179"/>
    </row>
    <row r="7" spans="1:22" s="25" customFormat="1" ht="14.25" customHeight="1" x14ac:dyDescent="0.2">
      <c r="A7" s="182"/>
      <c r="B7" s="182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179"/>
      <c r="V7" s="179"/>
    </row>
    <row r="8" spans="1:22" s="25" customFormat="1" ht="14.25" customHeight="1" x14ac:dyDescent="0.2">
      <c r="A8" s="182"/>
      <c r="B8" s="182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179"/>
      <c r="V8" s="179"/>
    </row>
    <row r="9" spans="1:22" s="25" customFormat="1" ht="14.25" customHeight="1" x14ac:dyDescent="0.2">
      <c r="A9" s="182"/>
      <c r="B9" s="183"/>
      <c r="C9" s="182"/>
      <c r="D9" s="183"/>
      <c r="E9" s="182"/>
      <c r="F9" s="182"/>
      <c r="G9" s="179"/>
      <c r="H9" s="190"/>
      <c r="I9" s="190"/>
      <c r="J9" s="190"/>
      <c r="K9" s="179"/>
      <c r="L9" s="182"/>
      <c r="M9" s="183"/>
      <c r="N9" s="179"/>
      <c r="O9" s="179"/>
      <c r="P9" s="179"/>
      <c r="Q9" s="180"/>
      <c r="R9" s="183"/>
      <c r="S9" s="183"/>
      <c r="T9" s="180"/>
      <c r="U9" s="179"/>
      <c r="V9" s="179"/>
    </row>
    <row r="10" spans="1:22" s="25" customFormat="1" ht="24" customHeight="1" x14ac:dyDescent="0.2">
      <c r="A10" s="27">
        <v>1</v>
      </c>
      <c r="B10" s="122" t="s">
        <v>2404</v>
      </c>
      <c r="C10" s="124" t="s">
        <v>9</v>
      </c>
      <c r="D10" s="26">
        <v>58135</v>
      </c>
      <c r="E10" s="27">
        <v>5510</v>
      </c>
      <c r="F10" s="27">
        <v>40</v>
      </c>
      <c r="G10" s="27">
        <v>2</v>
      </c>
      <c r="H10" s="27"/>
      <c r="I10" s="27">
        <v>2</v>
      </c>
      <c r="J10" s="27">
        <v>38</v>
      </c>
      <c r="K10" s="27">
        <f t="shared" ref="K10:K59" si="0">H10*400+I10*100+J10</f>
        <v>238</v>
      </c>
      <c r="L10" s="27">
        <v>2</v>
      </c>
      <c r="M10" s="38" t="s">
        <v>960</v>
      </c>
      <c r="N10" s="27" t="s">
        <v>15</v>
      </c>
      <c r="O10" s="27" t="s">
        <v>12</v>
      </c>
      <c r="P10" s="27">
        <v>269</v>
      </c>
      <c r="Q10" s="27"/>
      <c r="R10" s="27">
        <v>238</v>
      </c>
      <c r="S10" s="27"/>
      <c r="T10" s="27"/>
      <c r="U10" s="27">
        <v>30</v>
      </c>
      <c r="V10" s="27">
        <v>0</v>
      </c>
    </row>
    <row r="11" spans="1:22" s="25" customFormat="1" ht="24" customHeight="1" x14ac:dyDescent="0.2">
      <c r="A11" s="27">
        <v>2</v>
      </c>
      <c r="B11" s="121"/>
      <c r="C11" s="26" t="s">
        <v>9</v>
      </c>
      <c r="D11" s="26">
        <v>26290</v>
      </c>
      <c r="E11" s="27">
        <v>3216</v>
      </c>
      <c r="F11" s="27">
        <v>4</v>
      </c>
      <c r="G11" s="27">
        <v>1</v>
      </c>
      <c r="H11" s="27">
        <v>14</v>
      </c>
      <c r="I11" s="27"/>
      <c r="J11" s="27">
        <v>74</v>
      </c>
      <c r="K11" s="27">
        <f t="shared" si="0"/>
        <v>5674</v>
      </c>
      <c r="L11" s="27">
        <v>1</v>
      </c>
      <c r="M11" s="38" t="s">
        <v>960</v>
      </c>
      <c r="N11" s="27"/>
      <c r="O11" s="27"/>
      <c r="P11" s="27"/>
      <c r="Q11" s="27">
        <v>5674</v>
      </c>
      <c r="R11" s="27"/>
      <c r="S11" s="27"/>
      <c r="T11" s="27"/>
      <c r="U11" s="27"/>
      <c r="V11" s="27">
        <v>0</v>
      </c>
    </row>
    <row r="12" spans="1:22" s="25" customFormat="1" ht="24" customHeight="1" x14ac:dyDescent="0.2">
      <c r="A12" s="27">
        <v>3</v>
      </c>
      <c r="B12" s="121"/>
      <c r="C12" s="26" t="s">
        <v>9</v>
      </c>
      <c r="D12" s="26">
        <v>26288</v>
      </c>
      <c r="E12" s="27">
        <v>3214</v>
      </c>
      <c r="F12" s="27">
        <v>2</v>
      </c>
      <c r="G12" s="27">
        <v>1</v>
      </c>
      <c r="H12" s="27">
        <v>12</v>
      </c>
      <c r="I12" s="27"/>
      <c r="J12" s="27">
        <v>90</v>
      </c>
      <c r="K12" s="27">
        <f t="shared" si="0"/>
        <v>4890</v>
      </c>
      <c r="L12" s="27">
        <v>1</v>
      </c>
      <c r="M12" s="38" t="s">
        <v>960</v>
      </c>
      <c r="N12" s="27"/>
      <c r="O12" s="27"/>
      <c r="P12" s="27"/>
      <c r="Q12" s="27">
        <v>4890</v>
      </c>
      <c r="R12" s="27"/>
      <c r="S12" s="27"/>
      <c r="T12" s="27"/>
      <c r="U12" s="27"/>
      <c r="V12" s="27">
        <v>0</v>
      </c>
    </row>
    <row r="13" spans="1:22" s="40" customFormat="1" ht="22.5" customHeight="1" x14ac:dyDescent="0.2">
      <c r="A13" s="130">
        <v>4</v>
      </c>
      <c r="B13" s="123"/>
      <c r="C13" s="39" t="s">
        <v>13</v>
      </c>
      <c r="D13" s="39"/>
      <c r="E13" s="39"/>
      <c r="F13" s="39"/>
      <c r="G13" s="39">
        <v>1</v>
      </c>
      <c r="H13" s="39">
        <v>14</v>
      </c>
      <c r="I13" s="39">
        <v>2</v>
      </c>
      <c r="J13" s="39">
        <v>34</v>
      </c>
      <c r="K13" s="38">
        <f t="shared" si="0"/>
        <v>5834</v>
      </c>
      <c r="L13" s="39">
        <v>1</v>
      </c>
      <c r="M13" s="39" t="s">
        <v>960</v>
      </c>
      <c r="N13" s="39"/>
      <c r="O13" s="39"/>
      <c r="P13" s="39"/>
      <c r="Q13" s="39">
        <v>5834</v>
      </c>
      <c r="R13" s="39"/>
      <c r="S13" s="39"/>
      <c r="T13" s="38"/>
      <c r="U13" s="39"/>
      <c r="V13" s="39">
        <v>0.01</v>
      </c>
    </row>
    <row r="14" spans="1:22" s="40" customFormat="1" ht="22.5" customHeight="1" x14ac:dyDescent="0.2">
      <c r="A14" s="130">
        <v>5</v>
      </c>
      <c r="B14" s="123"/>
      <c r="C14" s="39" t="s">
        <v>9</v>
      </c>
      <c r="D14" s="39"/>
      <c r="E14" s="39"/>
      <c r="F14" s="39">
        <v>76</v>
      </c>
      <c r="G14" s="39">
        <v>1</v>
      </c>
      <c r="H14" s="39">
        <v>13</v>
      </c>
      <c r="I14" s="39">
        <v>1</v>
      </c>
      <c r="J14" s="39">
        <v>64</v>
      </c>
      <c r="K14" s="38">
        <f t="shared" si="0"/>
        <v>5364</v>
      </c>
      <c r="L14" s="39">
        <v>1</v>
      </c>
      <c r="M14" s="39" t="s">
        <v>960</v>
      </c>
      <c r="N14" s="39"/>
      <c r="O14" s="39"/>
      <c r="P14" s="39"/>
      <c r="Q14" s="39">
        <v>5364</v>
      </c>
      <c r="R14" s="39"/>
      <c r="S14" s="39"/>
      <c r="T14" s="38"/>
      <c r="U14" s="39"/>
      <c r="V14" s="39">
        <v>0</v>
      </c>
    </row>
    <row r="15" spans="1:22" s="40" customFormat="1" ht="22.5" customHeight="1" x14ac:dyDescent="0.2">
      <c r="A15" s="130">
        <v>6</v>
      </c>
      <c r="B15" s="123"/>
      <c r="C15" s="39" t="s">
        <v>9</v>
      </c>
      <c r="D15" s="39">
        <v>56015</v>
      </c>
      <c r="E15" s="39">
        <v>5342</v>
      </c>
      <c r="F15" s="39">
        <v>36</v>
      </c>
      <c r="G15" s="39">
        <v>1</v>
      </c>
      <c r="H15" s="39"/>
      <c r="I15" s="39">
        <v>3</v>
      </c>
      <c r="J15" s="39">
        <v>59</v>
      </c>
      <c r="K15" s="38">
        <f t="shared" si="0"/>
        <v>359</v>
      </c>
      <c r="L15" s="39">
        <v>1</v>
      </c>
      <c r="M15" s="39" t="s">
        <v>960</v>
      </c>
      <c r="N15" s="39"/>
      <c r="O15" s="39"/>
      <c r="P15" s="39"/>
      <c r="Q15" s="39">
        <v>359</v>
      </c>
      <c r="R15" s="39"/>
      <c r="S15" s="39"/>
      <c r="T15" s="38"/>
      <c r="U15" s="39"/>
      <c r="V15" s="39">
        <v>0</v>
      </c>
    </row>
    <row r="16" spans="1:22" s="40" customFormat="1" ht="22.5" customHeight="1" x14ac:dyDescent="0.2">
      <c r="A16" s="130">
        <v>7</v>
      </c>
      <c r="B16" s="123"/>
      <c r="C16" s="39" t="s">
        <v>9</v>
      </c>
      <c r="D16" s="39">
        <v>8831</v>
      </c>
      <c r="E16" s="39"/>
      <c r="F16" s="39">
        <v>103</v>
      </c>
      <c r="G16" s="39">
        <v>1</v>
      </c>
      <c r="H16" s="39"/>
      <c r="I16" s="39">
        <v>1</v>
      </c>
      <c r="J16" s="39">
        <v>90</v>
      </c>
      <c r="K16" s="38">
        <f t="shared" si="0"/>
        <v>190</v>
      </c>
      <c r="L16" s="39">
        <v>1</v>
      </c>
      <c r="M16" s="39" t="s">
        <v>960</v>
      </c>
      <c r="N16" s="39"/>
      <c r="O16" s="39"/>
      <c r="P16" s="39"/>
      <c r="Q16" s="39">
        <v>190</v>
      </c>
      <c r="R16" s="39"/>
      <c r="S16" s="39"/>
      <c r="T16" s="38"/>
      <c r="U16" s="39"/>
      <c r="V16" s="39">
        <v>0</v>
      </c>
    </row>
    <row r="17" spans="1:22" s="40" customFormat="1" ht="22.5" customHeight="1" x14ac:dyDescent="0.2">
      <c r="A17" s="130">
        <v>8</v>
      </c>
      <c r="B17" s="123"/>
      <c r="C17" s="39" t="s">
        <v>9</v>
      </c>
      <c r="D17" s="39">
        <v>13546</v>
      </c>
      <c r="E17" s="39">
        <v>1589</v>
      </c>
      <c r="F17" s="39">
        <v>465</v>
      </c>
      <c r="G17" s="39">
        <v>1</v>
      </c>
      <c r="H17" s="39">
        <v>3</v>
      </c>
      <c r="I17" s="39"/>
      <c r="J17" s="39">
        <v>47</v>
      </c>
      <c r="K17" s="38">
        <f t="shared" si="0"/>
        <v>1247</v>
      </c>
      <c r="L17" s="39">
        <v>1</v>
      </c>
      <c r="M17" s="39" t="s">
        <v>960</v>
      </c>
      <c r="N17" s="39"/>
      <c r="O17" s="39"/>
      <c r="P17" s="39"/>
      <c r="Q17" s="39">
        <v>1247</v>
      </c>
      <c r="R17" s="39"/>
      <c r="S17" s="39"/>
      <c r="T17" s="38"/>
      <c r="U17" s="39"/>
      <c r="V17" s="39">
        <v>0</v>
      </c>
    </row>
    <row r="18" spans="1:22" s="40" customFormat="1" ht="22.5" customHeight="1" x14ac:dyDescent="0.2">
      <c r="A18" s="130">
        <v>9</v>
      </c>
      <c r="B18" s="123"/>
      <c r="C18" s="39" t="s">
        <v>9</v>
      </c>
      <c r="D18" s="39">
        <v>53009</v>
      </c>
      <c r="E18" s="39">
        <v>4979</v>
      </c>
      <c r="F18" s="39">
        <v>25</v>
      </c>
      <c r="G18" s="39">
        <v>1</v>
      </c>
      <c r="H18" s="39"/>
      <c r="I18" s="39">
        <v>2</v>
      </c>
      <c r="J18" s="39">
        <v>1</v>
      </c>
      <c r="K18" s="38">
        <f t="shared" si="0"/>
        <v>201</v>
      </c>
      <c r="L18" s="39">
        <v>1</v>
      </c>
      <c r="M18" s="39" t="s">
        <v>960</v>
      </c>
      <c r="N18" s="39"/>
      <c r="O18" s="39"/>
      <c r="P18" s="39"/>
      <c r="Q18" s="39">
        <v>201</v>
      </c>
      <c r="R18" s="39"/>
      <c r="S18" s="39"/>
      <c r="T18" s="38"/>
      <c r="U18" s="39"/>
      <c r="V18" s="39">
        <v>0</v>
      </c>
    </row>
    <row r="19" spans="1:22" s="40" customFormat="1" ht="22.5" customHeight="1" x14ac:dyDescent="0.2">
      <c r="A19" s="130">
        <v>10</v>
      </c>
      <c r="B19" s="123"/>
      <c r="C19" s="92" t="s">
        <v>13</v>
      </c>
      <c r="D19" s="92"/>
      <c r="E19" s="92"/>
      <c r="F19" s="92"/>
      <c r="G19" s="92">
        <v>1</v>
      </c>
      <c r="H19" s="92">
        <v>3</v>
      </c>
      <c r="I19" s="92"/>
      <c r="J19" s="92"/>
      <c r="K19" s="38">
        <f t="shared" si="0"/>
        <v>1200</v>
      </c>
      <c r="L19" s="92">
        <v>1</v>
      </c>
      <c r="M19" s="92" t="s">
        <v>960</v>
      </c>
      <c r="N19" s="92"/>
      <c r="O19" s="92"/>
      <c r="P19" s="92"/>
      <c r="Q19" s="92">
        <v>1200</v>
      </c>
      <c r="R19" s="92"/>
      <c r="S19" s="92"/>
      <c r="T19" s="38"/>
      <c r="U19" s="92"/>
      <c r="V19" s="92">
        <v>0.01</v>
      </c>
    </row>
    <row r="20" spans="1:22" s="40" customFormat="1" ht="22.5" customHeight="1" x14ac:dyDescent="0.2">
      <c r="A20" s="130">
        <v>11</v>
      </c>
      <c r="B20" s="123"/>
      <c r="C20" s="92" t="s">
        <v>13</v>
      </c>
      <c r="D20" s="92"/>
      <c r="E20" s="92"/>
      <c r="F20" s="92"/>
      <c r="G20" s="92">
        <v>1</v>
      </c>
      <c r="H20" s="92">
        <v>6</v>
      </c>
      <c r="I20" s="92"/>
      <c r="J20" s="92"/>
      <c r="K20" s="38">
        <f t="shared" si="0"/>
        <v>2400</v>
      </c>
      <c r="L20" s="92">
        <v>1</v>
      </c>
      <c r="M20" s="92" t="s">
        <v>960</v>
      </c>
      <c r="N20" s="92"/>
      <c r="O20" s="92"/>
      <c r="P20" s="92"/>
      <c r="Q20" s="92">
        <v>2400</v>
      </c>
      <c r="R20" s="92"/>
      <c r="S20" s="92"/>
      <c r="T20" s="38"/>
      <c r="U20" s="92"/>
      <c r="V20" s="92">
        <v>0.01</v>
      </c>
    </row>
    <row r="21" spans="1:22" s="40" customFormat="1" ht="22.5" customHeight="1" x14ac:dyDescent="0.2">
      <c r="A21" s="130">
        <v>12</v>
      </c>
      <c r="B21" s="39" t="s">
        <v>2407</v>
      </c>
      <c r="C21" s="39" t="s">
        <v>9</v>
      </c>
      <c r="D21" s="39">
        <v>8830</v>
      </c>
      <c r="E21" s="39">
        <v>1101</v>
      </c>
      <c r="F21" s="39">
        <v>102</v>
      </c>
      <c r="G21" s="39">
        <v>2</v>
      </c>
      <c r="H21" s="39">
        <v>1</v>
      </c>
      <c r="I21" s="39">
        <v>1</v>
      </c>
      <c r="J21" s="39">
        <v>96</v>
      </c>
      <c r="K21" s="38">
        <f t="shared" si="0"/>
        <v>596</v>
      </c>
      <c r="L21" s="39">
        <v>2</v>
      </c>
      <c r="M21" s="39" t="s">
        <v>961</v>
      </c>
      <c r="N21" s="39" t="s">
        <v>15</v>
      </c>
      <c r="O21" s="39" t="s">
        <v>12</v>
      </c>
      <c r="P21" s="39">
        <v>189</v>
      </c>
      <c r="Q21" s="39">
        <v>400</v>
      </c>
      <c r="R21" s="39">
        <v>196</v>
      </c>
      <c r="S21" s="39"/>
      <c r="T21" s="38"/>
      <c r="U21" s="39">
        <v>30</v>
      </c>
      <c r="V21" s="39">
        <v>0</v>
      </c>
    </row>
    <row r="22" spans="1:22" s="40" customFormat="1" ht="22.5" customHeight="1" x14ac:dyDescent="0.2">
      <c r="A22" s="130">
        <v>13</v>
      </c>
      <c r="B22" s="123"/>
      <c r="C22" s="39" t="s">
        <v>9</v>
      </c>
      <c r="D22" s="39">
        <v>59242</v>
      </c>
      <c r="E22" s="39">
        <v>5771</v>
      </c>
      <c r="F22" s="39">
        <v>130</v>
      </c>
      <c r="G22" s="39">
        <v>1</v>
      </c>
      <c r="H22" s="39">
        <v>6</v>
      </c>
      <c r="I22" s="39"/>
      <c r="J22" s="39">
        <v>32</v>
      </c>
      <c r="K22" s="38">
        <f t="shared" si="0"/>
        <v>2432</v>
      </c>
      <c r="L22" s="39">
        <v>1</v>
      </c>
      <c r="M22" s="39" t="s">
        <v>961</v>
      </c>
      <c r="N22" s="39"/>
      <c r="O22" s="39"/>
      <c r="P22" s="39"/>
      <c r="Q22" s="39">
        <v>2432</v>
      </c>
      <c r="R22" s="39"/>
      <c r="S22" s="39"/>
      <c r="T22" s="38"/>
      <c r="U22" s="39"/>
      <c r="V22" s="39">
        <v>0</v>
      </c>
    </row>
    <row r="23" spans="1:22" s="40" customFormat="1" ht="22.5" customHeight="1" x14ac:dyDescent="0.2">
      <c r="A23" s="130">
        <v>14</v>
      </c>
      <c r="B23" s="123"/>
      <c r="C23" s="39" t="s">
        <v>9</v>
      </c>
      <c r="D23" s="39">
        <v>14793</v>
      </c>
      <c r="E23" s="39">
        <v>1942</v>
      </c>
      <c r="F23" s="39">
        <v>62</v>
      </c>
      <c r="G23" s="39">
        <v>1</v>
      </c>
      <c r="H23" s="39">
        <v>29</v>
      </c>
      <c r="I23" s="39">
        <v>1</v>
      </c>
      <c r="J23" s="39">
        <v>27</v>
      </c>
      <c r="K23" s="38">
        <f t="shared" si="0"/>
        <v>11727</v>
      </c>
      <c r="L23" s="39">
        <v>1</v>
      </c>
      <c r="M23" s="39" t="s">
        <v>961</v>
      </c>
      <c r="N23" s="39"/>
      <c r="O23" s="39"/>
      <c r="P23" s="39"/>
      <c r="Q23" s="39">
        <v>11727</v>
      </c>
      <c r="R23" s="39"/>
      <c r="S23" s="39"/>
      <c r="T23" s="38"/>
      <c r="U23" s="39"/>
      <c r="V23" s="39">
        <v>0</v>
      </c>
    </row>
    <row r="24" spans="1:22" s="40" customFormat="1" ht="22.5" customHeight="1" x14ac:dyDescent="0.2">
      <c r="A24" s="130">
        <v>15</v>
      </c>
      <c r="B24" s="123"/>
      <c r="C24" s="39" t="s">
        <v>9</v>
      </c>
      <c r="D24" s="39">
        <v>14870</v>
      </c>
      <c r="E24" s="39">
        <v>2014</v>
      </c>
      <c r="F24" s="39">
        <v>103</v>
      </c>
      <c r="G24" s="39">
        <v>1</v>
      </c>
      <c r="H24" s="39">
        <v>23</v>
      </c>
      <c r="I24" s="39">
        <v>1</v>
      </c>
      <c r="J24" s="39">
        <v>50</v>
      </c>
      <c r="K24" s="38">
        <f t="shared" si="0"/>
        <v>9350</v>
      </c>
      <c r="L24" s="39">
        <v>1</v>
      </c>
      <c r="M24" s="39" t="s">
        <v>961</v>
      </c>
      <c r="N24" s="39"/>
      <c r="O24" s="39"/>
      <c r="P24" s="39"/>
      <c r="Q24" s="39">
        <v>9350</v>
      </c>
      <c r="R24" s="39"/>
      <c r="S24" s="39"/>
      <c r="T24" s="38"/>
      <c r="U24" s="39"/>
      <c r="V24" s="39">
        <v>0</v>
      </c>
    </row>
    <row r="25" spans="1:22" s="40" customFormat="1" ht="22.5" customHeight="1" x14ac:dyDescent="0.2">
      <c r="A25" s="130">
        <v>16</v>
      </c>
      <c r="B25" s="123"/>
      <c r="C25" s="39" t="s">
        <v>9</v>
      </c>
      <c r="D25" s="39">
        <v>59211</v>
      </c>
      <c r="E25" s="39">
        <v>5801</v>
      </c>
      <c r="F25" s="39">
        <v>135</v>
      </c>
      <c r="G25" s="39">
        <v>1</v>
      </c>
      <c r="H25" s="39">
        <v>5</v>
      </c>
      <c r="I25" s="39">
        <v>2</v>
      </c>
      <c r="J25" s="39">
        <v>94</v>
      </c>
      <c r="K25" s="38">
        <f t="shared" si="0"/>
        <v>2294</v>
      </c>
      <c r="L25" s="39">
        <v>1</v>
      </c>
      <c r="M25" s="39" t="s">
        <v>961</v>
      </c>
      <c r="N25" s="39"/>
      <c r="O25" s="39"/>
      <c r="P25" s="39"/>
      <c r="Q25" s="39">
        <v>2294</v>
      </c>
      <c r="R25" s="39"/>
      <c r="S25" s="39"/>
      <c r="T25" s="38"/>
      <c r="U25" s="39"/>
      <c r="V25" s="39">
        <v>0</v>
      </c>
    </row>
    <row r="26" spans="1:22" s="40" customFormat="1" ht="22.5" customHeight="1" x14ac:dyDescent="0.2">
      <c r="A26" s="130">
        <v>17</v>
      </c>
      <c r="B26" s="39" t="s">
        <v>2405</v>
      </c>
      <c r="C26" s="39" t="s">
        <v>9</v>
      </c>
      <c r="D26" s="39">
        <v>53018</v>
      </c>
      <c r="E26" s="39">
        <v>1462</v>
      </c>
      <c r="F26" s="39">
        <v>24</v>
      </c>
      <c r="G26" s="39">
        <v>2</v>
      </c>
      <c r="H26" s="39"/>
      <c r="I26" s="39">
        <v>1</v>
      </c>
      <c r="J26" s="39">
        <v>60</v>
      </c>
      <c r="K26" s="38">
        <f t="shared" si="0"/>
        <v>160</v>
      </c>
      <c r="L26" s="39">
        <v>2</v>
      </c>
      <c r="M26" s="39" t="s">
        <v>962</v>
      </c>
      <c r="N26" s="39" t="s">
        <v>15</v>
      </c>
      <c r="O26" s="39" t="s">
        <v>12</v>
      </c>
      <c r="P26" s="39">
        <v>190</v>
      </c>
      <c r="Q26" s="39"/>
      <c r="R26" s="39">
        <v>160</v>
      </c>
      <c r="S26" s="39"/>
      <c r="T26" s="38"/>
      <c r="U26" s="39">
        <v>35</v>
      </c>
      <c r="V26" s="39">
        <v>0</v>
      </c>
    </row>
    <row r="27" spans="1:22" s="40" customFormat="1" ht="22.5" customHeight="1" x14ac:dyDescent="0.2">
      <c r="A27" s="130">
        <v>18</v>
      </c>
      <c r="B27" s="123"/>
      <c r="C27" s="39" t="s">
        <v>9</v>
      </c>
      <c r="D27" s="39">
        <v>26289</v>
      </c>
      <c r="E27" s="39">
        <v>3215</v>
      </c>
      <c r="F27" s="39">
        <v>3</v>
      </c>
      <c r="G27" s="39">
        <v>1</v>
      </c>
      <c r="H27" s="39">
        <v>9</v>
      </c>
      <c r="I27" s="39">
        <v>3</v>
      </c>
      <c r="J27" s="39">
        <v>86</v>
      </c>
      <c r="K27" s="38">
        <f t="shared" si="0"/>
        <v>3986</v>
      </c>
      <c r="L27" s="39">
        <v>1</v>
      </c>
      <c r="M27" s="39" t="s">
        <v>962</v>
      </c>
      <c r="N27" s="39"/>
      <c r="O27" s="39"/>
      <c r="P27" s="39"/>
      <c r="Q27" s="39">
        <v>3986</v>
      </c>
      <c r="R27" s="39"/>
      <c r="S27" s="39"/>
      <c r="T27" s="38"/>
      <c r="U27" s="39"/>
      <c r="V27" s="39">
        <v>0</v>
      </c>
    </row>
    <row r="28" spans="1:22" s="40" customFormat="1" ht="22.5" customHeight="1" x14ac:dyDescent="0.2">
      <c r="A28" s="130">
        <v>19</v>
      </c>
      <c r="B28" s="123"/>
      <c r="C28" s="39" t="s">
        <v>9</v>
      </c>
      <c r="D28" s="39">
        <v>56014</v>
      </c>
      <c r="E28" s="39">
        <v>5341</v>
      </c>
      <c r="F28" s="39">
        <v>35</v>
      </c>
      <c r="G28" s="39">
        <v>1</v>
      </c>
      <c r="H28" s="39"/>
      <c r="I28" s="39">
        <v>3</v>
      </c>
      <c r="J28" s="39">
        <v>35</v>
      </c>
      <c r="K28" s="38">
        <f t="shared" si="0"/>
        <v>335</v>
      </c>
      <c r="L28" s="39">
        <v>1</v>
      </c>
      <c r="M28" s="39" t="s">
        <v>962</v>
      </c>
      <c r="N28" s="39"/>
      <c r="O28" s="39"/>
      <c r="P28" s="39"/>
      <c r="Q28" s="39">
        <v>335</v>
      </c>
      <c r="R28" s="39"/>
      <c r="S28" s="39"/>
      <c r="T28" s="38"/>
      <c r="U28" s="39"/>
      <c r="V28" s="39">
        <v>0</v>
      </c>
    </row>
    <row r="29" spans="1:22" s="40" customFormat="1" ht="22.5" customHeight="1" x14ac:dyDescent="0.2">
      <c r="A29" s="130">
        <v>20</v>
      </c>
      <c r="B29" s="123"/>
      <c r="C29" s="39" t="s">
        <v>9</v>
      </c>
      <c r="D29" s="39">
        <v>53021</v>
      </c>
      <c r="E29" s="39">
        <v>4981</v>
      </c>
      <c r="F29" s="39">
        <v>27</v>
      </c>
      <c r="G29" s="39">
        <v>1</v>
      </c>
      <c r="H29" s="39"/>
      <c r="I29" s="39">
        <v>1</v>
      </c>
      <c r="J29" s="39">
        <v>70</v>
      </c>
      <c r="K29" s="38">
        <f t="shared" si="0"/>
        <v>170</v>
      </c>
      <c r="L29" s="39">
        <v>1</v>
      </c>
      <c r="M29" s="39" t="s">
        <v>962</v>
      </c>
      <c r="N29" s="39"/>
      <c r="O29" s="39"/>
      <c r="P29" s="39"/>
      <c r="Q29" s="39">
        <v>170</v>
      </c>
      <c r="R29" s="39"/>
      <c r="S29" s="39"/>
      <c r="T29" s="38"/>
      <c r="U29" s="39"/>
      <c r="V29" s="39">
        <v>0</v>
      </c>
    </row>
    <row r="30" spans="1:22" s="40" customFormat="1" ht="22.5" customHeight="1" x14ac:dyDescent="0.2">
      <c r="A30" s="130">
        <v>21</v>
      </c>
      <c r="B30" s="39" t="s">
        <v>2406</v>
      </c>
      <c r="C30" s="39" t="s">
        <v>9</v>
      </c>
      <c r="D30" s="39">
        <v>50645</v>
      </c>
      <c r="E30" s="39">
        <v>4864</v>
      </c>
      <c r="F30" s="39">
        <v>332</v>
      </c>
      <c r="G30" s="39">
        <v>2</v>
      </c>
      <c r="H30" s="39">
        <v>5</v>
      </c>
      <c r="I30" s="39"/>
      <c r="J30" s="39"/>
      <c r="K30" s="38">
        <f t="shared" si="0"/>
        <v>2000</v>
      </c>
      <c r="L30" s="39">
        <v>2</v>
      </c>
      <c r="M30" s="39" t="s">
        <v>963</v>
      </c>
      <c r="N30" s="39" t="s">
        <v>15</v>
      </c>
      <c r="O30" s="39" t="s">
        <v>12</v>
      </c>
      <c r="P30" s="39">
        <v>172</v>
      </c>
      <c r="Q30" s="39">
        <v>1900</v>
      </c>
      <c r="R30" s="39">
        <v>100</v>
      </c>
      <c r="S30" s="39"/>
      <c r="T30" s="38"/>
      <c r="U30" s="39">
        <v>30</v>
      </c>
      <c r="V30" s="39">
        <v>0</v>
      </c>
    </row>
    <row r="31" spans="1:22" s="40" customFormat="1" ht="22.5" customHeight="1" x14ac:dyDescent="0.2">
      <c r="A31" s="130">
        <v>22</v>
      </c>
      <c r="B31" s="123"/>
      <c r="C31" s="39" t="s">
        <v>9</v>
      </c>
      <c r="D31" s="39">
        <v>14807</v>
      </c>
      <c r="E31" s="39"/>
      <c r="F31" s="39">
        <v>6</v>
      </c>
      <c r="G31" s="39">
        <v>1</v>
      </c>
      <c r="H31" s="39">
        <v>7</v>
      </c>
      <c r="I31" s="39">
        <v>3</v>
      </c>
      <c r="J31" s="39">
        <v>47</v>
      </c>
      <c r="K31" s="38">
        <f t="shared" si="0"/>
        <v>3147</v>
      </c>
      <c r="L31" s="39">
        <v>1</v>
      </c>
      <c r="M31" s="39" t="s">
        <v>963</v>
      </c>
      <c r="N31" s="39"/>
      <c r="O31" s="39"/>
      <c r="P31" s="39"/>
      <c r="Q31" s="39">
        <v>3147</v>
      </c>
      <c r="R31" s="39"/>
      <c r="S31" s="39"/>
      <c r="T31" s="38"/>
      <c r="U31" s="39"/>
      <c r="V31" s="39">
        <v>0</v>
      </c>
    </row>
    <row r="32" spans="1:22" s="40" customFormat="1" ht="22.5" customHeight="1" x14ac:dyDescent="0.2">
      <c r="A32" s="130">
        <v>23</v>
      </c>
      <c r="B32" s="39" t="s">
        <v>2408</v>
      </c>
      <c r="C32" s="39" t="s">
        <v>9</v>
      </c>
      <c r="D32" s="39">
        <v>45091</v>
      </c>
      <c r="E32" s="38">
        <v>4443</v>
      </c>
      <c r="F32" s="38">
        <v>26</v>
      </c>
      <c r="G32" s="38">
        <v>1</v>
      </c>
      <c r="H32" s="38">
        <v>14</v>
      </c>
      <c r="I32" s="38"/>
      <c r="J32" s="38">
        <v>10</v>
      </c>
      <c r="K32" s="38">
        <f t="shared" si="0"/>
        <v>5610</v>
      </c>
      <c r="L32" s="38">
        <v>1</v>
      </c>
      <c r="M32" s="38" t="s">
        <v>964</v>
      </c>
      <c r="N32" s="38"/>
      <c r="O32" s="38"/>
      <c r="P32" s="38"/>
      <c r="Q32" s="38">
        <v>5610</v>
      </c>
      <c r="R32" s="38"/>
      <c r="S32" s="38"/>
      <c r="T32" s="38"/>
      <c r="U32" s="38"/>
      <c r="V32" s="38">
        <v>0</v>
      </c>
    </row>
    <row r="33" spans="1:22" s="40" customFormat="1" ht="22.5" customHeight="1" x14ac:dyDescent="0.2">
      <c r="A33" s="130">
        <v>24</v>
      </c>
      <c r="B33" s="39" t="s">
        <v>2409</v>
      </c>
      <c r="C33" s="39" t="s">
        <v>9</v>
      </c>
      <c r="D33" s="39">
        <v>8779</v>
      </c>
      <c r="E33" s="38">
        <v>2054</v>
      </c>
      <c r="F33" s="38">
        <v>51</v>
      </c>
      <c r="G33" s="38">
        <v>2</v>
      </c>
      <c r="H33" s="38"/>
      <c r="I33" s="38"/>
      <c r="J33" s="38">
        <v>99</v>
      </c>
      <c r="K33" s="38">
        <f t="shared" si="0"/>
        <v>99</v>
      </c>
      <c r="L33" s="38">
        <v>2</v>
      </c>
      <c r="M33" s="38" t="s">
        <v>965</v>
      </c>
      <c r="N33" s="38" t="s">
        <v>15</v>
      </c>
      <c r="O33" s="38" t="s">
        <v>22</v>
      </c>
      <c r="P33" s="38">
        <v>96</v>
      </c>
      <c r="Q33" s="38">
        <v>99</v>
      </c>
      <c r="R33" s="38"/>
      <c r="S33" s="38"/>
      <c r="T33" s="38"/>
      <c r="U33" s="38">
        <v>30</v>
      </c>
      <c r="V33" s="38">
        <v>0</v>
      </c>
    </row>
    <row r="34" spans="1:22" s="40" customFormat="1" ht="22.5" customHeight="1" x14ac:dyDescent="0.2">
      <c r="A34" s="130">
        <v>25</v>
      </c>
      <c r="B34" s="123"/>
      <c r="C34" s="39" t="s">
        <v>9</v>
      </c>
      <c r="D34" s="39">
        <v>34087</v>
      </c>
      <c r="E34" s="38">
        <v>3854</v>
      </c>
      <c r="F34" s="38">
        <v>122</v>
      </c>
      <c r="G34" s="38">
        <v>1</v>
      </c>
      <c r="H34" s="38">
        <v>5</v>
      </c>
      <c r="I34" s="38"/>
      <c r="J34" s="38">
        <v>80</v>
      </c>
      <c r="K34" s="38">
        <f t="shared" si="0"/>
        <v>2080</v>
      </c>
      <c r="L34" s="38">
        <v>1</v>
      </c>
      <c r="M34" s="38" t="s">
        <v>965</v>
      </c>
      <c r="N34" s="38"/>
      <c r="O34" s="38"/>
      <c r="P34" s="38"/>
      <c r="Q34" s="38">
        <v>2080</v>
      </c>
      <c r="R34" s="38"/>
      <c r="S34" s="38"/>
      <c r="T34" s="38"/>
      <c r="U34" s="38"/>
      <c r="V34" s="38">
        <v>0</v>
      </c>
    </row>
    <row r="35" spans="1:22" s="40" customFormat="1" ht="22.5" customHeight="1" x14ac:dyDescent="0.2">
      <c r="A35" s="130">
        <v>26</v>
      </c>
      <c r="B35" s="123"/>
      <c r="C35" s="39" t="s">
        <v>13</v>
      </c>
      <c r="D35" s="39"/>
      <c r="E35" s="38"/>
      <c r="F35" s="38"/>
      <c r="G35" s="38">
        <v>1</v>
      </c>
      <c r="H35" s="38">
        <v>10</v>
      </c>
      <c r="I35" s="38"/>
      <c r="J35" s="38"/>
      <c r="K35" s="38">
        <f t="shared" si="0"/>
        <v>4000</v>
      </c>
      <c r="L35" s="38">
        <v>1</v>
      </c>
      <c r="M35" s="38" t="s">
        <v>965</v>
      </c>
      <c r="N35" s="38"/>
      <c r="O35" s="38"/>
      <c r="P35" s="38"/>
      <c r="Q35" s="38">
        <v>4000</v>
      </c>
      <c r="R35" s="38"/>
      <c r="S35" s="38"/>
      <c r="T35" s="38"/>
      <c r="U35" s="38"/>
      <c r="V35" s="38">
        <v>0.01</v>
      </c>
    </row>
    <row r="36" spans="1:22" s="40" customFormat="1" ht="22.5" customHeight="1" x14ac:dyDescent="0.2">
      <c r="A36" s="130">
        <v>27</v>
      </c>
      <c r="B36" s="123"/>
      <c r="C36" s="36" t="s">
        <v>966</v>
      </c>
      <c r="D36" s="36"/>
      <c r="E36" s="38"/>
      <c r="F36" s="38"/>
      <c r="G36" s="38">
        <v>2</v>
      </c>
      <c r="H36" s="38"/>
      <c r="I36" s="38"/>
      <c r="J36" s="38"/>
      <c r="K36" s="38">
        <f t="shared" si="0"/>
        <v>0</v>
      </c>
      <c r="L36" s="38">
        <v>2</v>
      </c>
      <c r="M36" s="38" t="s">
        <v>967</v>
      </c>
      <c r="N36" s="38" t="s">
        <v>15</v>
      </c>
      <c r="O36" s="38" t="s">
        <v>42</v>
      </c>
      <c r="P36" s="38">
        <v>66</v>
      </c>
      <c r="Q36" s="38"/>
      <c r="R36" s="38">
        <v>66</v>
      </c>
      <c r="S36" s="38"/>
      <c r="T36" s="38"/>
      <c r="U36" s="38">
        <v>5</v>
      </c>
      <c r="V36" s="38">
        <v>0.02</v>
      </c>
    </row>
    <row r="37" spans="1:22" s="40" customFormat="1" ht="22.5" customHeight="1" x14ac:dyDescent="0.2">
      <c r="A37" s="130">
        <v>28</v>
      </c>
      <c r="B37" s="39" t="s">
        <v>2410</v>
      </c>
      <c r="C37" s="39" t="s">
        <v>9</v>
      </c>
      <c r="D37" s="39">
        <v>8790</v>
      </c>
      <c r="E37" s="38">
        <v>1064</v>
      </c>
      <c r="F37" s="38">
        <v>62</v>
      </c>
      <c r="G37" s="38">
        <v>2</v>
      </c>
      <c r="H37" s="38"/>
      <c r="I37" s="38">
        <v>3</v>
      </c>
      <c r="J37" s="38">
        <v>36</v>
      </c>
      <c r="K37" s="38">
        <f t="shared" si="0"/>
        <v>336</v>
      </c>
      <c r="L37" s="38">
        <v>2</v>
      </c>
      <c r="M37" s="38" t="s">
        <v>968</v>
      </c>
      <c r="N37" s="38" t="s">
        <v>15</v>
      </c>
      <c r="O37" s="38" t="s">
        <v>12</v>
      </c>
      <c r="P37" s="38">
        <v>217</v>
      </c>
      <c r="Q37" s="38"/>
      <c r="R37" s="38">
        <v>336</v>
      </c>
      <c r="S37" s="38"/>
      <c r="T37" s="38"/>
      <c r="U37" s="38">
        <v>30</v>
      </c>
      <c r="V37" s="38">
        <v>0</v>
      </c>
    </row>
    <row r="38" spans="1:22" s="40" customFormat="1" ht="22.5" customHeight="1" x14ac:dyDescent="0.2">
      <c r="A38" s="130">
        <v>29</v>
      </c>
      <c r="B38" s="123"/>
      <c r="C38" s="39" t="s">
        <v>9</v>
      </c>
      <c r="D38" s="39">
        <v>16544</v>
      </c>
      <c r="E38" s="38">
        <v>3294</v>
      </c>
      <c r="F38" s="38">
        <v>126</v>
      </c>
      <c r="G38" s="38">
        <v>1</v>
      </c>
      <c r="H38" s="38">
        <v>22</v>
      </c>
      <c r="I38" s="38">
        <v>2</v>
      </c>
      <c r="J38" s="38">
        <v>30</v>
      </c>
      <c r="K38" s="38">
        <f t="shared" si="0"/>
        <v>9030</v>
      </c>
      <c r="L38" s="38">
        <v>1</v>
      </c>
      <c r="M38" s="38" t="s">
        <v>968</v>
      </c>
      <c r="N38" s="38"/>
      <c r="O38" s="38"/>
      <c r="P38" s="38"/>
      <c r="Q38" s="38">
        <v>9030</v>
      </c>
      <c r="R38" s="38"/>
      <c r="S38" s="38"/>
      <c r="T38" s="38"/>
      <c r="U38" s="38"/>
      <c r="V38" s="38">
        <v>0</v>
      </c>
    </row>
    <row r="39" spans="1:22" s="40" customFormat="1" ht="22.5" customHeight="1" x14ac:dyDescent="0.2">
      <c r="A39" s="130">
        <v>30</v>
      </c>
      <c r="B39" s="123"/>
      <c r="C39" s="39" t="s">
        <v>9</v>
      </c>
      <c r="D39" s="39">
        <v>16320</v>
      </c>
      <c r="E39" s="38">
        <v>2467</v>
      </c>
      <c r="F39" s="38">
        <v>151</v>
      </c>
      <c r="G39" s="38">
        <v>1</v>
      </c>
      <c r="H39" s="38">
        <v>18</v>
      </c>
      <c r="I39" s="38">
        <v>1</v>
      </c>
      <c r="J39" s="38">
        <v>72</v>
      </c>
      <c r="K39" s="38">
        <f t="shared" si="0"/>
        <v>7372</v>
      </c>
      <c r="L39" s="38">
        <v>1</v>
      </c>
      <c r="M39" s="38" t="s">
        <v>968</v>
      </c>
      <c r="N39" s="38"/>
      <c r="O39" s="38"/>
      <c r="P39" s="38"/>
      <c r="Q39" s="38">
        <v>7372</v>
      </c>
      <c r="R39" s="38"/>
      <c r="S39" s="38"/>
      <c r="T39" s="38"/>
      <c r="U39" s="38"/>
      <c r="V39" s="38">
        <v>0</v>
      </c>
    </row>
    <row r="40" spans="1:22" s="40" customFormat="1" ht="22.5" customHeight="1" x14ac:dyDescent="0.2">
      <c r="A40" s="130">
        <v>31</v>
      </c>
      <c r="B40" s="123"/>
      <c r="C40" s="39" t="s">
        <v>9</v>
      </c>
      <c r="D40" s="39">
        <v>14935</v>
      </c>
      <c r="E40" s="38">
        <v>2079</v>
      </c>
      <c r="F40" s="38">
        <v>186</v>
      </c>
      <c r="G40" s="38">
        <v>1</v>
      </c>
      <c r="H40" s="38">
        <v>11</v>
      </c>
      <c r="I40" s="38"/>
      <c r="J40" s="38">
        <v>90</v>
      </c>
      <c r="K40" s="38">
        <f t="shared" si="0"/>
        <v>4490</v>
      </c>
      <c r="L40" s="38">
        <v>1</v>
      </c>
      <c r="M40" s="38" t="s">
        <v>968</v>
      </c>
      <c r="N40" s="38"/>
      <c r="O40" s="38"/>
      <c r="P40" s="38"/>
      <c r="Q40" s="38">
        <v>4490</v>
      </c>
      <c r="R40" s="38"/>
      <c r="S40" s="38"/>
      <c r="T40" s="38"/>
      <c r="U40" s="38"/>
      <c r="V40" s="38">
        <v>0</v>
      </c>
    </row>
    <row r="41" spans="1:22" s="40" customFormat="1" ht="22.5" customHeight="1" x14ac:dyDescent="0.2">
      <c r="A41" s="130">
        <v>32</v>
      </c>
      <c r="B41" s="39" t="s">
        <v>2411</v>
      </c>
      <c r="C41" s="39" t="s">
        <v>9</v>
      </c>
      <c r="D41" s="39">
        <v>24577</v>
      </c>
      <c r="E41" s="38">
        <v>3623</v>
      </c>
      <c r="F41" s="38">
        <v>278</v>
      </c>
      <c r="G41" s="38">
        <v>2</v>
      </c>
      <c r="H41" s="38"/>
      <c r="I41" s="38">
        <v>1</v>
      </c>
      <c r="J41" s="38">
        <v>12</v>
      </c>
      <c r="K41" s="38">
        <f t="shared" si="0"/>
        <v>112</v>
      </c>
      <c r="L41" s="38">
        <v>2</v>
      </c>
      <c r="M41" s="38" t="s">
        <v>968</v>
      </c>
      <c r="N41" s="38" t="s">
        <v>15</v>
      </c>
      <c r="O41" s="38" t="s">
        <v>12</v>
      </c>
      <c r="P41" s="38">
        <v>183</v>
      </c>
      <c r="Q41" s="38"/>
      <c r="R41" s="38">
        <v>112</v>
      </c>
      <c r="S41" s="38"/>
      <c r="T41" s="38"/>
      <c r="U41" s="38">
        <v>30</v>
      </c>
      <c r="V41" s="38">
        <v>0</v>
      </c>
    </row>
    <row r="42" spans="1:22" s="40" customFormat="1" ht="22.5" customHeight="1" x14ac:dyDescent="0.2">
      <c r="A42" s="130">
        <v>33</v>
      </c>
      <c r="B42" s="123"/>
      <c r="C42" s="39" t="s">
        <v>9</v>
      </c>
      <c r="D42" s="39">
        <v>28207</v>
      </c>
      <c r="E42" s="38">
        <v>872</v>
      </c>
      <c r="F42" s="38">
        <v>271</v>
      </c>
      <c r="G42" s="38">
        <v>1</v>
      </c>
      <c r="H42" s="38">
        <v>6</v>
      </c>
      <c r="I42" s="38">
        <v>2</v>
      </c>
      <c r="J42" s="38">
        <v>48</v>
      </c>
      <c r="K42" s="38">
        <f t="shared" si="0"/>
        <v>2648</v>
      </c>
      <c r="L42" s="38">
        <v>1</v>
      </c>
      <c r="M42" s="38" t="s">
        <v>968</v>
      </c>
      <c r="N42" s="38"/>
      <c r="O42" s="38"/>
      <c r="P42" s="38"/>
      <c r="Q42" s="38">
        <v>2648</v>
      </c>
      <c r="R42" s="38"/>
      <c r="S42" s="38"/>
      <c r="T42" s="38"/>
      <c r="U42" s="38"/>
      <c r="V42" s="38">
        <v>0</v>
      </c>
    </row>
    <row r="43" spans="1:22" s="40" customFormat="1" ht="22.5" customHeight="1" x14ac:dyDescent="0.2">
      <c r="A43" s="130">
        <v>34</v>
      </c>
      <c r="B43" s="39" t="s">
        <v>2412</v>
      </c>
      <c r="C43" s="39" t="s">
        <v>9</v>
      </c>
      <c r="D43" s="39">
        <v>29578</v>
      </c>
      <c r="E43" s="38">
        <v>3624</v>
      </c>
      <c r="F43" s="38">
        <v>279</v>
      </c>
      <c r="G43" s="38">
        <v>2</v>
      </c>
      <c r="H43" s="38"/>
      <c r="I43" s="38">
        <v>1</v>
      </c>
      <c r="J43" s="38">
        <v>91</v>
      </c>
      <c r="K43" s="38">
        <f t="shared" si="0"/>
        <v>191</v>
      </c>
      <c r="L43" s="38">
        <v>2</v>
      </c>
      <c r="M43" s="38" t="s">
        <v>969</v>
      </c>
      <c r="N43" s="38" t="s">
        <v>15</v>
      </c>
      <c r="O43" s="38" t="s">
        <v>12</v>
      </c>
      <c r="P43" s="38">
        <v>168</v>
      </c>
      <c r="Q43" s="38"/>
      <c r="R43" s="38">
        <v>191</v>
      </c>
      <c r="S43" s="38"/>
      <c r="T43" s="38"/>
      <c r="U43" s="38">
        <v>20</v>
      </c>
      <c r="V43" s="38">
        <v>0</v>
      </c>
    </row>
    <row r="44" spans="1:22" s="40" customFormat="1" ht="22.5" customHeight="1" x14ac:dyDescent="0.2">
      <c r="A44" s="130">
        <v>35</v>
      </c>
      <c r="B44" s="123"/>
      <c r="C44" s="39" t="s">
        <v>9</v>
      </c>
      <c r="D44" s="39">
        <v>14982</v>
      </c>
      <c r="E44" s="38">
        <v>2123</v>
      </c>
      <c r="F44" s="38">
        <v>252</v>
      </c>
      <c r="G44" s="38">
        <v>1</v>
      </c>
      <c r="H44" s="38">
        <v>1</v>
      </c>
      <c r="I44" s="38">
        <v>3</v>
      </c>
      <c r="J44" s="38">
        <v>30</v>
      </c>
      <c r="K44" s="38">
        <f t="shared" si="0"/>
        <v>730</v>
      </c>
      <c r="L44" s="38">
        <v>1</v>
      </c>
      <c r="M44" s="38" t="s">
        <v>969</v>
      </c>
      <c r="N44" s="38"/>
      <c r="O44" s="38"/>
      <c r="P44" s="38"/>
      <c r="Q44" s="38">
        <v>730</v>
      </c>
      <c r="R44" s="38"/>
      <c r="S44" s="38"/>
      <c r="T44" s="38"/>
      <c r="U44" s="38"/>
      <c r="V44" s="38">
        <v>0</v>
      </c>
    </row>
    <row r="45" spans="1:22" s="40" customFormat="1" ht="22.5" customHeight="1" x14ac:dyDescent="0.2">
      <c r="A45" s="130">
        <v>36</v>
      </c>
      <c r="B45" s="123"/>
      <c r="C45" s="39" t="s">
        <v>13</v>
      </c>
      <c r="D45" s="39"/>
      <c r="E45" s="38"/>
      <c r="F45" s="38"/>
      <c r="G45" s="38">
        <v>1</v>
      </c>
      <c r="H45" s="38">
        <v>17</v>
      </c>
      <c r="I45" s="38"/>
      <c r="J45" s="38">
        <v>70</v>
      </c>
      <c r="K45" s="38">
        <f t="shared" si="0"/>
        <v>6870</v>
      </c>
      <c r="L45" s="38">
        <v>1</v>
      </c>
      <c r="M45" s="38" t="s">
        <v>969</v>
      </c>
      <c r="N45" s="38"/>
      <c r="O45" s="38"/>
      <c r="P45" s="38"/>
      <c r="Q45" s="38">
        <v>6870</v>
      </c>
      <c r="R45" s="38"/>
      <c r="S45" s="38"/>
      <c r="T45" s="38"/>
      <c r="U45" s="38"/>
      <c r="V45" s="38">
        <v>0.01</v>
      </c>
    </row>
    <row r="46" spans="1:22" s="40" customFormat="1" ht="22.5" customHeight="1" x14ac:dyDescent="0.2">
      <c r="A46" s="130">
        <v>37</v>
      </c>
      <c r="B46" s="123"/>
      <c r="C46" s="39" t="s">
        <v>9</v>
      </c>
      <c r="D46" s="39">
        <v>34086</v>
      </c>
      <c r="E46" s="38">
        <v>3852</v>
      </c>
      <c r="F46" s="38">
        <v>121</v>
      </c>
      <c r="G46" s="38">
        <v>1</v>
      </c>
      <c r="H46" s="38">
        <v>7</v>
      </c>
      <c r="I46" s="38">
        <v>3</v>
      </c>
      <c r="J46" s="38">
        <v>83</v>
      </c>
      <c r="K46" s="38">
        <f t="shared" si="0"/>
        <v>3183</v>
      </c>
      <c r="L46" s="38">
        <v>1</v>
      </c>
      <c r="M46" s="38" t="s">
        <v>969</v>
      </c>
      <c r="N46" s="38"/>
      <c r="O46" s="38"/>
      <c r="P46" s="38"/>
      <c r="Q46" s="38">
        <v>3183</v>
      </c>
      <c r="R46" s="38"/>
      <c r="S46" s="38"/>
      <c r="T46" s="38"/>
      <c r="U46" s="38"/>
      <c r="V46" s="38">
        <v>0</v>
      </c>
    </row>
    <row r="47" spans="1:22" s="40" customFormat="1" ht="22.5" customHeight="1" x14ac:dyDescent="0.2">
      <c r="A47" s="130">
        <v>38</v>
      </c>
      <c r="B47" s="123"/>
      <c r="C47" s="39" t="s">
        <v>9</v>
      </c>
      <c r="D47" s="39">
        <v>14895</v>
      </c>
      <c r="E47" s="38">
        <v>871</v>
      </c>
      <c r="F47" s="38">
        <v>143</v>
      </c>
      <c r="G47" s="38">
        <v>1</v>
      </c>
      <c r="H47" s="38">
        <v>6</v>
      </c>
      <c r="I47" s="38">
        <v>3</v>
      </c>
      <c r="J47" s="38">
        <v>66</v>
      </c>
      <c r="K47" s="38">
        <f t="shared" si="0"/>
        <v>2766</v>
      </c>
      <c r="L47" s="38">
        <v>1</v>
      </c>
      <c r="M47" s="38" t="s">
        <v>969</v>
      </c>
      <c r="N47" s="38"/>
      <c r="O47" s="38"/>
      <c r="P47" s="38"/>
      <c r="Q47" s="38">
        <v>2766</v>
      </c>
      <c r="R47" s="38"/>
      <c r="S47" s="38"/>
      <c r="T47" s="38"/>
      <c r="U47" s="38"/>
      <c r="V47" s="38">
        <v>0</v>
      </c>
    </row>
    <row r="48" spans="1:22" s="40" customFormat="1" ht="22.5" customHeight="1" x14ac:dyDescent="0.2">
      <c r="A48" s="130">
        <v>39</v>
      </c>
      <c r="B48" s="123"/>
      <c r="C48" s="39" t="s">
        <v>9</v>
      </c>
      <c r="D48" s="39">
        <v>41523</v>
      </c>
      <c r="E48" s="38">
        <v>4268</v>
      </c>
      <c r="F48" s="38">
        <v>306</v>
      </c>
      <c r="G48" s="38">
        <v>1</v>
      </c>
      <c r="H48" s="38">
        <v>1</v>
      </c>
      <c r="I48" s="38">
        <v>2</v>
      </c>
      <c r="J48" s="38">
        <v>76</v>
      </c>
      <c r="K48" s="38">
        <f t="shared" si="0"/>
        <v>676</v>
      </c>
      <c r="L48" s="38">
        <v>1</v>
      </c>
      <c r="M48" s="38" t="s">
        <v>969</v>
      </c>
      <c r="N48" s="38"/>
      <c r="O48" s="38"/>
      <c r="P48" s="38"/>
      <c r="Q48" s="38">
        <v>676</v>
      </c>
      <c r="R48" s="38"/>
      <c r="S48" s="38"/>
      <c r="T48" s="38"/>
      <c r="U48" s="38"/>
      <c r="V48" s="38">
        <v>0</v>
      </c>
    </row>
    <row r="49" spans="1:22" s="40" customFormat="1" ht="22.5" customHeight="1" x14ac:dyDescent="0.2">
      <c r="A49" s="130">
        <v>40</v>
      </c>
      <c r="B49" s="123"/>
      <c r="C49" s="39" t="s">
        <v>9</v>
      </c>
      <c r="D49" s="39">
        <v>41522</v>
      </c>
      <c r="E49" s="38">
        <v>4267</v>
      </c>
      <c r="F49" s="38">
        <v>305</v>
      </c>
      <c r="G49" s="38">
        <v>1</v>
      </c>
      <c r="H49" s="38">
        <v>1</v>
      </c>
      <c r="I49" s="38">
        <v>2</v>
      </c>
      <c r="J49" s="38">
        <v>60</v>
      </c>
      <c r="K49" s="38">
        <f t="shared" si="0"/>
        <v>660</v>
      </c>
      <c r="L49" s="38">
        <v>1</v>
      </c>
      <c r="M49" s="38" t="s">
        <v>969</v>
      </c>
      <c r="N49" s="38"/>
      <c r="O49" s="38"/>
      <c r="P49" s="38"/>
      <c r="Q49" s="38">
        <v>660</v>
      </c>
      <c r="R49" s="38"/>
      <c r="S49" s="38"/>
      <c r="T49" s="38"/>
      <c r="U49" s="38"/>
      <c r="V49" s="38">
        <v>0</v>
      </c>
    </row>
    <row r="50" spans="1:22" s="40" customFormat="1" ht="22.5" customHeight="1" x14ac:dyDescent="0.2">
      <c r="A50" s="130">
        <v>41</v>
      </c>
      <c r="B50" s="39" t="s">
        <v>2413</v>
      </c>
      <c r="C50" s="39" t="s">
        <v>9</v>
      </c>
      <c r="D50" s="39">
        <v>8778</v>
      </c>
      <c r="E50" s="38">
        <v>1053</v>
      </c>
      <c r="F50" s="38">
        <v>50</v>
      </c>
      <c r="G50" s="38">
        <v>2</v>
      </c>
      <c r="H50" s="38"/>
      <c r="I50" s="38">
        <v>1</v>
      </c>
      <c r="J50" s="38">
        <v>44</v>
      </c>
      <c r="K50" s="38">
        <f t="shared" si="0"/>
        <v>144</v>
      </c>
      <c r="L50" s="38">
        <v>1</v>
      </c>
      <c r="M50" s="38" t="s">
        <v>970</v>
      </c>
      <c r="N50" s="38" t="s">
        <v>15</v>
      </c>
      <c r="O50" s="38" t="s">
        <v>12</v>
      </c>
      <c r="P50" s="38">
        <v>126</v>
      </c>
      <c r="Q50" s="38"/>
      <c r="R50" s="38">
        <v>144</v>
      </c>
      <c r="S50" s="38"/>
      <c r="T50" s="38"/>
      <c r="U50" s="38">
        <v>30</v>
      </c>
      <c r="V50" s="38">
        <v>0</v>
      </c>
    </row>
    <row r="51" spans="1:22" s="40" customFormat="1" ht="22.5" customHeight="1" x14ac:dyDescent="0.2">
      <c r="A51" s="130">
        <v>42</v>
      </c>
      <c r="B51" s="39" t="s">
        <v>2414</v>
      </c>
      <c r="C51" s="39" t="s">
        <v>9</v>
      </c>
      <c r="D51" s="39">
        <v>8780</v>
      </c>
      <c r="E51" s="38">
        <v>1055</v>
      </c>
      <c r="F51" s="38">
        <v>52</v>
      </c>
      <c r="G51" s="38">
        <v>2</v>
      </c>
      <c r="H51" s="38"/>
      <c r="I51" s="38">
        <v>2</v>
      </c>
      <c r="J51" s="38">
        <v>84</v>
      </c>
      <c r="K51" s="38">
        <f t="shared" si="0"/>
        <v>284</v>
      </c>
      <c r="L51" s="38">
        <v>2</v>
      </c>
      <c r="M51" s="38" t="s">
        <v>971</v>
      </c>
      <c r="N51" s="38" t="s">
        <v>15</v>
      </c>
      <c r="O51" s="38" t="s">
        <v>12</v>
      </c>
      <c r="P51" s="38">
        <v>144</v>
      </c>
      <c r="Q51" s="38"/>
      <c r="R51" s="38">
        <v>284</v>
      </c>
      <c r="S51" s="38"/>
      <c r="T51" s="38"/>
      <c r="U51" s="38">
        <v>15</v>
      </c>
      <c r="V51" s="38">
        <v>0</v>
      </c>
    </row>
    <row r="52" spans="1:22" s="40" customFormat="1" ht="22.5" customHeight="1" x14ac:dyDescent="0.2">
      <c r="A52" s="130">
        <v>43</v>
      </c>
      <c r="B52" s="123"/>
      <c r="C52" s="39" t="s">
        <v>9</v>
      </c>
      <c r="D52" s="39">
        <v>14941</v>
      </c>
      <c r="E52" s="38">
        <v>2085</v>
      </c>
      <c r="F52" s="38">
        <v>193</v>
      </c>
      <c r="G52" s="38">
        <v>1</v>
      </c>
      <c r="H52" s="38">
        <v>12</v>
      </c>
      <c r="I52" s="38">
        <v>3</v>
      </c>
      <c r="J52" s="38">
        <v>44</v>
      </c>
      <c r="K52" s="38">
        <f t="shared" si="0"/>
        <v>5144</v>
      </c>
      <c r="L52" s="38">
        <v>1</v>
      </c>
      <c r="M52" s="38" t="s">
        <v>971</v>
      </c>
      <c r="N52" s="38"/>
      <c r="O52" s="38"/>
      <c r="P52" s="38"/>
      <c r="Q52" s="38">
        <v>5144</v>
      </c>
      <c r="R52" s="38"/>
      <c r="S52" s="38"/>
      <c r="T52" s="38"/>
      <c r="U52" s="38"/>
      <c r="V52" s="38">
        <v>0</v>
      </c>
    </row>
    <row r="53" spans="1:22" s="40" customFormat="1" ht="22.5" customHeight="1" x14ac:dyDescent="0.2">
      <c r="A53" s="130">
        <v>44</v>
      </c>
      <c r="B53" s="123"/>
      <c r="C53" s="39" t="s">
        <v>9</v>
      </c>
      <c r="D53" s="39">
        <v>16289</v>
      </c>
      <c r="E53" s="38"/>
      <c r="F53" s="38">
        <v>85</v>
      </c>
      <c r="G53" s="38">
        <v>1</v>
      </c>
      <c r="H53" s="38">
        <v>13</v>
      </c>
      <c r="I53" s="38">
        <v>3</v>
      </c>
      <c r="J53" s="38">
        <v>69</v>
      </c>
      <c r="K53" s="38">
        <f t="shared" si="0"/>
        <v>5569</v>
      </c>
      <c r="L53" s="38">
        <v>1</v>
      </c>
      <c r="M53" s="38" t="s">
        <v>971</v>
      </c>
      <c r="N53" s="38"/>
      <c r="O53" s="38"/>
      <c r="P53" s="38"/>
      <c r="Q53" s="38">
        <v>5569</v>
      </c>
      <c r="R53" s="38"/>
      <c r="S53" s="38"/>
      <c r="T53" s="38"/>
      <c r="U53" s="38"/>
      <c r="V53" s="38">
        <v>0</v>
      </c>
    </row>
    <row r="54" spans="1:22" s="40" customFormat="1" ht="22.5" customHeight="1" x14ac:dyDescent="0.2">
      <c r="A54" s="130">
        <v>45</v>
      </c>
      <c r="B54" s="39" t="s">
        <v>2415</v>
      </c>
      <c r="C54" s="39" t="s">
        <v>13</v>
      </c>
      <c r="D54" s="39"/>
      <c r="E54" s="38"/>
      <c r="F54" s="38"/>
      <c r="G54" s="38">
        <v>2</v>
      </c>
      <c r="H54" s="38"/>
      <c r="I54" s="38">
        <v>1</v>
      </c>
      <c r="J54" s="38"/>
      <c r="K54" s="38">
        <f t="shared" si="0"/>
        <v>100</v>
      </c>
      <c r="L54" s="38">
        <v>2</v>
      </c>
      <c r="M54" s="38" t="s">
        <v>972</v>
      </c>
      <c r="N54" s="38" t="s">
        <v>15</v>
      </c>
      <c r="O54" s="38" t="s">
        <v>42</v>
      </c>
      <c r="P54" s="38">
        <v>72</v>
      </c>
      <c r="Q54" s="38"/>
      <c r="R54" s="38">
        <v>100</v>
      </c>
      <c r="S54" s="38"/>
      <c r="T54" s="38"/>
      <c r="U54" s="38">
        <v>20</v>
      </c>
      <c r="V54" s="38">
        <v>0.02</v>
      </c>
    </row>
    <row r="55" spans="1:22" s="40" customFormat="1" ht="22.5" customHeight="1" x14ac:dyDescent="0.2">
      <c r="A55" s="130">
        <v>46</v>
      </c>
      <c r="B55" s="39" t="s">
        <v>2416</v>
      </c>
      <c r="C55" s="39" t="s">
        <v>13</v>
      </c>
      <c r="D55" s="39"/>
      <c r="E55" s="38"/>
      <c r="F55" s="38"/>
      <c r="G55" s="38">
        <v>2</v>
      </c>
      <c r="H55" s="38"/>
      <c r="I55" s="38">
        <v>1</v>
      </c>
      <c r="J55" s="38"/>
      <c r="K55" s="38">
        <f t="shared" si="0"/>
        <v>100</v>
      </c>
      <c r="L55" s="38">
        <v>2</v>
      </c>
      <c r="M55" s="38" t="s">
        <v>973</v>
      </c>
      <c r="N55" s="38" t="s">
        <v>15</v>
      </c>
      <c r="O55" s="38" t="s">
        <v>22</v>
      </c>
      <c r="P55" s="38">
        <v>159</v>
      </c>
      <c r="Q55" s="38"/>
      <c r="R55" s="38">
        <v>100</v>
      </c>
      <c r="S55" s="38"/>
      <c r="T55" s="38"/>
      <c r="U55" s="38">
        <v>5</v>
      </c>
      <c r="V55" s="38">
        <v>0.02</v>
      </c>
    </row>
    <row r="56" spans="1:22" s="40" customFormat="1" ht="22.5" customHeight="1" x14ac:dyDescent="0.2">
      <c r="A56" s="130">
        <v>47</v>
      </c>
      <c r="B56" s="38" t="s">
        <v>2417</v>
      </c>
      <c r="C56" s="39" t="s">
        <v>9</v>
      </c>
      <c r="D56" s="39">
        <v>71759</v>
      </c>
      <c r="E56" s="38">
        <v>3734</v>
      </c>
      <c r="F56" s="38">
        <v>284</v>
      </c>
      <c r="G56" s="38">
        <v>2</v>
      </c>
      <c r="H56" s="38">
        <v>11</v>
      </c>
      <c r="I56" s="38">
        <v>3</v>
      </c>
      <c r="J56" s="38">
        <v>38</v>
      </c>
      <c r="K56" s="38">
        <f t="shared" si="0"/>
        <v>4738</v>
      </c>
      <c r="L56" s="38">
        <v>2</v>
      </c>
      <c r="M56" s="38" t="s">
        <v>974</v>
      </c>
      <c r="N56" s="38" t="s">
        <v>15</v>
      </c>
      <c r="O56" s="38" t="s">
        <v>12</v>
      </c>
      <c r="P56" s="38">
        <v>138</v>
      </c>
      <c r="Q56" s="38">
        <v>4500</v>
      </c>
      <c r="R56" s="38">
        <v>238</v>
      </c>
      <c r="S56" s="38"/>
      <c r="T56" s="38"/>
      <c r="U56" s="38">
        <v>20</v>
      </c>
      <c r="V56" s="38">
        <v>0</v>
      </c>
    </row>
    <row r="57" spans="1:22" s="40" customFormat="1" ht="22.5" customHeight="1" x14ac:dyDescent="0.2">
      <c r="A57" s="130">
        <v>48</v>
      </c>
      <c r="B57" s="39" t="s">
        <v>2418</v>
      </c>
      <c r="C57" s="39" t="s">
        <v>9</v>
      </c>
      <c r="D57" s="39"/>
      <c r="E57" s="38"/>
      <c r="F57" s="38"/>
      <c r="G57" s="38">
        <v>2</v>
      </c>
      <c r="H57" s="38"/>
      <c r="I57" s="38"/>
      <c r="J57" s="38"/>
      <c r="K57" s="38">
        <f t="shared" si="0"/>
        <v>0</v>
      </c>
      <c r="L57" s="38">
        <v>2</v>
      </c>
      <c r="M57" s="38" t="s">
        <v>975</v>
      </c>
      <c r="N57" s="38" t="s">
        <v>15</v>
      </c>
      <c r="O57" s="38" t="s">
        <v>12</v>
      </c>
      <c r="P57" s="38">
        <v>188</v>
      </c>
      <c r="Q57" s="38"/>
      <c r="R57" s="38">
        <v>188</v>
      </c>
      <c r="S57" s="38"/>
      <c r="T57" s="38"/>
      <c r="U57" s="38">
        <v>20</v>
      </c>
      <c r="V57" s="38">
        <v>0</v>
      </c>
    </row>
    <row r="58" spans="1:22" s="40" customFormat="1" ht="22.5" customHeight="1" x14ac:dyDescent="0.2">
      <c r="A58" s="130">
        <v>49</v>
      </c>
      <c r="B58" s="123"/>
      <c r="C58" s="39" t="s">
        <v>9</v>
      </c>
      <c r="D58" s="39">
        <v>14791</v>
      </c>
      <c r="E58" s="38">
        <v>1940</v>
      </c>
      <c r="F58" s="38">
        <v>60</v>
      </c>
      <c r="G58" s="38">
        <v>1</v>
      </c>
      <c r="H58" s="38">
        <v>15</v>
      </c>
      <c r="I58" s="38">
        <v>3</v>
      </c>
      <c r="J58" s="38">
        <v>66</v>
      </c>
      <c r="K58" s="38">
        <f t="shared" si="0"/>
        <v>6366</v>
      </c>
      <c r="L58" s="38">
        <v>1</v>
      </c>
      <c r="M58" s="38" t="s">
        <v>975</v>
      </c>
      <c r="N58" s="38"/>
      <c r="O58" s="38"/>
      <c r="P58" s="38"/>
      <c r="Q58" s="38">
        <v>6366</v>
      </c>
      <c r="R58" s="38"/>
      <c r="S58" s="38"/>
      <c r="T58" s="38"/>
      <c r="U58" s="38"/>
      <c r="V58" s="38">
        <v>0</v>
      </c>
    </row>
    <row r="59" spans="1:22" s="40" customFormat="1" ht="22.5" customHeight="1" x14ac:dyDescent="0.2">
      <c r="A59" s="130">
        <v>50</v>
      </c>
      <c r="B59" s="39" t="s">
        <v>2419</v>
      </c>
      <c r="C59" s="39" t="s">
        <v>9</v>
      </c>
      <c r="D59" s="39">
        <v>8774</v>
      </c>
      <c r="E59" s="38">
        <v>1049</v>
      </c>
      <c r="F59" s="38">
        <v>46</v>
      </c>
      <c r="G59" s="38">
        <v>2</v>
      </c>
      <c r="H59" s="38"/>
      <c r="I59" s="38">
        <v>1</v>
      </c>
      <c r="J59" s="38">
        <v>83</v>
      </c>
      <c r="K59" s="38">
        <f t="shared" si="0"/>
        <v>183</v>
      </c>
      <c r="L59" s="38">
        <v>2</v>
      </c>
      <c r="M59" s="38" t="s">
        <v>976</v>
      </c>
      <c r="N59" s="38" t="s">
        <v>15</v>
      </c>
      <c r="O59" s="38" t="s">
        <v>12</v>
      </c>
      <c r="P59" s="38">
        <v>219</v>
      </c>
      <c r="Q59" s="38"/>
      <c r="R59" s="38">
        <v>183</v>
      </c>
      <c r="S59" s="38"/>
      <c r="T59" s="38"/>
      <c r="U59" s="38">
        <v>20</v>
      </c>
      <c r="V59" s="38">
        <v>0</v>
      </c>
    </row>
    <row r="60" spans="1:22" s="40" customFormat="1" ht="22.5" customHeight="1" x14ac:dyDescent="0.2">
      <c r="A60" s="130">
        <v>51</v>
      </c>
      <c r="B60" s="123"/>
      <c r="C60" s="39" t="s">
        <v>9</v>
      </c>
      <c r="D60" s="39">
        <v>53104</v>
      </c>
      <c r="E60" s="38">
        <v>5020</v>
      </c>
      <c r="F60" s="38">
        <v>342</v>
      </c>
      <c r="G60" s="38">
        <v>1</v>
      </c>
      <c r="H60" s="38"/>
      <c r="I60" s="38">
        <v>2</v>
      </c>
      <c r="J60" s="38">
        <v>14</v>
      </c>
      <c r="K60" s="38">
        <f t="shared" ref="K60:K105" si="1">H60*400+I60*100+J60</f>
        <v>214</v>
      </c>
      <c r="L60" s="38">
        <v>1</v>
      </c>
      <c r="M60" s="38" t="s">
        <v>976</v>
      </c>
      <c r="N60" s="38"/>
      <c r="O60" s="38"/>
      <c r="P60" s="38"/>
      <c r="Q60" s="38">
        <v>214</v>
      </c>
      <c r="R60" s="38"/>
      <c r="S60" s="38"/>
      <c r="T60" s="38"/>
      <c r="U60" s="38"/>
      <c r="V60" s="38">
        <v>0</v>
      </c>
    </row>
    <row r="61" spans="1:22" s="40" customFormat="1" ht="22.5" customHeight="1" x14ac:dyDescent="0.2">
      <c r="A61" s="130">
        <v>52</v>
      </c>
      <c r="B61" s="39" t="s">
        <v>2420</v>
      </c>
      <c r="C61" s="39" t="s">
        <v>9</v>
      </c>
      <c r="D61" s="39">
        <v>37566</v>
      </c>
      <c r="E61" s="38">
        <v>4102</v>
      </c>
      <c r="F61" s="38">
        <v>6</v>
      </c>
      <c r="G61" s="38">
        <v>2</v>
      </c>
      <c r="H61" s="38"/>
      <c r="I61" s="38">
        <v>1</v>
      </c>
      <c r="J61" s="38">
        <v>89</v>
      </c>
      <c r="K61" s="38">
        <f t="shared" si="1"/>
        <v>189</v>
      </c>
      <c r="L61" s="38">
        <v>2</v>
      </c>
      <c r="M61" s="38" t="s">
        <v>977</v>
      </c>
      <c r="N61" s="38" t="s">
        <v>15</v>
      </c>
      <c r="O61" s="38" t="s">
        <v>12</v>
      </c>
      <c r="P61" s="38">
        <v>152</v>
      </c>
      <c r="Q61" s="38"/>
      <c r="R61" s="38">
        <v>189</v>
      </c>
      <c r="S61" s="38"/>
      <c r="T61" s="38"/>
      <c r="U61" s="38">
        <v>30</v>
      </c>
      <c r="V61" s="38">
        <v>0</v>
      </c>
    </row>
    <row r="62" spans="1:22" s="40" customFormat="1" ht="22.5" customHeight="1" x14ac:dyDescent="0.2">
      <c r="A62" s="130">
        <v>53</v>
      </c>
      <c r="B62" s="123"/>
      <c r="C62" s="39" t="s">
        <v>32</v>
      </c>
      <c r="D62" s="39">
        <v>3320</v>
      </c>
      <c r="E62" s="38">
        <v>3320</v>
      </c>
      <c r="F62" s="38">
        <v>132</v>
      </c>
      <c r="G62" s="38">
        <v>1</v>
      </c>
      <c r="H62" s="38">
        <v>7</v>
      </c>
      <c r="I62" s="38">
        <v>3</v>
      </c>
      <c r="J62" s="38">
        <v>70</v>
      </c>
      <c r="K62" s="38">
        <f t="shared" si="1"/>
        <v>3170</v>
      </c>
      <c r="L62" s="38">
        <v>1</v>
      </c>
      <c r="M62" s="38" t="s">
        <v>977</v>
      </c>
      <c r="N62" s="38"/>
      <c r="O62" s="38"/>
      <c r="P62" s="38"/>
      <c r="Q62" s="38">
        <v>3170</v>
      </c>
      <c r="R62" s="38"/>
      <c r="S62" s="38"/>
      <c r="T62" s="38"/>
      <c r="U62" s="38"/>
      <c r="V62" s="38">
        <v>0.01</v>
      </c>
    </row>
    <row r="63" spans="1:22" s="40" customFormat="1" ht="22.5" customHeight="1" x14ac:dyDescent="0.2">
      <c r="A63" s="130">
        <v>54</v>
      </c>
      <c r="B63" s="39" t="s">
        <v>2421</v>
      </c>
      <c r="C63" s="39" t="s">
        <v>9</v>
      </c>
      <c r="D63" s="39">
        <v>55534</v>
      </c>
      <c r="E63" s="38">
        <v>5767</v>
      </c>
      <c r="F63" s="38">
        <v>32</v>
      </c>
      <c r="G63" s="38">
        <v>2</v>
      </c>
      <c r="H63" s="38"/>
      <c r="I63" s="38"/>
      <c r="J63" s="38">
        <v>65</v>
      </c>
      <c r="K63" s="38">
        <f t="shared" si="1"/>
        <v>65</v>
      </c>
      <c r="L63" s="38">
        <v>2</v>
      </c>
      <c r="M63" s="38" t="s">
        <v>978</v>
      </c>
      <c r="N63" s="38" t="s">
        <v>15</v>
      </c>
      <c r="O63" s="38" t="s">
        <v>12</v>
      </c>
      <c r="P63" s="38">
        <v>135</v>
      </c>
      <c r="Q63" s="38"/>
      <c r="R63" s="38">
        <v>65</v>
      </c>
      <c r="S63" s="38"/>
      <c r="T63" s="38"/>
      <c r="U63" s="38">
        <v>20</v>
      </c>
      <c r="V63" s="38">
        <v>0</v>
      </c>
    </row>
    <row r="64" spans="1:22" s="40" customFormat="1" ht="22.5" customHeight="1" x14ac:dyDescent="0.2">
      <c r="A64" s="130">
        <v>55</v>
      </c>
      <c r="B64" s="39" t="s">
        <v>2423</v>
      </c>
      <c r="C64" s="39" t="s">
        <v>9</v>
      </c>
      <c r="D64" s="39">
        <v>14932</v>
      </c>
      <c r="E64" s="38">
        <v>2076</v>
      </c>
      <c r="F64" s="38">
        <v>183</v>
      </c>
      <c r="G64" s="38">
        <v>2</v>
      </c>
      <c r="H64" s="38">
        <v>18</v>
      </c>
      <c r="I64" s="38">
        <v>2</v>
      </c>
      <c r="J64" s="38">
        <v>15</v>
      </c>
      <c r="K64" s="38">
        <f t="shared" si="1"/>
        <v>7415</v>
      </c>
      <c r="L64" s="38">
        <v>2</v>
      </c>
      <c r="M64" s="38" t="s">
        <v>979</v>
      </c>
      <c r="N64" s="38" t="s">
        <v>15</v>
      </c>
      <c r="O64" s="38" t="s">
        <v>12</v>
      </c>
      <c r="P64" s="38">
        <v>148</v>
      </c>
      <c r="Q64" s="38">
        <v>7300</v>
      </c>
      <c r="R64" s="38">
        <v>115</v>
      </c>
      <c r="S64" s="38"/>
      <c r="T64" s="38"/>
      <c r="U64" s="38">
        <v>30</v>
      </c>
      <c r="V64" s="38">
        <v>0</v>
      </c>
    </row>
    <row r="65" spans="1:22" s="40" customFormat="1" ht="22.5" customHeight="1" x14ac:dyDescent="0.2">
      <c r="A65" s="130">
        <v>56</v>
      </c>
      <c r="B65" s="39" t="s">
        <v>2422</v>
      </c>
      <c r="C65" s="39" t="s">
        <v>9</v>
      </c>
      <c r="D65" s="39">
        <v>61354</v>
      </c>
      <c r="E65" s="38">
        <v>5991</v>
      </c>
      <c r="F65" s="38">
        <v>398</v>
      </c>
      <c r="G65" s="38">
        <v>2</v>
      </c>
      <c r="H65" s="38"/>
      <c r="I65" s="38">
        <v>3</v>
      </c>
      <c r="J65" s="38">
        <v>21</v>
      </c>
      <c r="K65" s="38">
        <f t="shared" si="1"/>
        <v>321</v>
      </c>
      <c r="L65" s="38">
        <v>2</v>
      </c>
      <c r="M65" s="38" t="s">
        <v>980</v>
      </c>
      <c r="N65" s="38" t="s">
        <v>15</v>
      </c>
      <c r="O65" s="38" t="s">
        <v>12</v>
      </c>
      <c r="P65" s="38">
        <v>132</v>
      </c>
      <c r="Q65" s="38"/>
      <c r="R65" s="38">
        <v>321</v>
      </c>
      <c r="S65" s="38"/>
      <c r="T65" s="38"/>
      <c r="U65" s="38">
        <v>20</v>
      </c>
      <c r="V65" s="38">
        <v>0</v>
      </c>
    </row>
    <row r="66" spans="1:22" s="40" customFormat="1" ht="22.5" customHeight="1" x14ac:dyDescent="0.2">
      <c r="A66" s="130">
        <v>57</v>
      </c>
      <c r="B66" s="39" t="s">
        <v>2424</v>
      </c>
      <c r="C66" s="39" t="s">
        <v>9</v>
      </c>
      <c r="D66" s="39">
        <v>8803</v>
      </c>
      <c r="E66" s="38">
        <v>3747</v>
      </c>
      <c r="F66" s="38">
        <v>75</v>
      </c>
      <c r="G66" s="38">
        <v>2</v>
      </c>
      <c r="H66" s="38"/>
      <c r="I66" s="38">
        <v>1</v>
      </c>
      <c r="J66" s="38">
        <v>58</v>
      </c>
      <c r="K66" s="38">
        <f t="shared" si="1"/>
        <v>158</v>
      </c>
      <c r="L66" s="38">
        <v>2</v>
      </c>
      <c r="M66" s="38" t="s">
        <v>981</v>
      </c>
      <c r="N66" s="38" t="s">
        <v>15</v>
      </c>
      <c r="O66" s="38" t="s">
        <v>12</v>
      </c>
      <c r="P66" s="38">
        <v>123</v>
      </c>
      <c r="Q66" s="38"/>
      <c r="R66" s="38">
        <v>158</v>
      </c>
      <c r="S66" s="38"/>
      <c r="T66" s="38"/>
      <c r="U66" s="38">
        <v>30</v>
      </c>
      <c r="V66" s="38">
        <v>0</v>
      </c>
    </row>
    <row r="67" spans="1:22" s="40" customFormat="1" ht="22.5" customHeight="1" x14ac:dyDescent="0.2">
      <c r="A67" s="130">
        <v>58</v>
      </c>
      <c r="B67" s="123"/>
      <c r="C67" s="39" t="s">
        <v>9</v>
      </c>
      <c r="D67" s="39">
        <v>42352</v>
      </c>
      <c r="E67" s="38">
        <v>4254</v>
      </c>
      <c r="F67" s="38">
        <v>15</v>
      </c>
      <c r="G67" s="38">
        <v>1</v>
      </c>
      <c r="H67" s="38">
        <v>6</v>
      </c>
      <c r="I67" s="38">
        <v>3</v>
      </c>
      <c r="J67" s="38">
        <v>76</v>
      </c>
      <c r="K67" s="38">
        <f t="shared" si="1"/>
        <v>2776</v>
      </c>
      <c r="L67" s="38">
        <v>1</v>
      </c>
      <c r="M67" s="38" t="s">
        <v>981</v>
      </c>
      <c r="N67" s="38"/>
      <c r="O67" s="38"/>
      <c r="P67" s="38"/>
      <c r="Q67" s="38">
        <v>2776</v>
      </c>
      <c r="R67" s="38"/>
      <c r="S67" s="38"/>
      <c r="T67" s="38"/>
      <c r="U67" s="38"/>
      <c r="V67" s="38">
        <v>0</v>
      </c>
    </row>
    <row r="68" spans="1:22" s="40" customFormat="1" ht="22.5" customHeight="1" x14ac:dyDescent="0.2">
      <c r="A68" s="130">
        <v>59</v>
      </c>
      <c r="B68" s="39" t="s">
        <v>2425</v>
      </c>
      <c r="C68" s="39" t="s">
        <v>9</v>
      </c>
      <c r="D68" s="39"/>
      <c r="E68" s="38"/>
      <c r="F68" s="38"/>
      <c r="G68" s="38">
        <v>2</v>
      </c>
      <c r="H68" s="38"/>
      <c r="I68" s="38"/>
      <c r="J68" s="38"/>
      <c r="K68" s="38">
        <f t="shared" si="1"/>
        <v>0</v>
      </c>
      <c r="L68" s="38">
        <v>2</v>
      </c>
      <c r="M68" s="38" t="s">
        <v>982</v>
      </c>
      <c r="N68" s="38" t="s">
        <v>15</v>
      </c>
      <c r="O68" s="38" t="s">
        <v>12</v>
      </c>
      <c r="P68" s="38">
        <v>173</v>
      </c>
      <c r="Q68" s="38"/>
      <c r="R68" s="38">
        <v>173</v>
      </c>
      <c r="S68" s="38"/>
      <c r="T68" s="38"/>
      <c r="U68" s="38">
        <v>40</v>
      </c>
      <c r="V68" s="38">
        <v>0</v>
      </c>
    </row>
    <row r="69" spans="1:22" s="40" customFormat="1" ht="22.5" customHeight="1" x14ac:dyDescent="0.2">
      <c r="A69" s="130">
        <v>60</v>
      </c>
      <c r="B69" s="123"/>
      <c r="C69" s="39" t="s">
        <v>9</v>
      </c>
      <c r="D69" s="39">
        <v>14928</v>
      </c>
      <c r="E69" s="38">
        <v>2072</v>
      </c>
      <c r="F69" s="38">
        <v>265</v>
      </c>
      <c r="G69" s="38">
        <v>1</v>
      </c>
      <c r="H69" s="38">
        <v>11</v>
      </c>
      <c r="I69" s="38"/>
      <c r="J69" s="38">
        <v>73</v>
      </c>
      <c r="K69" s="38">
        <f t="shared" si="1"/>
        <v>4473</v>
      </c>
      <c r="L69" s="38">
        <v>1</v>
      </c>
      <c r="M69" s="38" t="s">
        <v>982</v>
      </c>
      <c r="N69" s="38"/>
      <c r="O69" s="38"/>
      <c r="P69" s="38"/>
      <c r="Q69" s="38">
        <v>4473</v>
      </c>
      <c r="R69" s="38"/>
      <c r="S69" s="38"/>
      <c r="T69" s="38"/>
      <c r="U69" s="38"/>
      <c r="V69" s="38">
        <v>0</v>
      </c>
    </row>
    <row r="70" spans="1:22" s="40" customFormat="1" ht="22.5" customHeight="1" x14ac:dyDescent="0.2">
      <c r="A70" s="130">
        <v>61</v>
      </c>
      <c r="B70" s="39" t="s">
        <v>2426</v>
      </c>
      <c r="C70" s="39" t="s">
        <v>9</v>
      </c>
      <c r="D70" s="39">
        <v>52713</v>
      </c>
      <c r="E70" s="38">
        <v>4868</v>
      </c>
      <c r="F70" s="38">
        <v>85</v>
      </c>
      <c r="G70" s="38">
        <v>1</v>
      </c>
      <c r="H70" s="38">
        <v>6</v>
      </c>
      <c r="I70" s="38">
        <v>1</v>
      </c>
      <c r="J70" s="38">
        <v>50</v>
      </c>
      <c r="K70" s="38">
        <f t="shared" si="1"/>
        <v>2550</v>
      </c>
      <c r="L70" s="38">
        <v>1</v>
      </c>
      <c r="M70" s="38" t="s">
        <v>983</v>
      </c>
      <c r="N70" s="38"/>
      <c r="O70" s="38"/>
      <c r="P70" s="38"/>
      <c r="Q70" s="38">
        <v>2550</v>
      </c>
      <c r="R70" s="38"/>
      <c r="S70" s="38"/>
      <c r="T70" s="38"/>
      <c r="U70" s="38"/>
      <c r="V70" s="38">
        <v>0</v>
      </c>
    </row>
    <row r="71" spans="1:22" s="40" customFormat="1" ht="22.5" customHeight="1" x14ac:dyDescent="0.2">
      <c r="A71" s="130">
        <v>62</v>
      </c>
      <c r="B71" s="123"/>
      <c r="C71" s="39" t="s">
        <v>9</v>
      </c>
      <c r="D71" s="39">
        <v>47393</v>
      </c>
      <c r="E71" s="38">
        <v>4600</v>
      </c>
      <c r="F71" s="38">
        <v>114</v>
      </c>
      <c r="G71" s="38">
        <v>1</v>
      </c>
      <c r="H71" s="38"/>
      <c r="I71" s="38">
        <v>3</v>
      </c>
      <c r="J71" s="38">
        <v>92</v>
      </c>
      <c r="K71" s="38">
        <f t="shared" si="1"/>
        <v>392</v>
      </c>
      <c r="L71" s="38">
        <v>1</v>
      </c>
      <c r="M71" s="38" t="s">
        <v>983</v>
      </c>
      <c r="N71" s="38"/>
      <c r="O71" s="38"/>
      <c r="P71" s="38"/>
      <c r="Q71" s="38">
        <v>392</v>
      </c>
      <c r="R71" s="38"/>
      <c r="S71" s="38"/>
      <c r="T71" s="38"/>
      <c r="U71" s="38"/>
      <c r="V71" s="38">
        <v>0</v>
      </c>
    </row>
    <row r="72" spans="1:22" s="40" customFormat="1" ht="22.5" customHeight="1" x14ac:dyDescent="0.2">
      <c r="A72" s="130">
        <v>63</v>
      </c>
      <c r="B72" s="39" t="s">
        <v>2427</v>
      </c>
      <c r="C72" s="39" t="s">
        <v>9</v>
      </c>
      <c r="D72" s="39">
        <v>8804</v>
      </c>
      <c r="E72" s="38"/>
      <c r="F72" s="38">
        <v>76</v>
      </c>
      <c r="G72" s="38">
        <v>2</v>
      </c>
      <c r="H72" s="38">
        <v>1</v>
      </c>
      <c r="I72" s="38">
        <v>1</v>
      </c>
      <c r="J72" s="38">
        <v>58</v>
      </c>
      <c r="K72" s="38">
        <f t="shared" si="1"/>
        <v>558</v>
      </c>
      <c r="L72" s="38">
        <v>2</v>
      </c>
      <c r="M72" s="38" t="s">
        <v>984</v>
      </c>
      <c r="N72" s="38" t="s">
        <v>15</v>
      </c>
      <c r="O72" s="38" t="s">
        <v>12</v>
      </c>
      <c r="P72" s="38">
        <v>104</v>
      </c>
      <c r="Q72" s="38">
        <v>400</v>
      </c>
      <c r="R72" s="38">
        <v>158</v>
      </c>
      <c r="S72" s="38"/>
      <c r="T72" s="38"/>
      <c r="U72" s="38">
        <v>30</v>
      </c>
      <c r="V72" s="38">
        <v>0</v>
      </c>
    </row>
    <row r="73" spans="1:22" s="40" customFormat="1" ht="22.5" customHeight="1" x14ac:dyDescent="0.2">
      <c r="A73" s="130">
        <v>64</v>
      </c>
      <c r="B73" s="123"/>
      <c r="C73" s="39" t="s">
        <v>9</v>
      </c>
      <c r="D73" s="39">
        <v>8805</v>
      </c>
      <c r="E73" s="38"/>
      <c r="F73" s="38">
        <v>77</v>
      </c>
      <c r="G73" s="38">
        <v>2</v>
      </c>
      <c r="H73" s="38">
        <v>1</v>
      </c>
      <c r="I73" s="38"/>
      <c r="J73" s="38">
        <v>24</v>
      </c>
      <c r="K73" s="38">
        <f t="shared" si="1"/>
        <v>424</v>
      </c>
      <c r="L73" s="38">
        <v>2</v>
      </c>
      <c r="M73" s="38" t="s">
        <v>984</v>
      </c>
      <c r="N73" s="38"/>
      <c r="O73" s="38"/>
      <c r="P73" s="38"/>
      <c r="Q73" s="38">
        <v>424</v>
      </c>
      <c r="R73" s="38"/>
      <c r="S73" s="38"/>
      <c r="T73" s="38"/>
      <c r="U73" s="38"/>
      <c r="V73" s="38">
        <v>0</v>
      </c>
    </row>
    <row r="74" spans="1:22" s="40" customFormat="1" ht="22.5" customHeight="1" x14ac:dyDescent="0.2">
      <c r="A74" s="130">
        <v>65</v>
      </c>
      <c r="B74" s="123"/>
      <c r="C74" s="39" t="s">
        <v>9</v>
      </c>
      <c r="D74" s="39">
        <v>13620</v>
      </c>
      <c r="E74" s="38"/>
      <c r="F74" s="38">
        <v>397</v>
      </c>
      <c r="G74" s="38">
        <v>1</v>
      </c>
      <c r="H74" s="38">
        <v>38</v>
      </c>
      <c r="I74" s="38"/>
      <c r="J74" s="38">
        <v>87</v>
      </c>
      <c r="K74" s="38">
        <f t="shared" si="1"/>
        <v>15287</v>
      </c>
      <c r="L74" s="38">
        <v>1</v>
      </c>
      <c r="M74" s="38" t="s">
        <v>984</v>
      </c>
      <c r="N74" s="38"/>
      <c r="O74" s="38"/>
      <c r="P74" s="38"/>
      <c r="Q74" s="38">
        <v>15287</v>
      </c>
      <c r="R74" s="38"/>
      <c r="S74" s="38"/>
      <c r="T74" s="38"/>
      <c r="U74" s="38"/>
      <c r="V74" s="38">
        <v>0</v>
      </c>
    </row>
    <row r="75" spans="1:22" s="40" customFormat="1" ht="22.5" customHeight="1" x14ac:dyDescent="0.2">
      <c r="A75" s="130">
        <v>66</v>
      </c>
      <c r="B75" s="123"/>
      <c r="C75" s="39" t="s">
        <v>9</v>
      </c>
      <c r="D75" s="39">
        <v>14977</v>
      </c>
      <c r="E75" s="38">
        <v>2118</v>
      </c>
      <c r="F75" s="38">
        <v>244</v>
      </c>
      <c r="G75" s="38">
        <v>1</v>
      </c>
      <c r="H75" s="38">
        <v>14</v>
      </c>
      <c r="I75" s="38">
        <v>2</v>
      </c>
      <c r="J75" s="38">
        <v>38</v>
      </c>
      <c r="K75" s="38">
        <f t="shared" si="1"/>
        <v>5838</v>
      </c>
      <c r="L75" s="38">
        <v>1</v>
      </c>
      <c r="M75" s="38" t="s">
        <v>984</v>
      </c>
      <c r="N75" s="38"/>
      <c r="O75" s="38"/>
      <c r="P75" s="38"/>
      <c r="Q75" s="38">
        <v>5838</v>
      </c>
      <c r="R75" s="38"/>
      <c r="S75" s="38"/>
      <c r="T75" s="38"/>
      <c r="U75" s="38"/>
      <c r="V75" s="38">
        <v>0</v>
      </c>
    </row>
    <row r="76" spans="1:22" s="40" customFormat="1" ht="22.5" customHeight="1" x14ac:dyDescent="0.2">
      <c r="A76" s="130">
        <v>67</v>
      </c>
      <c r="B76" s="39" t="s">
        <v>2428</v>
      </c>
      <c r="C76" s="39" t="s">
        <v>9</v>
      </c>
      <c r="D76" s="39">
        <v>61767</v>
      </c>
      <c r="E76" s="38">
        <v>6016</v>
      </c>
      <c r="F76" s="38">
        <v>402</v>
      </c>
      <c r="G76" s="38">
        <v>1</v>
      </c>
      <c r="H76" s="38">
        <v>3</v>
      </c>
      <c r="I76" s="38"/>
      <c r="J76" s="38"/>
      <c r="K76" s="38">
        <f t="shared" si="1"/>
        <v>1200</v>
      </c>
      <c r="L76" s="38">
        <v>1</v>
      </c>
      <c r="M76" s="38" t="s">
        <v>1558</v>
      </c>
      <c r="N76" s="38"/>
      <c r="O76" s="38"/>
      <c r="P76" s="38"/>
      <c r="Q76" s="38">
        <v>1200</v>
      </c>
      <c r="R76" s="38"/>
      <c r="S76" s="38"/>
      <c r="T76" s="38"/>
      <c r="U76" s="38"/>
      <c r="V76" s="38">
        <v>0</v>
      </c>
    </row>
    <row r="77" spans="1:22" s="40" customFormat="1" ht="22.5" customHeight="1" x14ac:dyDescent="0.2">
      <c r="A77" s="130">
        <v>68</v>
      </c>
      <c r="B77" s="39" t="s">
        <v>2429</v>
      </c>
      <c r="C77" s="39" t="s">
        <v>9</v>
      </c>
      <c r="D77" s="39">
        <v>8802</v>
      </c>
      <c r="E77" s="38">
        <v>1076</v>
      </c>
      <c r="F77" s="38">
        <v>74</v>
      </c>
      <c r="G77" s="38">
        <v>2</v>
      </c>
      <c r="H77" s="38"/>
      <c r="I77" s="38">
        <v>2</v>
      </c>
      <c r="J77" s="38">
        <v>12</v>
      </c>
      <c r="K77" s="38">
        <f t="shared" si="1"/>
        <v>212</v>
      </c>
      <c r="L77" s="38">
        <v>2</v>
      </c>
      <c r="M77" s="38" t="s">
        <v>986</v>
      </c>
      <c r="N77" s="38" t="s">
        <v>15</v>
      </c>
      <c r="O77" s="38" t="s">
        <v>12</v>
      </c>
      <c r="P77" s="38">
        <v>134</v>
      </c>
      <c r="Q77" s="38"/>
      <c r="R77" s="38">
        <v>212</v>
      </c>
      <c r="S77" s="38"/>
      <c r="T77" s="38"/>
      <c r="U77" s="38">
        <v>20</v>
      </c>
      <c r="V77" s="38">
        <v>0</v>
      </c>
    </row>
    <row r="78" spans="1:22" s="40" customFormat="1" ht="22.5" customHeight="1" x14ac:dyDescent="0.2">
      <c r="A78" s="130">
        <v>69</v>
      </c>
      <c r="B78" s="123"/>
      <c r="C78" s="39" t="s">
        <v>9</v>
      </c>
      <c r="D78" s="39">
        <v>14938</v>
      </c>
      <c r="E78" s="38">
        <v>2082</v>
      </c>
      <c r="F78" s="38">
        <v>189</v>
      </c>
      <c r="G78" s="38">
        <v>1</v>
      </c>
      <c r="H78" s="38">
        <v>14</v>
      </c>
      <c r="I78" s="38">
        <v>1</v>
      </c>
      <c r="J78" s="38">
        <v>64</v>
      </c>
      <c r="K78" s="38">
        <f t="shared" si="1"/>
        <v>5764</v>
      </c>
      <c r="L78" s="38">
        <v>1</v>
      </c>
      <c r="M78" s="38" t="s">
        <v>986</v>
      </c>
      <c r="N78" s="38"/>
      <c r="O78" s="38"/>
      <c r="P78" s="38"/>
      <c r="Q78" s="38">
        <v>5764</v>
      </c>
      <c r="R78" s="38"/>
      <c r="S78" s="38"/>
      <c r="T78" s="38"/>
      <c r="U78" s="38"/>
      <c r="V78" s="38">
        <v>0</v>
      </c>
    </row>
    <row r="79" spans="1:22" s="40" customFormat="1" ht="22.5" customHeight="1" x14ac:dyDescent="0.2">
      <c r="A79" s="130">
        <v>70</v>
      </c>
      <c r="B79" s="123"/>
      <c r="C79" s="39" t="s">
        <v>9</v>
      </c>
      <c r="D79" s="39">
        <v>61766</v>
      </c>
      <c r="E79" s="38">
        <v>6015</v>
      </c>
      <c r="F79" s="38">
        <v>401</v>
      </c>
      <c r="G79" s="38">
        <v>1</v>
      </c>
      <c r="H79" s="38">
        <v>3</v>
      </c>
      <c r="I79" s="38"/>
      <c r="J79" s="38"/>
      <c r="K79" s="38">
        <f t="shared" si="1"/>
        <v>1200</v>
      </c>
      <c r="L79" s="38">
        <v>1</v>
      </c>
      <c r="M79" s="38" t="s">
        <v>986</v>
      </c>
      <c r="N79" s="38"/>
      <c r="O79" s="38"/>
      <c r="P79" s="38"/>
      <c r="Q79" s="38">
        <v>1200</v>
      </c>
      <c r="R79" s="38"/>
      <c r="S79" s="38"/>
      <c r="T79" s="38"/>
      <c r="U79" s="38"/>
      <c r="V79" s="38">
        <v>0</v>
      </c>
    </row>
    <row r="80" spans="1:22" s="40" customFormat="1" ht="22.5" customHeight="1" x14ac:dyDescent="0.2">
      <c r="A80" s="130">
        <v>71</v>
      </c>
      <c r="B80" s="123"/>
      <c r="C80" s="39" t="s">
        <v>9</v>
      </c>
      <c r="D80" s="39">
        <v>8786</v>
      </c>
      <c r="E80" s="38">
        <v>1060</v>
      </c>
      <c r="F80" s="38">
        <v>58</v>
      </c>
      <c r="G80" s="38">
        <v>1</v>
      </c>
      <c r="H80" s="38"/>
      <c r="I80" s="38">
        <v>2</v>
      </c>
      <c r="J80" s="38">
        <v>48</v>
      </c>
      <c r="K80" s="38">
        <f t="shared" si="1"/>
        <v>248</v>
      </c>
      <c r="L80" s="38">
        <v>1</v>
      </c>
      <c r="M80" s="38" t="s">
        <v>986</v>
      </c>
      <c r="N80" s="38"/>
      <c r="O80" s="38"/>
      <c r="P80" s="38"/>
      <c r="Q80" s="38">
        <v>248</v>
      </c>
      <c r="R80" s="38"/>
      <c r="S80" s="38"/>
      <c r="T80" s="38"/>
      <c r="U80" s="38"/>
      <c r="V80" s="38">
        <v>0</v>
      </c>
    </row>
    <row r="81" spans="1:22" s="40" customFormat="1" ht="22.5" customHeight="1" x14ac:dyDescent="0.2">
      <c r="A81" s="130">
        <v>72</v>
      </c>
      <c r="B81" s="123"/>
      <c r="C81" s="39" t="s">
        <v>9</v>
      </c>
      <c r="D81" s="39">
        <v>16321</v>
      </c>
      <c r="E81" s="38">
        <v>2470</v>
      </c>
      <c r="F81" s="38">
        <v>152</v>
      </c>
      <c r="G81" s="38">
        <v>1</v>
      </c>
      <c r="H81" s="38">
        <v>1</v>
      </c>
      <c r="I81" s="38">
        <v>2</v>
      </c>
      <c r="J81" s="38">
        <v>28</v>
      </c>
      <c r="K81" s="38">
        <f t="shared" si="1"/>
        <v>628</v>
      </c>
      <c r="L81" s="38">
        <v>1</v>
      </c>
      <c r="M81" s="38" t="s">
        <v>986</v>
      </c>
      <c r="N81" s="38"/>
      <c r="O81" s="38"/>
      <c r="P81" s="38"/>
      <c r="Q81" s="38">
        <v>628</v>
      </c>
      <c r="R81" s="38"/>
      <c r="S81" s="38"/>
      <c r="T81" s="38"/>
      <c r="U81" s="38"/>
      <c r="V81" s="38">
        <v>0</v>
      </c>
    </row>
    <row r="82" spans="1:22" s="40" customFormat="1" ht="22.5" customHeight="1" x14ac:dyDescent="0.2">
      <c r="A82" s="130">
        <v>73</v>
      </c>
      <c r="B82" s="123"/>
      <c r="C82" s="39" t="s">
        <v>9</v>
      </c>
      <c r="D82" s="39">
        <v>54336</v>
      </c>
      <c r="E82" s="38">
        <v>5243</v>
      </c>
      <c r="F82" s="38">
        <v>346</v>
      </c>
      <c r="G82" s="38">
        <v>1</v>
      </c>
      <c r="H82" s="38">
        <v>1</v>
      </c>
      <c r="I82" s="38">
        <v>1</v>
      </c>
      <c r="J82" s="38">
        <v>17</v>
      </c>
      <c r="K82" s="38">
        <f t="shared" si="1"/>
        <v>517</v>
      </c>
      <c r="L82" s="38">
        <v>1</v>
      </c>
      <c r="M82" s="38" t="s">
        <v>986</v>
      </c>
      <c r="N82" s="38"/>
      <c r="O82" s="38"/>
      <c r="P82" s="38"/>
      <c r="Q82" s="38">
        <v>517</v>
      </c>
      <c r="R82" s="38"/>
      <c r="S82" s="38"/>
      <c r="T82" s="38"/>
      <c r="U82" s="38"/>
      <c r="V82" s="38">
        <v>0</v>
      </c>
    </row>
    <row r="83" spans="1:22" s="40" customFormat="1" ht="22.5" customHeight="1" x14ac:dyDescent="0.2">
      <c r="A83" s="130">
        <v>74</v>
      </c>
      <c r="B83" s="39" t="s">
        <v>2430</v>
      </c>
      <c r="C83" s="39" t="s">
        <v>9</v>
      </c>
      <c r="D83" s="39">
        <v>8801</v>
      </c>
      <c r="E83" s="38">
        <v>1075</v>
      </c>
      <c r="F83" s="38">
        <v>73</v>
      </c>
      <c r="G83" s="38">
        <v>2</v>
      </c>
      <c r="H83" s="38"/>
      <c r="I83" s="38">
        <v>1</v>
      </c>
      <c r="J83" s="38">
        <v>44</v>
      </c>
      <c r="K83" s="38">
        <f t="shared" si="1"/>
        <v>144</v>
      </c>
      <c r="L83" s="38">
        <v>2</v>
      </c>
      <c r="M83" s="38" t="s">
        <v>987</v>
      </c>
      <c r="N83" s="38" t="s">
        <v>15</v>
      </c>
      <c r="O83" s="38" t="s">
        <v>22</v>
      </c>
      <c r="P83" s="38">
        <v>84</v>
      </c>
      <c r="Q83" s="38"/>
      <c r="R83" s="38">
        <v>144</v>
      </c>
      <c r="S83" s="38"/>
      <c r="T83" s="38"/>
      <c r="U83" s="38">
        <v>15</v>
      </c>
      <c r="V83" s="38">
        <v>0</v>
      </c>
    </row>
    <row r="84" spans="1:22" s="40" customFormat="1" ht="22.5" customHeight="1" x14ac:dyDescent="0.2">
      <c r="A84" s="130">
        <v>75</v>
      </c>
      <c r="B84" s="123"/>
      <c r="C84" s="39" t="s">
        <v>9</v>
      </c>
      <c r="D84" s="39">
        <v>47391</v>
      </c>
      <c r="E84" s="38">
        <v>4601</v>
      </c>
      <c r="F84" s="38">
        <v>102</v>
      </c>
      <c r="G84" s="38">
        <v>1</v>
      </c>
      <c r="H84" s="38">
        <v>7</v>
      </c>
      <c r="I84" s="38">
        <v>1</v>
      </c>
      <c r="J84" s="38">
        <v>84</v>
      </c>
      <c r="K84" s="38">
        <f t="shared" si="1"/>
        <v>2984</v>
      </c>
      <c r="L84" s="38">
        <v>1</v>
      </c>
      <c r="M84" s="38" t="s">
        <v>987</v>
      </c>
      <c r="N84" s="38"/>
      <c r="O84" s="38"/>
      <c r="P84" s="38"/>
      <c r="Q84" s="38">
        <v>2984</v>
      </c>
      <c r="R84" s="38"/>
      <c r="S84" s="38"/>
      <c r="T84" s="38"/>
      <c r="U84" s="38"/>
      <c r="V84" s="38">
        <v>0</v>
      </c>
    </row>
    <row r="85" spans="1:22" s="40" customFormat="1" ht="22.5" customHeight="1" x14ac:dyDescent="0.2">
      <c r="A85" s="130">
        <v>76</v>
      </c>
      <c r="B85" s="123"/>
      <c r="C85" s="39" t="s">
        <v>9</v>
      </c>
      <c r="D85" s="39">
        <v>52714</v>
      </c>
      <c r="E85" s="38">
        <v>4869</v>
      </c>
      <c r="F85" s="38">
        <v>86</v>
      </c>
      <c r="G85" s="38">
        <v>1</v>
      </c>
      <c r="H85" s="38">
        <v>5</v>
      </c>
      <c r="I85" s="38">
        <v>1</v>
      </c>
      <c r="J85" s="38">
        <v>86</v>
      </c>
      <c r="K85" s="38">
        <f t="shared" si="1"/>
        <v>2186</v>
      </c>
      <c r="L85" s="38">
        <v>1</v>
      </c>
      <c r="M85" s="38" t="s">
        <v>987</v>
      </c>
      <c r="N85" s="38"/>
      <c r="O85" s="38"/>
      <c r="P85" s="38"/>
      <c r="Q85" s="38">
        <v>2186</v>
      </c>
      <c r="R85" s="38"/>
      <c r="S85" s="38"/>
      <c r="T85" s="38"/>
      <c r="U85" s="38"/>
      <c r="V85" s="38">
        <v>0</v>
      </c>
    </row>
    <row r="86" spans="1:22" s="40" customFormat="1" ht="22.5" customHeight="1" x14ac:dyDescent="0.2">
      <c r="A86" s="130">
        <v>77</v>
      </c>
      <c r="B86" s="123"/>
      <c r="C86" s="39" t="s">
        <v>9</v>
      </c>
      <c r="D86" s="39">
        <v>8839</v>
      </c>
      <c r="E86" s="38">
        <v>1110</v>
      </c>
      <c r="F86" s="38">
        <v>111</v>
      </c>
      <c r="G86" s="38">
        <v>1</v>
      </c>
      <c r="H86" s="38"/>
      <c r="I86" s="38">
        <v>2</v>
      </c>
      <c r="J86" s="38">
        <v>15</v>
      </c>
      <c r="K86" s="38">
        <f t="shared" si="1"/>
        <v>215</v>
      </c>
      <c r="L86" s="38">
        <v>1</v>
      </c>
      <c r="M86" s="38" t="s">
        <v>987</v>
      </c>
      <c r="N86" s="38"/>
      <c r="O86" s="38"/>
      <c r="P86" s="38"/>
      <c r="Q86" s="38">
        <v>215</v>
      </c>
      <c r="R86" s="38"/>
      <c r="S86" s="38"/>
      <c r="T86" s="38"/>
      <c r="U86" s="38"/>
      <c r="V86" s="38">
        <v>0</v>
      </c>
    </row>
    <row r="87" spans="1:22" s="40" customFormat="1" ht="22.5" customHeight="1" x14ac:dyDescent="0.2">
      <c r="A87" s="130">
        <v>78</v>
      </c>
      <c r="B87" s="39" t="s">
        <v>2431</v>
      </c>
      <c r="C87" s="39" t="s">
        <v>9</v>
      </c>
      <c r="D87" s="39">
        <v>8784</v>
      </c>
      <c r="E87" s="38">
        <v>1058</v>
      </c>
      <c r="F87" s="38">
        <v>56</v>
      </c>
      <c r="G87" s="38">
        <v>2</v>
      </c>
      <c r="H87" s="38">
        <v>1</v>
      </c>
      <c r="I87" s="38"/>
      <c r="J87" s="38">
        <v>43</v>
      </c>
      <c r="K87" s="38">
        <f t="shared" si="1"/>
        <v>443</v>
      </c>
      <c r="L87" s="38">
        <v>2</v>
      </c>
      <c r="M87" s="38" t="s">
        <v>988</v>
      </c>
      <c r="N87" s="38" t="s">
        <v>15</v>
      </c>
      <c r="O87" s="38" t="s">
        <v>22</v>
      </c>
      <c r="P87" s="38">
        <v>133</v>
      </c>
      <c r="Q87" s="38">
        <v>300</v>
      </c>
      <c r="R87" s="38">
        <v>143</v>
      </c>
      <c r="S87" s="38"/>
      <c r="T87" s="38"/>
      <c r="U87" s="38">
        <v>15</v>
      </c>
      <c r="V87" s="38">
        <v>0</v>
      </c>
    </row>
    <row r="88" spans="1:22" s="40" customFormat="1" ht="22.5" customHeight="1" x14ac:dyDescent="0.2">
      <c r="A88" s="130">
        <v>79</v>
      </c>
      <c r="B88" s="123"/>
      <c r="C88" s="39" t="s">
        <v>9</v>
      </c>
      <c r="D88" s="39">
        <v>53022</v>
      </c>
      <c r="E88" s="38">
        <v>4982</v>
      </c>
      <c r="F88" s="38">
        <v>28</v>
      </c>
      <c r="G88" s="38">
        <v>1</v>
      </c>
      <c r="H88" s="38"/>
      <c r="I88" s="38">
        <v>1</v>
      </c>
      <c r="J88" s="38">
        <v>54</v>
      </c>
      <c r="K88" s="38">
        <f t="shared" si="1"/>
        <v>154</v>
      </c>
      <c r="L88" s="38">
        <v>1</v>
      </c>
      <c r="M88" s="38" t="s">
        <v>988</v>
      </c>
      <c r="N88" s="38"/>
      <c r="O88" s="38"/>
      <c r="P88" s="38"/>
      <c r="Q88" s="38">
        <v>154</v>
      </c>
      <c r="R88" s="38"/>
      <c r="S88" s="38"/>
      <c r="T88" s="38"/>
      <c r="U88" s="38"/>
      <c r="V88" s="38">
        <v>0</v>
      </c>
    </row>
    <row r="89" spans="1:22" s="40" customFormat="1" ht="22.5" customHeight="1" x14ac:dyDescent="0.2">
      <c r="A89" s="130">
        <v>80</v>
      </c>
      <c r="B89" s="123"/>
      <c r="C89" s="39" t="s">
        <v>9</v>
      </c>
      <c r="D89" s="39">
        <v>16754</v>
      </c>
      <c r="E89" s="38">
        <v>2693</v>
      </c>
      <c r="F89" s="38">
        <v>9</v>
      </c>
      <c r="G89" s="38">
        <v>1</v>
      </c>
      <c r="H89" s="38">
        <v>12</v>
      </c>
      <c r="I89" s="38">
        <v>1</v>
      </c>
      <c r="J89" s="38">
        <v>34</v>
      </c>
      <c r="K89" s="38">
        <f t="shared" si="1"/>
        <v>4934</v>
      </c>
      <c r="L89" s="38">
        <v>1</v>
      </c>
      <c r="M89" s="38" t="s">
        <v>988</v>
      </c>
      <c r="N89" s="38"/>
      <c r="O89" s="38"/>
      <c r="P89" s="38"/>
      <c r="Q89" s="38">
        <v>4934</v>
      </c>
      <c r="R89" s="38"/>
      <c r="S89" s="38"/>
      <c r="T89" s="38"/>
      <c r="U89" s="38"/>
      <c r="V89" s="38">
        <v>0</v>
      </c>
    </row>
    <row r="90" spans="1:22" s="40" customFormat="1" ht="22.5" customHeight="1" x14ac:dyDescent="0.2">
      <c r="A90" s="130">
        <v>81</v>
      </c>
      <c r="B90" s="123"/>
      <c r="C90" s="39" t="s">
        <v>9</v>
      </c>
      <c r="D90" s="39">
        <v>5606</v>
      </c>
      <c r="E90" s="38">
        <v>5343</v>
      </c>
      <c r="F90" s="38">
        <v>37</v>
      </c>
      <c r="G90" s="38">
        <v>1</v>
      </c>
      <c r="H90" s="38"/>
      <c r="I90" s="38">
        <v>3</v>
      </c>
      <c r="J90" s="38">
        <v>39</v>
      </c>
      <c r="K90" s="38">
        <f t="shared" si="1"/>
        <v>339</v>
      </c>
      <c r="L90" s="38">
        <v>1</v>
      </c>
      <c r="M90" s="38" t="s">
        <v>988</v>
      </c>
      <c r="N90" s="38"/>
      <c r="O90" s="38"/>
      <c r="P90" s="38"/>
      <c r="Q90" s="38">
        <v>339</v>
      </c>
      <c r="R90" s="38"/>
      <c r="S90" s="38"/>
      <c r="T90" s="38"/>
      <c r="U90" s="38"/>
      <c r="V90" s="38">
        <v>0</v>
      </c>
    </row>
    <row r="91" spans="1:22" s="40" customFormat="1" ht="22.5" customHeight="1" x14ac:dyDescent="0.2">
      <c r="A91" s="130">
        <v>82</v>
      </c>
      <c r="B91" s="123"/>
      <c r="C91" s="39" t="s">
        <v>9</v>
      </c>
      <c r="D91" s="39">
        <v>26292</v>
      </c>
      <c r="E91" s="38">
        <v>3218</v>
      </c>
      <c r="F91" s="38">
        <v>6</v>
      </c>
      <c r="G91" s="38">
        <v>1</v>
      </c>
      <c r="H91" s="38">
        <v>3</v>
      </c>
      <c r="I91" s="38">
        <v>2</v>
      </c>
      <c r="J91" s="38">
        <v>90</v>
      </c>
      <c r="K91" s="38">
        <f t="shared" si="1"/>
        <v>1490</v>
      </c>
      <c r="L91" s="38">
        <v>1</v>
      </c>
      <c r="M91" s="38" t="s">
        <v>988</v>
      </c>
      <c r="N91" s="38"/>
      <c r="O91" s="38"/>
      <c r="P91" s="38"/>
      <c r="Q91" s="38">
        <v>1490</v>
      </c>
      <c r="R91" s="38"/>
      <c r="S91" s="38"/>
      <c r="T91" s="38"/>
      <c r="U91" s="38"/>
      <c r="V91" s="38">
        <v>0</v>
      </c>
    </row>
    <row r="92" spans="1:22" s="40" customFormat="1" ht="22.5" customHeight="1" x14ac:dyDescent="0.2">
      <c r="A92" s="130">
        <v>83</v>
      </c>
      <c r="B92" s="39" t="s">
        <v>2432</v>
      </c>
      <c r="C92" s="39" t="s">
        <v>9</v>
      </c>
      <c r="D92" s="39">
        <v>47392</v>
      </c>
      <c r="E92" s="38">
        <v>4598</v>
      </c>
      <c r="F92" s="38">
        <v>15</v>
      </c>
      <c r="G92" s="38">
        <v>2</v>
      </c>
      <c r="H92" s="38"/>
      <c r="I92" s="38">
        <v>1</v>
      </c>
      <c r="J92" s="38">
        <v>90</v>
      </c>
      <c r="K92" s="38">
        <f t="shared" si="1"/>
        <v>190</v>
      </c>
      <c r="L92" s="38">
        <v>2</v>
      </c>
      <c r="M92" s="38" t="s">
        <v>983</v>
      </c>
      <c r="N92" s="38" t="s">
        <v>15</v>
      </c>
      <c r="O92" s="38" t="s">
        <v>12</v>
      </c>
      <c r="P92" s="38">
        <v>129</v>
      </c>
      <c r="Q92" s="38"/>
      <c r="R92" s="38">
        <v>190</v>
      </c>
      <c r="S92" s="38"/>
      <c r="T92" s="38"/>
      <c r="U92" s="38">
        <v>20</v>
      </c>
      <c r="V92" s="38">
        <v>0</v>
      </c>
    </row>
    <row r="93" spans="1:22" s="40" customFormat="1" ht="22.5" customHeight="1" x14ac:dyDescent="0.2">
      <c r="A93" s="130">
        <v>84</v>
      </c>
      <c r="B93" s="123"/>
      <c r="C93" s="39" t="s">
        <v>9</v>
      </c>
      <c r="D93" s="39">
        <v>14937</v>
      </c>
      <c r="E93" s="38">
        <v>2081</v>
      </c>
      <c r="F93" s="38">
        <v>188</v>
      </c>
      <c r="G93" s="38">
        <v>1</v>
      </c>
      <c r="H93" s="38">
        <v>16</v>
      </c>
      <c r="I93" s="38">
        <v>3</v>
      </c>
      <c r="J93" s="38">
        <v>46</v>
      </c>
      <c r="K93" s="38">
        <f t="shared" si="1"/>
        <v>6746</v>
      </c>
      <c r="L93" s="38">
        <v>1</v>
      </c>
      <c r="M93" s="38" t="s">
        <v>983</v>
      </c>
      <c r="N93" s="38"/>
      <c r="O93" s="38"/>
      <c r="P93" s="38"/>
      <c r="Q93" s="38">
        <v>6746</v>
      </c>
      <c r="R93" s="38"/>
      <c r="S93" s="38"/>
      <c r="T93" s="38"/>
      <c r="U93" s="38"/>
      <c r="V93" s="38">
        <v>0</v>
      </c>
    </row>
    <row r="94" spans="1:22" s="40" customFormat="1" ht="22.5" customHeight="1" x14ac:dyDescent="0.2">
      <c r="A94" s="130">
        <v>85</v>
      </c>
      <c r="B94" s="123"/>
      <c r="C94" s="39" t="s">
        <v>9</v>
      </c>
      <c r="D94" s="39">
        <v>16322</v>
      </c>
      <c r="E94" s="38"/>
      <c r="F94" s="38">
        <v>153</v>
      </c>
      <c r="G94" s="38">
        <v>1</v>
      </c>
      <c r="H94" s="38">
        <v>1</v>
      </c>
      <c r="I94" s="38">
        <v>1</v>
      </c>
      <c r="J94" s="38">
        <v>78</v>
      </c>
      <c r="K94" s="38">
        <f t="shared" si="1"/>
        <v>578</v>
      </c>
      <c r="L94" s="38">
        <v>1</v>
      </c>
      <c r="M94" s="38" t="s">
        <v>983</v>
      </c>
      <c r="N94" s="38"/>
      <c r="O94" s="38"/>
      <c r="P94" s="38"/>
      <c r="Q94" s="38">
        <v>578</v>
      </c>
      <c r="R94" s="38"/>
      <c r="S94" s="38"/>
      <c r="T94" s="38"/>
      <c r="U94" s="38"/>
      <c r="V94" s="38">
        <v>0</v>
      </c>
    </row>
    <row r="95" spans="1:22" s="40" customFormat="1" ht="22.5" customHeight="1" x14ac:dyDescent="0.2">
      <c r="A95" s="130">
        <v>86</v>
      </c>
      <c r="B95" s="123"/>
      <c r="C95" s="39" t="s">
        <v>9</v>
      </c>
      <c r="D95" s="39">
        <v>52715</v>
      </c>
      <c r="E95" s="38">
        <v>4870</v>
      </c>
      <c r="F95" s="38">
        <v>87</v>
      </c>
      <c r="G95" s="38">
        <v>1</v>
      </c>
      <c r="H95" s="38">
        <v>11</v>
      </c>
      <c r="I95" s="38">
        <v>1</v>
      </c>
      <c r="J95" s="38">
        <v>45</v>
      </c>
      <c r="K95" s="38">
        <f t="shared" si="1"/>
        <v>4545</v>
      </c>
      <c r="L95" s="38">
        <v>1</v>
      </c>
      <c r="M95" s="38" t="s">
        <v>983</v>
      </c>
      <c r="N95" s="38"/>
      <c r="O95" s="38"/>
      <c r="P95" s="38"/>
      <c r="Q95" s="38">
        <v>4545</v>
      </c>
      <c r="R95" s="38"/>
      <c r="S95" s="38"/>
      <c r="T95" s="38"/>
      <c r="U95" s="38"/>
      <c r="V95" s="38">
        <v>0</v>
      </c>
    </row>
    <row r="96" spans="1:22" s="40" customFormat="1" ht="22.5" customHeight="1" x14ac:dyDescent="0.2">
      <c r="A96" s="130">
        <v>87</v>
      </c>
      <c r="B96" s="123"/>
      <c r="C96" s="39" t="s">
        <v>9</v>
      </c>
      <c r="D96" s="39">
        <v>52187</v>
      </c>
      <c r="E96" s="38">
        <v>4865</v>
      </c>
      <c r="F96" s="38">
        <v>82</v>
      </c>
      <c r="G96" s="38">
        <v>1</v>
      </c>
      <c r="H96" s="38">
        <v>5</v>
      </c>
      <c r="I96" s="38">
        <v>1</v>
      </c>
      <c r="J96" s="38">
        <v>60</v>
      </c>
      <c r="K96" s="38">
        <f t="shared" si="1"/>
        <v>2160</v>
      </c>
      <c r="L96" s="38">
        <v>1</v>
      </c>
      <c r="M96" s="38" t="s">
        <v>983</v>
      </c>
      <c r="N96" s="38"/>
      <c r="O96" s="38"/>
      <c r="P96" s="38"/>
      <c r="Q96" s="38">
        <v>2160</v>
      </c>
      <c r="R96" s="38"/>
      <c r="S96" s="38"/>
      <c r="T96" s="38"/>
      <c r="U96" s="38"/>
      <c r="V96" s="38">
        <v>0</v>
      </c>
    </row>
    <row r="97" spans="1:22" s="40" customFormat="1" ht="22.5" customHeight="1" x14ac:dyDescent="0.2">
      <c r="A97" s="130">
        <v>88</v>
      </c>
      <c r="B97" s="123"/>
      <c r="C97" s="39" t="s">
        <v>9</v>
      </c>
      <c r="D97" s="39">
        <v>8788</v>
      </c>
      <c r="E97" s="38">
        <v>1062</v>
      </c>
      <c r="F97" s="38">
        <v>60</v>
      </c>
      <c r="G97" s="38">
        <v>1</v>
      </c>
      <c r="H97" s="38"/>
      <c r="I97" s="38">
        <v>3</v>
      </c>
      <c r="J97" s="38">
        <v>49</v>
      </c>
      <c r="K97" s="38">
        <f t="shared" si="1"/>
        <v>349</v>
      </c>
      <c r="L97" s="38">
        <v>1</v>
      </c>
      <c r="M97" s="38" t="s">
        <v>983</v>
      </c>
      <c r="N97" s="38"/>
      <c r="O97" s="38"/>
      <c r="P97" s="38"/>
      <c r="Q97" s="38">
        <v>349</v>
      </c>
      <c r="R97" s="38"/>
      <c r="S97" s="38"/>
      <c r="T97" s="38"/>
      <c r="U97" s="38"/>
      <c r="V97" s="38">
        <v>0</v>
      </c>
    </row>
    <row r="98" spans="1:22" s="40" customFormat="1" ht="22.5" customHeight="1" x14ac:dyDescent="0.2">
      <c r="A98" s="130">
        <v>89</v>
      </c>
      <c r="B98" s="39" t="s">
        <v>2433</v>
      </c>
      <c r="C98" s="39" t="s">
        <v>9</v>
      </c>
      <c r="D98" s="39">
        <v>44227</v>
      </c>
      <c r="E98" s="38">
        <v>4415</v>
      </c>
      <c r="F98" s="38">
        <v>14</v>
      </c>
      <c r="G98" s="38">
        <v>2</v>
      </c>
      <c r="H98" s="38">
        <v>1</v>
      </c>
      <c r="I98" s="38"/>
      <c r="J98" s="38">
        <v>18</v>
      </c>
      <c r="K98" s="38">
        <f t="shared" si="1"/>
        <v>418</v>
      </c>
      <c r="L98" s="38">
        <v>2</v>
      </c>
      <c r="M98" s="38" t="s">
        <v>989</v>
      </c>
      <c r="N98" s="38" t="s">
        <v>15</v>
      </c>
      <c r="O98" s="38" t="s">
        <v>12</v>
      </c>
      <c r="P98" s="38">
        <v>228</v>
      </c>
      <c r="Q98" s="38">
        <v>300</v>
      </c>
      <c r="R98" s="38">
        <v>118</v>
      </c>
      <c r="S98" s="38"/>
      <c r="T98" s="38"/>
      <c r="U98" s="38">
        <v>20</v>
      </c>
      <c r="V98" s="38">
        <v>0</v>
      </c>
    </row>
    <row r="99" spans="1:22" s="40" customFormat="1" ht="22.5" customHeight="1" x14ac:dyDescent="0.2">
      <c r="A99" s="130">
        <v>90</v>
      </c>
      <c r="B99" s="123"/>
      <c r="C99" s="39" t="s">
        <v>9</v>
      </c>
      <c r="D99" s="39">
        <v>17009</v>
      </c>
      <c r="E99" s="38">
        <v>2941</v>
      </c>
      <c r="F99" s="38">
        <v>68</v>
      </c>
      <c r="G99" s="38">
        <v>1</v>
      </c>
      <c r="H99" s="38">
        <v>7</v>
      </c>
      <c r="I99" s="38">
        <v>2</v>
      </c>
      <c r="J99" s="38">
        <v>51</v>
      </c>
      <c r="K99" s="38">
        <f t="shared" si="1"/>
        <v>3051</v>
      </c>
      <c r="L99" s="38">
        <v>1</v>
      </c>
      <c r="M99" s="38" t="s">
        <v>989</v>
      </c>
      <c r="N99" s="38"/>
      <c r="O99" s="38"/>
      <c r="P99" s="38"/>
      <c r="Q99" s="38">
        <v>3051</v>
      </c>
      <c r="R99" s="38"/>
      <c r="S99" s="38"/>
      <c r="T99" s="38"/>
      <c r="U99" s="38"/>
      <c r="V99" s="38">
        <v>0</v>
      </c>
    </row>
    <row r="100" spans="1:22" s="40" customFormat="1" ht="22.5" customHeight="1" x14ac:dyDescent="0.2">
      <c r="A100" s="130">
        <v>91</v>
      </c>
      <c r="B100" s="123"/>
      <c r="C100" s="39" t="s">
        <v>9</v>
      </c>
      <c r="D100" s="39">
        <v>52712</v>
      </c>
      <c r="E100" s="38">
        <v>4867</v>
      </c>
      <c r="F100" s="38">
        <v>84</v>
      </c>
      <c r="G100" s="38">
        <v>1</v>
      </c>
      <c r="H100" s="38">
        <v>6</v>
      </c>
      <c r="I100" s="38">
        <v>1</v>
      </c>
      <c r="J100" s="38">
        <v>39</v>
      </c>
      <c r="K100" s="38">
        <f t="shared" si="1"/>
        <v>2539</v>
      </c>
      <c r="L100" s="38">
        <v>1</v>
      </c>
      <c r="M100" s="38" t="s">
        <v>989</v>
      </c>
      <c r="N100" s="38"/>
      <c r="O100" s="38"/>
      <c r="P100" s="38"/>
      <c r="Q100" s="38">
        <v>2539</v>
      </c>
      <c r="R100" s="38"/>
      <c r="S100" s="38"/>
      <c r="T100" s="38"/>
      <c r="U100" s="38"/>
      <c r="V100" s="38">
        <v>0</v>
      </c>
    </row>
    <row r="101" spans="1:22" s="40" customFormat="1" ht="22.5" customHeight="1" x14ac:dyDescent="0.2">
      <c r="A101" s="130">
        <v>92</v>
      </c>
      <c r="B101" s="39" t="s">
        <v>2434</v>
      </c>
      <c r="C101" s="39" t="s">
        <v>9</v>
      </c>
      <c r="D101" s="39">
        <v>53020</v>
      </c>
      <c r="E101" s="38">
        <v>4980</v>
      </c>
      <c r="F101" s="38">
        <v>26</v>
      </c>
      <c r="G101" s="38">
        <v>2</v>
      </c>
      <c r="H101" s="38"/>
      <c r="I101" s="38">
        <v>2</v>
      </c>
      <c r="J101" s="38">
        <v>84</v>
      </c>
      <c r="K101" s="38">
        <f t="shared" si="1"/>
        <v>284</v>
      </c>
      <c r="L101" s="38">
        <v>2</v>
      </c>
      <c r="M101" s="38" t="s">
        <v>990</v>
      </c>
      <c r="N101" s="38" t="s">
        <v>15</v>
      </c>
      <c r="O101" s="38" t="s">
        <v>22</v>
      </c>
      <c r="P101" s="38">
        <v>42</v>
      </c>
      <c r="Q101" s="38"/>
      <c r="R101" s="38">
        <v>284</v>
      </c>
      <c r="S101" s="38"/>
      <c r="T101" s="38"/>
      <c r="U101" s="38">
        <v>10</v>
      </c>
      <c r="V101" s="38">
        <v>0</v>
      </c>
    </row>
    <row r="102" spans="1:22" s="40" customFormat="1" ht="22.5" customHeight="1" x14ac:dyDescent="0.2">
      <c r="A102" s="130">
        <v>93</v>
      </c>
      <c r="B102" s="123"/>
      <c r="C102" s="39" t="s">
        <v>9</v>
      </c>
      <c r="D102" s="39">
        <v>26291</v>
      </c>
      <c r="E102" s="38"/>
      <c r="F102" s="38">
        <v>5</v>
      </c>
      <c r="G102" s="38">
        <v>1</v>
      </c>
      <c r="H102" s="38">
        <v>11</v>
      </c>
      <c r="I102" s="38">
        <v>2</v>
      </c>
      <c r="J102" s="38"/>
      <c r="K102" s="38">
        <f t="shared" si="1"/>
        <v>4600</v>
      </c>
      <c r="L102" s="38">
        <v>1</v>
      </c>
      <c r="M102" s="38" t="s">
        <v>990</v>
      </c>
      <c r="N102" s="38"/>
      <c r="O102" s="38"/>
      <c r="P102" s="38"/>
      <c r="Q102" s="38">
        <v>4600</v>
      </c>
      <c r="R102" s="38"/>
      <c r="S102" s="38"/>
      <c r="T102" s="38"/>
      <c r="U102" s="38"/>
      <c r="V102" s="38">
        <v>0</v>
      </c>
    </row>
    <row r="103" spans="1:22" s="40" customFormat="1" ht="22.5" customHeight="1" x14ac:dyDescent="0.2">
      <c r="A103" s="130">
        <v>94</v>
      </c>
      <c r="B103" s="39" t="s">
        <v>2442</v>
      </c>
      <c r="C103" s="39" t="s">
        <v>9</v>
      </c>
      <c r="D103" s="39">
        <v>14972</v>
      </c>
      <c r="E103" s="38">
        <v>2113</v>
      </c>
      <c r="F103" s="38">
        <v>239</v>
      </c>
      <c r="G103" s="38">
        <v>2</v>
      </c>
      <c r="H103" s="38"/>
      <c r="I103" s="38">
        <v>3</v>
      </c>
      <c r="J103" s="38">
        <v>92</v>
      </c>
      <c r="K103" s="38">
        <f t="shared" si="1"/>
        <v>392</v>
      </c>
      <c r="L103" s="38">
        <v>2</v>
      </c>
      <c r="M103" s="38" t="s">
        <v>991</v>
      </c>
      <c r="N103" s="38" t="s">
        <v>15</v>
      </c>
      <c r="O103" s="38" t="s">
        <v>12</v>
      </c>
      <c r="P103" s="38">
        <v>102</v>
      </c>
      <c r="Q103" s="38"/>
      <c r="R103" s="38">
        <v>392</v>
      </c>
      <c r="S103" s="38"/>
      <c r="T103" s="38"/>
      <c r="U103" s="38">
        <v>20</v>
      </c>
      <c r="V103" s="38">
        <v>0</v>
      </c>
    </row>
    <row r="104" spans="1:22" s="40" customFormat="1" ht="22.5" customHeight="1" x14ac:dyDescent="0.2">
      <c r="A104" s="130">
        <v>95</v>
      </c>
      <c r="B104" s="123"/>
      <c r="C104" s="39" t="s">
        <v>9</v>
      </c>
      <c r="D104" s="39">
        <v>16730</v>
      </c>
      <c r="E104" s="38">
        <v>2678</v>
      </c>
      <c r="F104" s="38">
        <v>249</v>
      </c>
      <c r="G104" s="38">
        <v>1</v>
      </c>
      <c r="H104" s="38">
        <v>29</v>
      </c>
      <c r="I104" s="38"/>
      <c r="J104" s="38">
        <v>13</v>
      </c>
      <c r="K104" s="38">
        <f t="shared" si="1"/>
        <v>11613</v>
      </c>
      <c r="L104" s="38">
        <v>1</v>
      </c>
      <c r="M104" s="38" t="s">
        <v>991</v>
      </c>
      <c r="N104" s="38"/>
      <c r="O104" s="38"/>
      <c r="P104" s="38"/>
      <c r="Q104" s="38">
        <v>11613</v>
      </c>
      <c r="R104" s="38"/>
      <c r="S104" s="38"/>
      <c r="T104" s="38"/>
      <c r="U104" s="38"/>
      <c r="V104" s="38">
        <v>0</v>
      </c>
    </row>
    <row r="105" spans="1:22" s="40" customFormat="1" ht="22.5" customHeight="1" x14ac:dyDescent="0.2">
      <c r="A105" s="130">
        <v>96</v>
      </c>
      <c r="B105" s="39" t="s">
        <v>2443</v>
      </c>
      <c r="C105" s="36" t="s">
        <v>992</v>
      </c>
      <c r="D105" s="36"/>
      <c r="E105" s="38"/>
      <c r="F105" s="38"/>
      <c r="G105" s="38">
        <v>2</v>
      </c>
      <c r="H105" s="38"/>
      <c r="I105" s="38"/>
      <c r="J105" s="38"/>
      <c r="K105" s="38">
        <f t="shared" si="1"/>
        <v>0</v>
      </c>
      <c r="L105" s="38">
        <v>2</v>
      </c>
      <c r="M105" s="38" t="s">
        <v>993</v>
      </c>
      <c r="N105" s="38" t="s">
        <v>15</v>
      </c>
      <c r="O105" s="38" t="s">
        <v>42</v>
      </c>
      <c r="P105" s="38">
        <v>144</v>
      </c>
      <c r="Q105" s="38"/>
      <c r="R105" s="38">
        <v>144</v>
      </c>
      <c r="S105" s="38"/>
      <c r="T105" s="38"/>
      <c r="U105" s="38">
        <v>10</v>
      </c>
      <c r="V105" s="38">
        <v>0.01</v>
      </c>
    </row>
    <row r="106" spans="1:22" s="40" customFormat="1" ht="22.5" customHeight="1" x14ac:dyDescent="0.2">
      <c r="A106" s="130">
        <v>97</v>
      </c>
      <c r="B106" s="39" t="s">
        <v>2435</v>
      </c>
      <c r="C106" s="39" t="s">
        <v>9</v>
      </c>
      <c r="D106" s="39">
        <v>58256</v>
      </c>
      <c r="E106" s="38">
        <v>5505</v>
      </c>
      <c r="F106" s="38">
        <v>373</v>
      </c>
      <c r="G106" s="38">
        <v>2</v>
      </c>
      <c r="H106" s="38">
        <v>1</v>
      </c>
      <c r="I106" s="38"/>
      <c r="J106" s="38">
        <v>19</v>
      </c>
      <c r="K106" s="38">
        <f t="shared" ref="K106:K154" si="2">H106*400+I106*100+J106</f>
        <v>419</v>
      </c>
      <c r="L106" s="38">
        <v>2</v>
      </c>
      <c r="M106" s="38" t="s">
        <v>994</v>
      </c>
      <c r="N106" s="38" t="s">
        <v>15</v>
      </c>
      <c r="O106" s="38" t="s">
        <v>22</v>
      </c>
      <c r="P106" s="38">
        <v>102</v>
      </c>
      <c r="Q106" s="38"/>
      <c r="R106" s="38">
        <v>419</v>
      </c>
      <c r="S106" s="38"/>
      <c r="T106" s="38"/>
      <c r="U106" s="38">
        <v>20</v>
      </c>
      <c r="V106" s="38">
        <v>0</v>
      </c>
    </row>
    <row r="107" spans="1:22" s="40" customFormat="1" ht="22.5" customHeight="1" x14ac:dyDescent="0.2">
      <c r="A107" s="130">
        <v>98</v>
      </c>
      <c r="B107" s="123"/>
      <c r="C107" s="39" t="s">
        <v>9</v>
      </c>
      <c r="D107" s="39">
        <v>58262</v>
      </c>
      <c r="E107" s="38">
        <v>5504</v>
      </c>
      <c r="F107" s="38">
        <v>372</v>
      </c>
      <c r="G107" s="38">
        <v>1</v>
      </c>
      <c r="H107" s="38">
        <v>3</v>
      </c>
      <c r="I107" s="38">
        <v>2</v>
      </c>
      <c r="J107" s="38">
        <v>72</v>
      </c>
      <c r="K107" s="38">
        <f t="shared" si="2"/>
        <v>1472</v>
      </c>
      <c r="L107" s="38">
        <v>1</v>
      </c>
      <c r="M107" s="38" t="s">
        <v>994</v>
      </c>
      <c r="N107" s="38"/>
      <c r="O107" s="38"/>
      <c r="P107" s="38"/>
      <c r="Q107" s="38">
        <v>1472</v>
      </c>
      <c r="R107" s="38"/>
      <c r="S107" s="38"/>
      <c r="T107" s="38"/>
      <c r="U107" s="38"/>
      <c r="V107" s="38">
        <v>0</v>
      </c>
    </row>
    <row r="108" spans="1:22" s="40" customFormat="1" ht="22.5" customHeight="1" x14ac:dyDescent="0.2">
      <c r="A108" s="130">
        <v>99</v>
      </c>
      <c r="B108" s="123"/>
      <c r="C108" s="39" t="s">
        <v>9</v>
      </c>
      <c r="D108" s="39">
        <v>14973</v>
      </c>
      <c r="E108" s="38">
        <v>2114</v>
      </c>
      <c r="F108" s="38">
        <v>240</v>
      </c>
      <c r="G108" s="38">
        <v>1</v>
      </c>
      <c r="H108" s="38">
        <v>3</v>
      </c>
      <c r="I108" s="38">
        <v>2</v>
      </c>
      <c r="J108" s="38">
        <v>72</v>
      </c>
      <c r="K108" s="38">
        <f t="shared" si="2"/>
        <v>1472</v>
      </c>
      <c r="L108" s="38">
        <v>1</v>
      </c>
      <c r="M108" s="38" t="s">
        <v>994</v>
      </c>
      <c r="N108" s="38"/>
      <c r="O108" s="38"/>
      <c r="P108" s="38"/>
      <c r="Q108" s="38">
        <v>1472</v>
      </c>
      <c r="R108" s="38"/>
      <c r="S108" s="38"/>
      <c r="T108" s="38"/>
      <c r="U108" s="38"/>
      <c r="V108" s="38">
        <v>0</v>
      </c>
    </row>
    <row r="109" spans="1:22" s="40" customFormat="1" ht="22.5" customHeight="1" x14ac:dyDescent="0.2">
      <c r="A109" s="130">
        <v>100</v>
      </c>
      <c r="B109" s="39" t="s">
        <v>2436</v>
      </c>
      <c r="C109" s="39" t="s">
        <v>9</v>
      </c>
      <c r="D109" s="39">
        <v>35526</v>
      </c>
      <c r="E109" s="38">
        <v>4007</v>
      </c>
      <c r="F109" s="38">
        <v>298</v>
      </c>
      <c r="G109" s="38">
        <v>2</v>
      </c>
      <c r="H109" s="38"/>
      <c r="I109" s="38">
        <v>3</v>
      </c>
      <c r="J109" s="38">
        <v>71</v>
      </c>
      <c r="K109" s="38">
        <f t="shared" si="2"/>
        <v>371</v>
      </c>
      <c r="L109" s="38">
        <v>2</v>
      </c>
      <c r="M109" s="38" t="s">
        <v>995</v>
      </c>
      <c r="N109" s="38" t="s">
        <v>15</v>
      </c>
      <c r="O109" s="38" t="s">
        <v>12</v>
      </c>
      <c r="P109" s="38">
        <v>123</v>
      </c>
      <c r="Q109" s="38"/>
      <c r="R109" s="38">
        <v>371</v>
      </c>
      <c r="S109" s="38"/>
      <c r="T109" s="38"/>
      <c r="U109" s="38">
        <v>30</v>
      </c>
      <c r="V109" s="38">
        <v>0</v>
      </c>
    </row>
    <row r="110" spans="1:22" s="40" customFormat="1" ht="22.5" customHeight="1" x14ac:dyDescent="0.2">
      <c r="A110" s="130">
        <v>101</v>
      </c>
      <c r="B110" s="39" t="s">
        <v>2438</v>
      </c>
      <c r="C110" s="39" t="s">
        <v>9</v>
      </c>
      <c r="D110" s="39">
        <v>58259</v>
      </c>
      <c r="E110" s="38">
        <v>5501</v>
      </c>
      <c r="F110" s="38">
        <v>369</v>
      </c>
      <c r="G110" s="38">
        <v>2</v>
      </c>
      <c r="H110" s="38">
        <v>5</v>
      </c>
      <c r="I110" s="38">
        <v>1</v>
      </c>
      <c r="J110" s="38">
        <v>87</v>
      </c>
      <c r="K110" s="38">
        <f t="shared" si="2"/>
        <v>2187</v>
      </c>
      <c r="L110" s="38">
        <v>2</v>
      </c>
      <c r="M110" s="38" t="s">
        <v>2444</v>
      </c>
      <c r="N110" s="38" t="s">
        <v>15</v>
      </c>
      <c r="O110" s="38" t="s">
        <v>12</v>
      </c>
      <c r="P110" s="38">
        <v>168</v>
      </c>
      <c r="Q110" s="38">
        <v>2000</v>
      </c>
      <c r="R110" s="38">
        <v>187</v>
      </c>
      <c r="S110" s="38"/>
      <c r="T110" s="38"/>
      <c r="U110" s="38">
        <v>15</v>
      </c>
      <c r="V110" s="38">
        <v>0</v>
      </c>
    </row>
    <row r="111" spans="1:22" s="40" customFormat="1" ht="22.5" customHeight="1" x14ac:dyDescent="0.2">
      <c r="A111" s="130">
        <v>102</v>
      </c>
      <c r="B111" s="123"/>
      <c r="C111" s="93" t="s">
        <v>9</v>
      </c>
      <c r="D111" s="93">
        <v>16730</v>
      </c>
      <c r="E111" s="38">
        <v>2638</v>
      </c>
      <c r="F111" s="38">
        <v>249</v>
      </c>
      <c r="G111" s="38">
        <v>1</v>
      </c>
      <c r="H111" s="38">
        <v>41</v>
      </c>
      <c r="I111" s="38">
        <v>1</v>
      </c>
      <c r="J111" s="38">
        <v>92</v>
      </c>
      <c r="K111" s="38">
        <f t="shared" si="2"/>
        <v>16592</v>
      </c>
      <c r="L111" s="38">
        <v>1</v>
      </c>
      <c r="M111" s="38" t="s">
        <v>2444</v>
      </c>
      <c r="N111" s="38"/>
      <c r="O111" s="38"/>
      <c r="P111" s="38"/>
      <c r="Q111" s="38">
        <v>16592</v>
      </c>
      <c r="R111" s="38"/>
      <c r="S111" s="38"/>
      <c r="T111" s="38"/>
      <c r="U111" s="38"/>
      <c r="V111" s="38"/>
    </row>
    <row r="112" spans="1:22" s="40" customFormat="1" ht="22.5" customHeight="1" x14ac:dyDescent="0.2">
      <c r="A112" s="130">
        <v>103</v>
      </c>
      <c r="B112" s="39" t="s">
        <v>2437</v>
      </c>
      <c r="C112" s="39" t="s">
        <v>9</v>
      </c>
      <c r="D112" s="39">
        <v>32692</v>
      </c>
      <c r="E112" s="38">
        <v>3731</v>
      </c>
      <c r="F112" s="38">
        <v>292</v>
      </c>
      <c r="G112" s="38">
        <v>2</v>
      </c>
      <c r="H112" s="38"/>
      <c r="I112" s="38">
        <v>1</v>
      </c>
      <c r="J112" s="38">
        <v>11</v>
      </c>
      <c r="K112" s="38">
        <f t="shared" si="2"/>
        <v>111</v>
      </c>
      <c r="L112" s="38">
        <v>2</v>
      </c>
      <c r="M112" s="38" t="s">
        <v>996</v>
      </c>
      <c r="N112" s="38" t="s">
        <v>15</v>
      </c>
      <c r="O112" s="38" t="s">
        <v>42</v>
      </c>
      <c r="P112" s="38">
        <v>44</v>
      </c>
      <c r="Q112" s="38"/>
      <c r="R112" s="38">
        <v>111</v>
      </c>
      <c r="S112" s="38"/>
      <c r="T112" s="38"/>
      <c r="U112" s="38">
        <v>10</v>
      </c>
      <c r="V112" s="38">
        <v>0</v>
      </c>
    </row>
    <row r="113" spans="1:22" s="40" customFormat="1" ht="22.5" customHeight="1" x14ac:dyDescent="0.2">
      <c r="A113" s="130">
        <v>104</v>
      </c>
      <c r="B113" s="39" t="s">
        <v>2439</v>
      </c>
      <c r="C113" s="39" t="s">
        <v>9</v>
      </c>
      <c r="D113" s="39">
        <v>8837</v>
      </c>
      <c r="E113" s="38">
        <v>1108</v>
      </c>
      <c r="F113" s="38">
        <v>109</v>
      </c>
      <c r="G113" s="38">
        <v>2</v>
      </c>
      <c r="H113" s="38">
        <v>1</v>
      </c>
      <c r="I113" s="38"/>
      <c r="J113" s="38">
        <v>69</v>
      </c>
      <c r="K113" s="38">
        <f t="shared" si="2"/>
        <v>469</v>
      </c>
      <c r="L113" s="38">
        <v>2</v>
      </c>
      <c r="M113" s="38" t="s">
        <v>997</v>
      </c>
      <c r="N113" s="38" t="s">
        <v>15</v>
      </c>
      <c r="O113" s="38" t="s">
        <v>12</v>
      </c>
      <c r="P113" s="38">
        <v>177</v>
      </c>
      <c r="Q113" s="38"/>
      <c r="R113" s="38">
        <v>469</v>
      </c>
      <c r="S113" s="38"/>
      <c r="T113" s="38"/>
      <c r="U113" s="38">
        <v>30</v>
      </c>
      <c r="V113" s="38">
        <v>0</v>
      </c>
    </row>
    <row r="114" spans="1:22" s="40" customFormat="1" ht="22.5" customHeight="1" x14ac:dyDescent="0.2">
      <c r="A114" s="130">
        <v>105</v>
      </c>
      <c r="B114" s="123"/>
      <c r="C114" s="39" t="s">
        <v>9</v>
      </c>
      <c r="D114" s="39">
        <v>34513</v>
      </c>
      <c r="E114" s="38">
        <v>3890</v>
      </c>
      <c r="F114" s="38">
        <v>108</v>
      </c>
      <c r="G114" s="38">
        <v>1</v>
      </c>
      <c r="H114" s="38">
        <v>8</v>
      </c>
      <c r="I114" s="38">
        <v>3</v>
      </c>
      <c r="J114" s="38">
        <v>85</v>
      </c>
      <c r="K114" s="38">
        <f t="shared" si="2"/>
        <v>3585</v>
      </c>
      <c r="L114" s="38">
        <v>1</v>
      </c>
      <c r="M114" s="38" t="s">
        <v>997</v>
      </c>
      <c r="N114" s="38"/>
      <c r="O114" s="38"/>
      <c r="P114" s="38"/>
      <c r="Q114" s="38">
        <v>3585</v>
      </c>
      <c r="R114" s="38"/>
      <c r="S114" s="38"/>
      <c r="T114" s="38"/>
      <c r="U114" s="38"/>
      <c r="V114" s="38">
        <v>0</v>
      </c>
    </row>
    <row r="115" spans="1:22" s="40" customFormat="1" ht="22.5" customHeight="1" x14ac:dyDescent="0.2">
      <c r="A115" s="130">
        <v>106</v>
      </c>
      <c r="B115" s="123"/>
      <c r="C115" s="93" t="s">
        <v>13</v>
      </c>
      <c r="D115" s="93"/>
      <c r="E115" s="38"/>
      <c r="F115" s="38"/>
      <c r="G115" s="38">
        <v>1</v>
      </c>
      <c r="H115" s="38">
        <v>15</v>
      </c>
      <c r="I115" s="38"/>
      <c r="J115" s="38"/>
      <c r="K115" s="38">
        <f t="shared" si="2"/>
        <v>6000</v>
      </c>
      <c r="L115" s="38">
        <v>1</v>
      </c>
      <c r="M115" s="38" t="s">
        <v>997</v>
      </c>
      <c r="N115" s="38"/>
      <c r="O115" s="38"/>
      <c r="P115" s="38"/>
      <c r="Q115" s="38">
        <v>6000</v>
      </c>
      <c r="R115" s="38"/>
      <c r="S115" s="38"/>
      <c r="T115" s="38"/>
      <c r="U115" s="38"/>
      <c r="V115" s="38">
        <v>0.01</v>
      </c>
    </row>
    <row r="116" spans="1:22" s="40" customFormat="1" ht="22.5" customHeight="1" x14ac:dyDescent="0.2">
      <c r="A116" s="130">
        <v>107</v>
      </c>
      <c r="B116" s="39" t="s">
        <v>2440</v>
      </c>
      <c r="C116" s="39" t="s">
        <v>9</v>
      </c>
      <c r="D116" s="39"/>
      <c r="E116" s="38">
        <v>3730</v>
      </c>
      <c r="F116" s="38">
        <v>291</v>
      </c>
      <c r="G116" s="38">
        <v>2</v>
      </c>
      <c r="H116" s="38"/>
      <c r="I116" s="38">
        <v>1</v>
      </c>
      <c r="J116" s="38">
        <v>7</v>
      </c>
      <c r="K116" s="38">
        <f t="shared" si="2"/>
        <v>107</v>
      </c>
      <c r="L116" s="38">
        <v>2</v>
      </c>
      <c r="M116" s="38" t="s">
        <v>998</v>
      </c>
      <c r="N116" s="38" t="s">
        <v>15</v>
      </c>
      <c r="O116" s="38" t="s">
        <v>12</v>
      </c>
      <c r="P116" s="38">
        <v>156</v>
      </c>
      <c r="Q116" s="38"/>
      <c r="R116" s="38">
        <v>107</v>
      </c>
      <c r="S116" s="38"/>
      <c r="T116" s="38"/>
      <c r="U116" s="38">
        <v>30</v>
      </c>
      <c r="V116" s="38">
        <v>0</v>
      </c>
    </row>
    <row r="117" spans="1:22" s="40" customFormat="1" ht="22.5" customHeight="1" x14ac:dyDescent="0.2">
      <c r="A117" s="130">
        <v>108</v>
      </c>
      <c r="B117" s="123"/>
      <c r="C117" s="39" t="s">
        <v>13</v>
      </c>
      <c r="D117" s="39"/>
      <c r="E117" s="38"/>
      <c r="F117" s="38"/>
      <c r="G117" s="38">
        <v>1</v>
      </c>
      <c r="H117" s="38">
        <v>14</v>
      </c>
      <c r="I117" s="38"/>
      <c r="J117" s="38"/>
      <c r="K117" s="38">
        <f t="shared" si="2"/>
        <v>5600</v>
      </c>
      <c r="L117" s="38">
        <v>1</v>
      </c>
      <c r="M117" s="38" t="s">
        <v>998</v>
      </c>
      <c r="N117" s="38"/>
      <c r="O117" s="38"/>
      <c r="P117" s="38"/>
      <c r="Q117" s="38">
        <v>5600</v>
      </c>
      <c r="R117" s="38"/>
      <c r="S117" s="38"/>
      <c r="T117" s="38"/>
      <c r="U117" s="38"/>
      <c r="V117" s="38">
        <v>0.01</v>
      </c>
    </row>
    <row r="118" spans="1:22" s="40" customFormat="1" ht="22.5" customHeight="1" x14ac:dyDescent="0.2">
      <c r="A118" s="130">
        <v>109</v>
      </c>
      <c r="B118" s="39" t="s">
        <v>2441</v>
      </c>
      <c r="C118" s="39" t="s">
        <v>9</v>
      </c>
      <c r="D118" s="39">
        <v>47394</v>
      </c>
      <c r="E118" s="38">
        <v>4601</v>
      </c>
      <c r="F118" s="38">
        <v>115</v>
      </c>
      <c r="G118" s="38">
        <v>2</v>
      </c>
      <c r="H118" s="38">
        <v>1</v>
      </c>
      <c r="I118" s="38"/>
      <c r="J118" s="38">
        <v>25</v>
      </c>
      <c r="K118" s="38">
        <f t="shared" si="2"/>
        <v>425</v>
      </c>
      <c r="L118" s="38">
        <v>2</v>
      </c>
      <c r="M118" s="38" t="s">
        <v>999</v>
      </c>
      <c r="N118" s="38" t="s">
        <v>15</v>
      </c>
      <c r="O118" s="38" t="s">
        <v>12</v>
      </c>
      <c r="P118" s="38">
        <v>150</v>
      </c>
      <c r="Q118" s="38"/>
      <c r="R118" s="38">
        <v>425</v>
      </c>
      <c r="S118" s="38"/>
      <c r="T118" s="38"/>
      <c r="U118" s="38">
        <v>20</v>
      </c>
      <c r="V118" s="38">
        <v>0</v>
      </c>
    </row>
    <row r="119" spans="1:22" s="40" customFormat="1" ht="22.5" customHeight="1" x14ac:dyDescent="0.2">
      <c r="A119" s="130">
        <v>110</v>
      </c>
      <c r="B119" s="123"/>
      <c r="C119" s="39" t="s">
        <v>9</v>
      </c>
      <c r="D119" s="39">
        <v>14768</v>
      </c>
      <c r="E119" s="38">
        <v>870</v>
      </c>
      <c r="F119" s="38">
        <v>30</v>
      </c>
      <c r="G119" s="38">
        <v>1</v>
      </c>
      <c r="H119" s="38">
        <v>12</v>
      </c>
      <c r="I119" s="38"/>
      <c r="J119" s="38">
        <v>85</v>
      </c>
      <c r="K119" s="38">
        <f t="shared" si="2"/>
        <v>4885</v>
      </c>
      <c r="L119" s="38">
        <v>1</v>
      </c>
      <c r="M119" s="38" t="s">
        <v>999</v>
      </c>
      <c r="N119" s="38"/>
      <c r="O119" s="38"/>
      <c r="P119" s="38"/>
      <c r="Q119" s="38">
        <v>4885</v>
      </c>
      <c r="R119" s="38"/>
      <c r="S119" s="38"/>
      <c r="T119" s="38"/>
      <c r="U119" s="38"/>
      <c r="V119" s="38">
        <v>0</v>
      </c>
    </row>
    <row r="120" spans="1:22" s="40" customFormat="1" ht="22.5" customHeight="1" x14ac:dyDescent="0.2">
      <c r="A120" s="130">
        <v>111</v>
      </c>
      <c r="B120" s="123"/>
      <c r="C120" s="39" t="s">
        <v>9</v>
      </c>
      <c r="D120" s="39">
        <v>44951</v>
      </c>
      <c r="E120" s="38">
        <v>4440</v>
      </c>
      <c r="F120" s="38">
        <v>23</v>
      </c>
      <c r="G120" s="38">
        <v>1</v>
      </c>
      <c r="H120" s="38">
        <v>11</v>
      </c>
      <c r="I120" s="38"/>
      <c r="J120" s="38">
        <v>1</v>
      </c>
      <c r="K120" s="38">
        <f t="shared" si="2"/>
        <v>4401</v>
      </c>
      <c r="L120" s="38">
        <v>1</v>
      </c>
      <c r="M120" s="38" t="s">
        <v>999</v>
      </c>
      <c r="N120" s="38"/>
      <c r="O120" s="38"/>
      <c r="P120" s="38"/>
      <c r="Q120" s="38">
        <v>4401</v>
      </c>
      <c r="R120" s="38"/>
      <c r="S120" s="38"/>
      <c r="T120" s="38"/>
      <c r="U120" s="38"/>
      <c r="V120" s="38">
        <v>0</v>
      </c>
    </row>
    <row r="121" spans="1:22" s="40" customFormat="1" ht="22.5" customHeight="1" x14ac:dyDescent="0.2">
      <c r="A121" s="130">
        <v>112</v>
      </c>
      <c r="B121" s="39" t="s">
        <v>2445</v>
      </c>
      <c r="C121" s="39" t="s">
        <v>9</v>
      </c>
      <c r="D121" s="39">
        <v>32674</v>
      </c>
      <c r="E121" s="38">
        <v>3732</v>
      </c>
      <c r="F121" s="38">
        <v>293</v>
      </c>
      <c r="G121" s="38">
        <v>2</v>
      </c>
      <c r="H121" s="38"/>
      <c r="I121" s="38">
        <v>2</v>
      </c>
      <c r="J121" s="38"/>
      <c r="K121" s="38">
        <f t="shared" si="2"/>
        <v>200</v>
      </c>
      <c r="L121" s="38">
        <v>2</v>
      </c>
      <c r="M121" s="38" t="s">
        <v>1000</v>
      </c>
      <c r="N121" s="38" t="s">
        <v>15</v>
      </c>
      <c r="O121" s="38" t="s">
        <v>12</v>
      </c>
      <c r="P121" s="38">
        <v>185.5</v>
      </c>
      <c r="Q121" s="38"/>
      <c r="R121" s="38">
        <v>200</v>
      </c>
      <c r="S121" s="38"/>
      <c r="T121" s="38"/>
      <c r="U121" s="38">
        <v>20</v>
      </c>
      <c r="V121" s="38">
        <v>0</v>
      </c>
    </row>
    <row r="122" spans="1:22" s="40" customFormat="1" ht="22.5" customHeight="1" x14ac:dyDescent="0.2">
      <c r="A122" s="130">
        <v>113</v>
      </c>
      <c r="B122" s="123"/>
      <c r="C122" s="39" t="s">
        <v>9</v>
      </c>
      <c r="D122" s="39">
        <v>16785</v>
      </c>
      <c r="E122" s="38">
        <v>2732</v>
      </c>
      <c r="F122" s="38">
        <v>8</v>
      </c>
      <c r="G122" s="38">
        <v>1</v>
      </c>
      <c r="H122" s="38">
        <v>13</v>
      </c>
      <c r="I122" s="38"/>
      <c r="J122" s="38">
        <v>89</v>
      </c>
      <c r="K122" s="38">
        <f t="shared" si="2"/>
        <v>5289</v>
      </c>
      <c r="L122" s="38">
        <v>1</v>
      </c>
      <c r="M122" s="38" t="s">
        <v>1000</v>
      </c>
      <c r="N122" s="38"/>
      <c r="O122" s="38"/>
      <c r="P122" s="38"/>
      <c r="Q122" s="38">
        <v>5289</v>
      </c>
      <c r="R122" s="38"/>
      <c r="S122" s="38"/>
      <c r="T122" s="38"/>
      <c r="U122" s="38"/>
      <c r="V122" s="38">
        <v>0</v>
      </c>
    </row>
    <row r="123" spans="1:22" s="40" customFormat="1" ht="22.5" customHeight="1" x14ac:dyDescent="0.2">
      <c r="A123" s="130">
        <v>114</v>
      </c>
      <c r="B123" s="123"/>
      <c r="C123" s="93" t="s">
        <v>13</v>
      </c>
      <c r="D123" s="93"/>
      <c r="E123" s="38"/>
      <c r="F123" s="38"/>
      <c r="G123" s="38">
        <v>1</v>
      </c>
      <c r="H123" s="38">
        <v>10</v>
      </c>
      <c r="I123" s="38"/>
      <c r="J123" s="38"/>
      <c r="K123" s="38">
        <f t="shared" si="2"/>
        <v>4000</v>
      </c>
      <c r="L123" s="38">
        <v>1</v>
      </c>
      <c r="M123" s="38" t="s">
        <v>1000</v>
      </c>
      <c r="N123" s="38"/>
      <c r="O123" s="38"/>
      <c r="P123" s="38"/>
      <c r="Q123" s="38">
        <v>4000</v>
      </c>
      <c r="R123" s="38"/>
      <c r="S123" s="38"/>
      <c r="T123" s="38"/>
      <c r="U123" s="38"/>
      <c r="V123" s="38">
        <v>0.01</v>
      </c>
    </row>
    <row r="124" spans="1:22" s="40" customFormat="1" ht="22.5" customHeight="1" x14ac:dyDescent="0.2">
      <c r="A124" s="130">
        <v>115</v>
      </c>
      <c r="B124" s="39" t="s">
        <v>2446</v>
      </c>
      <c r="C124" s="39" t="s">
        <v>9</v>
      </c>
      <c r="D124" s="39">
        <v>44226</v>
      </c>
      <c r="E124" s="38">
        <v>4414</v>
      </c>
      <c r="F124" s="38">
        <v>13</v>
      </c>
      <c r="G124" s="38">
        <v>2</v>
      </c>
      <c r="H124" s="38"/>
      <c r="I124" s="38">
        <v>3</v>
      </c>
      <c r="J124" s="38">
        <v>73</v>
      </c>
      <c r="K124" s="38">
        <f t="shared" si="2"/>
        <v>373</v>
      </c>
      <c r="L124" s="38">
        <v>2</v>
      </c>
      <c r="M124" s="38" t="s">
        <v>1001</v>
      </c>
      <c r="N124" s="38" t="s">
        <v>15</v>
      </c>
      <c r="O124" s="38" t="s">
        <v>12</v>
      </c>
      <c r="P124" s="38">
        <v>225</v>
      </c>
      <c r="Q124" s="38"/>
      <c r="R124" s="38">
        <v>373</v>
      </c>
      <c r="S124" s="38"/>
      <c r="T124" s="38"/>
      <c r="U124" s="38">
        <v>40</v>
      </c>
      <c r="V124" s="38">
        <v>0</v>
      </c>
    </row>
    <row r="125" spans="1:22" s="40" customFormat="1" ht="22.5" customHeight="1" x14ac:dyDescent="0.2">
      <c r="A125" s="130">
        <v>116</v>
      </c>
      <c r="B125" s="123"/>
      <c r="C125" s="39" t="s">
        <v>9</v>
      </c>
      <c r="D125" s="39">
        <v>52711</v>
      </c>
      <c r="E125" s="38">
        <v>4866</v>
      </c>
      <c r="F125" s="38">
        <v>83</v>
      </c>
      <c r="G125" s="38">
        <v>1</v>
      </c>
      <c r="H125" s="38">
        <v>5</v>
      </c>
      <c r="I125" s="38"/>
      <c r="J125" s="38">
        <v>80</v>
      </c>
      <c r="K125" s="38">
        <f t="shared" si="2"/>
        <v>2080</v>
      </c>
      <c r="L125" s="38">
        <v>1</v>
      </c>
      <c r="M125" s="38" t="s">
        <v>1001</v>
      </c>
      <c r="N125" s="38"/>
      <c r="O125" s="38"/>
      <c r="P125" s="38"/>
      <c r="Q125" s="38">
        <v>2080</v>
      </c>
      <c r="R125" s="38"/>
      <c r="S125" s="38"/>
      <c r="T125" s="38"/>
      <c r="U125" s="38"/>
      <c r="V125" s="38">
        <v>0</v>
      </c>
    </row>
    <row r="126" spans="1:22" s="40" customFormat="1" ht="22.5" customHeight="1" x14ac:dyDescent="0.2">
      <c r="A126" s="130">
        <v>117</v>
      </c>
      <c r="B126" s="123"/>
      <c r="C126" s="39" t="s">
        <v>9</v>
      </c>
      <c r="D126" s="39">
        <v>13520</v>
      </c>
      <c r="E126" s="38">
        <v>1554</v>
      </c>
      <c r="F126" s="38">
        <v>411</v>
      </c>
      <c r="G126" s="38">
        <v>1</v>
      </c>
      <c r="H126" s="38">
        <v>11</v>
      </c>
      <c r="I126" s="38">
        <v>1</v>
      </c>
      <c r="J126" s="38">
        <v>53</v>
      </c>
      <c r="K126" s="38">
        <f t="shared" si="2"/>
        <v>4553</v>
      </c>
      <c r="L126" s="38">
        <v>1</v>
      </c>
      <c r="M126" s="38" t="s">
        <v>1001</v>
      </c>
      <c r="N126" s="38"/>
      <c r="O126" s="38"/>
      <c r="P126" s="38"/>
      <c r="Q126" s="38">
        <v>4553</v>
      </c>
      <c r="R126" s="38"/>
      <c r="S126" s="38"/>
      <c r="T126" s="38"/>
      <c r="U126" s="38"/>
      <c r="V126" s="38">
        <v>0</v>
      </c>
    </row>
    <row r="127" spans="1:22" s="40" customFormat="1" ht="22.5" customHeight="1" x14ac:dyDescent="0.2">
      <c r="A127" s="130">
        <v>118</v>
      </c>
      <c r="B127" s="39" t="s">
        <v>2447</v>
      </c>
      <c r="C127" s="39" t="s">
        <v>9</v>
      </c>
      <c r="D127" s="39"/>
      <c r="E127" s="38">
        <v>1096</v>
      </c>
      <c r="F127" s="38">
        <v>96</v>
      </c>
      <c r="G127" s="38">
        <v>2</v>
      </c>
      <c r="H127" s="38"/>
      <c r="I127" s="38">
        <v>2</v>
      </c>
      <c r="J127" s="38">
        <v>64</v>
      </c>
      <c r="K127" s="38">
        <f t="shared" si="2"/>
        <v>264</v>
      </c>
      <c r="L127" s="38">
        <v>2</v>
      </c>
      <c r="M127" s="38" t="s">
        <v>1002</v>
      </c>
      <c r="N127" s="38" t="s">
        <v>15</v>
      </c>
      <c r="O127" s="38" t="s">
        <v>12</v>
      </c>
      <c r="P127" s="38">
        <v>156</v>
      </c>
      <c r="Q127" s="38"/>
      <c r="R127" s="38">
        <v>264</v>
      </c>
      <c r="S127" s="38"/>
      <c r="T127" s="38"/>
      <c r="U127" s="38">
        <v>20</v>
      </c>
      <c r="V127" s="38">
        <v>0</v>
      </c>
    </row>
    <row r="128" spans="1:22" s="40" customFormat="1" ht="22.5" customHeight="1" x14ac:dyDescent="0.2">
      <c r="A128" s="130">
        <v>119</v>
      </c>
      <c r="B128" s="123"/>
      <c r="C128" s="39" t="s">
        <v>32</v>
      </c>
      <c r="D128" s="39"/>
      <c r="E128" s="38">
        <v>1924</v>
      </c>
      <c r="F128" s="38">
        <v>121</v>
      </c>
      <c r="G128" s="38">
        <v>1</v>
      </c>
      <c r="H128" s="38">
        <v>29</v>
      </c>
      <c r="I128" s="38">
        <v>2</v>
      </c>
      <c r="J128" s="38"/>
      <c r="K128" s="38">
        <f t="shared" si="2"/>
        <v>11800</v>
      </c>
      <c r="L128" s="38">
        <v>1</v>
      </c>
      <c r="M128" s="38" t="s">
        <v>1002</v>
      </c>
      <c r="N128" s="38"/>
      <c r="O128" s="38"/>
      <c r="P128" s="38"/>
      <c r="Q128" s="38">
        <v>11800</v>
      </c>
      <c r="R128" s="38"/>
      <c r="S128" s="38"/>
      <c r="T128" s="38"/>
      <c r="U128" s="38"/>
      <c r="V128" s="38">
        <v>0.01</v>
      </c>
    </row>
    <row r="129" spans="1:22" s="40" customFormat="1" ht="22.5" customHeight="1" x14ac:dyDescent="0.2">
      <c r="A129" s="130">
        <v>120</v>
      </c>
      <c r="B129" s="123"/>
      <c r="C129" s="39" t="s">
        <v>9</v>
      </c>
      <c r="D129" s="39"/>
      <c r="E129" s="38">
        <v>4595</v>
      </c>
      <c r="F129" s="38">
        <v>28</v>
      </c>
      <c r="G129" s="38">
        <v>1</v>
      </c>
      <c r="H129" s="38">
        <v>13</v>
      </c>
      <c r="I129" s="38">
        <v>2</v>
      </c>
      <c r="J129" s="38">
        <v>46</v>
      </c>
      <c r="K129" s="38">
        <f t="shared" si="2"/>
        <v>5446</v>
      </c>
      <c r="L129" s="38">
        <v>1</v>
      </c>
      <c r="M129" s="38" t="s">
        <v>1002</v>
      </c>
      <c r="N129" s="38"/>
      <c r="O129" s="38"/>
      <c r="P129" s="38"/>
      <c r="Q129" s="38">
        <v>5446</v>
      </c>
      <c r="R129" s="38"/>
      <c r="S129" s="38"/>
      <c r="T129" s="38"/>
      <c r="U129" s="38"/>
      <c r="V129" s="38">
        <v>0</v>
      </c>
    </row>
    <row r="130" spans="1:22" s="40" customFormat="1" ht="22.5" customHeight="1" x14ac:dyDescent="0.2">
      <c r="A130" s="130">
        <v>121</v>
      </c>
      <c r="B130" s="123"/>
      <c r="C130" s="39" t="s">
        <v>9</v>
      </c>
      <c r="D130" s="39"/>
      <c r="E130" s="38">
        <v>4742</v>
      </c>
      <c r="F130" s="38">
        <v>81</v>
      </c>
      <c r="G130" s="38">
        <v>1</v>
      </c>
      <c r="H130" s="38">
        <v>1</v>
      </c>
      <c r="I130" s="38">
        <v>3</v>
      </c>
      <c r="J130" s="38">
        <v>60</v>
      </c>
      <c r="K130" s="38">
        <f t="shared" si="2"/>
        <v>760</v>
      </c>
      <c r="L130" s="38">
        <v>1</v>
      </c>
      <c r="M130" s="38" t="s">
        <v>1002</v>
      </c>
      <c r="N130" s="38"/>
      <c r="O130" s="38"/>
      <c r="P130" s="38"/>
      <c r="Q130" s="38">
        <v>760</v>
      </c>
      <c r="R130" s="38"/>
      <c r="S130" s="38"/>
      <c r="T130" s="38"/>
      <c r="U130" s="38"/>
      <c r="V130" s="38">
        <v>0</v>
      </c>
    </row>
    <row r="131" spans="1:22" s="40" customFormat="1" ht="22.5" customHeight="1" x14ac:dyDescent="0.2">
      <c r="A131" s="130">
        <v>122</v>
      </c>
      <c r="B131" s="123"/>
      <c r="C131" s="93" t="s">
        <v>13</v>
      </c>
      <c r="D131" s="93"/>
      <c r="E131" s="38"/>
      <c r="F131" s="38"/>
      <c r="G131" s="38">
        <v>1</v>
      </c>
      <c r="H131" s="38">
        <v>10</v>
      </c>
      <c r="I131" s="38"/>
      <c r="J131" s="38"/>
      <c r="K131" s="38">
        <f t="shared" si="2"/>
        <v>4000</v>
      </c>
      <c r="L131" s="38">
        <v>1</v>
      </c>
      <c r="M131" s="38" t="s">
        <v>1002</v>
      </c>
      <c r="N131" s="38"/>
      <c r="O131" s="38"/>
      <c r="P131" s="38"/>
      <c r="Q131" s="38">
        <v>4000</v>
      </c>
      <c r="R131" s="38"/>
      <c r="S131" s="38"/>
      <c r="T131" s="38"/>
      <c r="U131" s="38"/>
      <c r="V131" s="38">
        <v>0.01</v>
      </c>
    </row>
    <row r="132" spans="1:22" s="40" customFormat="1" ht="22.5" customHeight="1" x14ac:dyDescent="0.2">
      <c r="A132" s="130">
        <v>123</v>
      </c>
      <c r="B132" s="39" t="s">
        <v>2448</v>
      </c>
      <c r="C132" s="39" t="s">
        <v>9</v>
      </c>
      <c r="D132" s="39">
        <v>8825</v>
      </c>
      <c r="E132" s="38">
        <v>1097</v>
      </c>
      <c r="F132" s="38">
        <v>97</v>
      </c>
      <c r="G132" s="38">
        <v>2</v>
      </c>
      <c r="H132" s="38">
        <v>1</v>
      </c>
      <c r="I132" s="38"/>
      <c r="J132" s="38">
        <v>67</v>
      </c>
      <c r="K132" s="38">
        <f t="shared" si="2"/>
        <v>467</v>
      </c>
      <c r="L132" s="38">
        <v>2</v>
      </c>
      <c r="M132" s="38" t="s">
        <v>1003</v>
      </c>
      <c r="N132" s="38" t="s">
        <v>15</v>
      </c>
      <c r="O132" s="38" t="s">
        <v>42</v>
      </c>
      <c r="P132" s="38">
        <v>93</v>
      </c>
      <c r="Q132" s="38"/>
      <c r="R132" s="38">
        <v>467</v>
      </c>
      <c r="S132" s="38"/>
      <c r="T132" s="38"/>
      <c r="U132" s="38">
        <v>15</v>
      </c>
      <c r="V132" s="38">
        <v>0</v>
      </c>
    </row>
    <row r="133" spans="1:22" s="40" customFormat="1" ht="22.5" customHeight="1" x14ac:dyDescent="0.2">
      <c r="A133" s="130">
        <v>124</v>
      </c>
      <c r="B133" s="123"/>
      <c r="C133" s="39" t="s">
        <v>9</v>
      </c>
      <c r="D133" s="39">
        <v>14794</v>
      </c>
      <c r="E133" s="38">
        <v>1943</v>
      </c>
      <c r="F133" s="38">
        <v>63</v>
      </c>
      <c r="G133" s="38">
        <v>1</v>
      </c>
      <c r="H133" s="38">
        <v>13</v>
      </c>
      <c r="I133" s="38">
        <v>2</v>
      </c>
      <c r="J133" s="38">
        <v>3</v>
      </c>
      <c r="K133" s="38">
        <f t="shared" si="2"/>
        <v>5403</v>
      </c>
      <c r="L133" s="38">
        <v>1</v>
      </c>
      <c r="M133" s="38" t="s">
        <v>1003</v>
      </c>
      <c r="N133" s="38"/>
      <c r="O133" s="38"/>
      <c r="P133" s="38"/>
      <c r="Q133" s="38">
        <v>5403</v>
      </c>
      <c r="R133" s="38"/>
      <c r="S133" s="38"/>
      <c r="T133" s="38"/>
      <c r="U133" s="38"/>
      <c r="V133" s="38">
        <v>0</v>
      </c>
    </row>
    <row r="134" spans="1:22" s="40" customFormat="1" ht="22.5" customHeight="1" x14ac:dyDescent="0.2">
      <c r="A134" s="130">
        <v>125</v>
      </c>
      <c r="B134" s="39" t="s">
        <v>2449</v>
      </c>
      <c r="C134" s="39" t="s">
        <v>9</v>
      </c>
      <c r="D134" s="39">
        <v>8815</v>
      </c>
      <c r="E134" s="38">
        <v>1088</v>
      </c>
      <c r="F134" s="38">
        <v>87</v>
      </c>
      <c r="G134" s="38">
        <v>2</v>
      </c>
      <c r="H134" s="38"/>
      <c r="I134" s="38">
        <v>3</v>
      </c>
      <c r="J134" s="38">
        <v>46</v>
      </c>
      <c r="K134" s="38">
        <f t="shared" si="2"/>
        <v>346</v>
      </c>
      <c r="L134" s="38">
        <v>2</v>
      </c>
      <c r="M134" s="38" t="s">
        <v>1004</v>
      </c>
      <c r="N134" s="38" t="s">
        <v>15</v>
      </c>
      <c r="O134" s="38" t="s">
        <v>12</v>
      </c>
      <c r="P134" s="38">
        <v>106</v>
      </c>
      <c r="Q134" s="38"/>
      <c r="R134" s="38">
        <v>346</v>
      </c>
      <c r="S134" s="38"/>
      <c r="T134" s="38"/>
      <c r="U134" s="38">
        <v>20</v>
      </c>
      <c r="V134" s="38">
        <v>0</v>
      </c>
    </row>
    <row r="135" spans="1:22" s="40" customFormat="1" ht="22.5" customHeight="1" x14ac:dyDescent="0.2">
      <c r="A135" s="130">
        <v>126</v>
      </c>
      <c r="B135" s="123"/>
      <c r="C135" s="39" t="s">
        <v>39</v>
      </c>
      <c r="D135" s="39"/>
      <c r="E135" s="38"/>
      <c r="F135" s="38"/>
      <c r="G135" s="38">
        <v>1</v>
      </c>
      <c r="H135" s="38">
        <v>34</v>
      </c>
      <c r="I135" s="38">
        <v>1</v>
      </c>
      <c r="J135" s="38">
        <v>60</v>
      </c>
      <c r="K135" s="38">
        <f t="shared" si="2"/>
        <v>13760</v>
      </c>
      <c r="L135" s="38">
        <v>1</v>
      </c>
      <c r="M135" s="38" t="s">
        <v>1004</v>
      </c>
      <c r="N135" s="38"/>
      <c r="O135" s="38"/>
      <c r="P135" s="38"/>
      <c r="Q135" s="38">
        <v>13760</v>
      </c>
      <c r="R135" s="38"/>
      <c r="S135" s="38"/>
      <c r="T135" s="38"/>
      <c r="U135" s="38"/>
      <c r="V135" s="38">
        <v>0.01</v>
      </c>
    </row>
    <row r="136" spans="1:22" s="40" customFormat="1" ht="22.5" customHeight="1" x14ac:dyDescent="0.2">
      <c r="A136" s="130">
        <v>127</v>
      </c>
      <c r="B136" s="39" t="s">
        <v>2450</v>
      </c>
      <c r="C136" s="39" t="s">
        <v>9</v>
      </c>
      <c r="D136" s="39"/>
      <c r="E136" s="38"/>
      <c r="F136" s="38"/>
      <c r="G136" s="38">
        <v>2</v>
      </c>
      <c r="H136" s="38"/>
      <c r="I136" s="38"/>
      <c r="J136" s="38"/>
      <c r="K136" s="38">
        <f t="shared" si="2"/>
        <v>0</v>
      </c>
      <c r="L136" s="38">
        <v>2</v>
      </c>
      <c r="M136" s="38" t="s">
        <v>1005</v>
      </c>
      <c r="N136" s="38" t="s">
        <v>15</v>
      </c>
      <c r="O136" s="38" t="s">
        <v>12</v>
      </c>
      <c r="P136" s="38">
        <v>207</v>
      </c>
      <c r="Q136" s="38"/>
      <c r="R136" s="38">
        <v>207</v>
      </c>
      <c r="S136" s="38"/>
      <c r="T136" s="38"/>
      <c r="U136" s="38">
        <v>30</v>
      </c>
      <c r="V136" s="38">
        <v>0</v>
      </c>
    </row>
    <row r="137" spans="1:22" s="40" customFormat="1" ht="22.5" customHeight="1" x14ac:dyDescent="0.2">
      <c r="A137" s="130">
        <v>128</v>
      </c>
      <c r="B137" s="123"/>
      <c r="C137" s="39" t="s">
        <v>9</v>
      </c>
      <c r="D137" s="39">
        <v>14772</v>
      </c>
      <c r="E137" s="38">
        <v>1921</v>
      </c>
      <c r="F137" s="38">
        <v>35</v>
      </c>
      <c r="G137" s="38">
        <v>1</v>
      </c>
      <c r="H137" s="38">
        <v>19</v>
      </c>
      <c r="I137" s="38">
        <v>1</v>
      </c>
      <c r="J137" s="38">
        <v>90</v>
      </c>
      <c r="K137" s="38">
        <f t="shared" si="2"/>
        <v>7790</v>
      </c>
      <c r="L137" s="38">
        <v>1</v>
      </c>
      <c r="M137" s="38" t="s">
        <v>1005</v>
      </c>
      <c r="N137" s="38"/>
      <c r="O137" s="38"/>
      <c r="P137" s="38"/>
      <c r="Q137" s="38">
        <v>7790</v>
      </c>
      <c r="R137" s="38"/>
      <c r="S137" s="38"/>
      <c r="T137" s="38"/>
      <c r="U137" s="38"/>
      <c r="V137" s="38">
        <v>0</v>
      </c>
    </row>
    <row r="138" spans="1:22" s="40" customFormat="1" ht="22.5" customHeight="1" x14ac:dyDescent="0.2">
      <c r="A138" s="130">
        <v>129</v>
      </c>
      <c r="B138" s="39" t="s">
        <v>2480</v>
      </c>
      <c r="C138" s="39" t="s">
        <v>9</v>
      </c>
      <c r="D138" s="39">
        <v>8813</v>
      </c>
      <c r="E138" s="38">
        <v>1086</v>
      </c>
      <c r="F138" s="38">
        <v>85</v>
      </c>
      <c r="G138" s="38">
        <v>2</v>
      </c>
      <c r="H138" s="38"/>
      <c r="I138" s="38"/>
      <c r="J138" s="38">
        <v>61</v>
      </c>
      <c r="K138" s="38">
        <f t="shared" si="2"/>
        <v>61</v>
      </c>
      <c r="L138" s="38">
        <v>2</v>
      </c>
      <c r="M138" s="38" t="s">
        <v>1006</v>
      </c>
      <c r="N138" s="38" t="s">
        <v>15</v>
      </c>
      <c r="O138" s="38" t="s">
        <v>12</v>
      </c>
      <c r="P138" s="38">
        <v>223</v>
      </c>
      <c r="Q138" s="38"/>
      <c r="R138" s="38">
        <v>61</v>
      </c>
      <c r="S138" s="38"/>
      <c r="T138" s="38"/>
      <c r="U138" s="38">
        <v>20</v>
      </c>
      <c r="V138" s="38">
        <v>0</v>
      </c>
    </row>
    <row r="139" spans="1:22" s="40" customFormat="1" ht="22.5" customHeight="1" x14ac:dyDescent="0.2">
      <c r="A139" s="130">
        <v>130</v>
      </c>
      <c r="B139" s="123"/>
      <c r="C139" s="39" t="s">
        <v>9</v>
      </c>
      <c r="D139" s="39">
        <v>14881</v>
      </c>
      <c r="E139" s="38">
        <v>2026</v>
      </c>
      <c r="F139" s="38">
        <v>128</v>
      </c>
      <c r="G139" s="38">
        <v>1</v>
      </c>
      <c r="H139" s="38">
        <v>6</v>
      </c>
      <c r="I139" s="38">
        <v>1</v>
      </c>
      <c r="J139" s="38">
        <v>83</v>
      </c>
      <c r="K139" s="38">
        <f t="shared" si="2"/>
        <v>2583</v>
      </c>
      <c r="L139" s="38">
        <v>1</v>
      </c>
      <c r="M139" s="38" t="s">
        <v>1006</v>
      </c>
      <c r="N139" s="38"/>
      <c r="O139" s="38"/>
      <c r="P139" s="38"/>
      <c r="Q139" s="38">
        <v>2583</v>
      </c>
      <c r="R139" s="38"/>
      <c r="S139" s="38"/>
      <c r="T139" s="38"/>
      <c r="U139" s="38"/>
      <c r="V139" s="38">
        <v>0</v>
      </c>
    </row>
    <row r="140" spans="1:22" s="40" customFormat="1" ht="22.5" customHeight="1" x14ac:dyDescent="0.2">
      <c r="A140" s="130">
        <v>131</v>
      </c>
      <c r="B140" s="123"/>
      <c r="C140" s="39" t="s">
        <v>9</v>
      </c>
      <c r="D140" s="39">
        <v>8822</v>
      </c>
      <c r="E140" s="38">
        <v>1094</v>
      </c>
      <c r="F140" s="38">
        <v>94</v>
      </c>
      <c r="G140" s="38">
        <v>1</v>
      </c>
      <c r="H140" s="38"/>
      <c r="I140" s="38"/>
      <c r="J140" s="38">
        <v>70</v>
      </c>
      <c r="K140" s="38">
        <f t="shared" si="2"/>
        <v>70</v>
      </c>
      <c r="L140" s="38">
        <v>1</v>
      </c>
      <c r="M140" s="38" t="s">
        <v>1006</v>
      </c>
      <c r="N140" s="38"/>
      <c r="O140" s="38"/>
      <c r="P140" s="38"/>
      <c r="Q140" s="38">
        <v>70</v>
      </c>
      <c r="R140" s="38"/>
      <c r="S140" s="38"/>
      <c r="T140" s="38"/>
      <c r="U140" s="38"/>
      <c r="V140" s="38">
        <v>0</v>
      </c>
    </row>
    <row r="141" spans="1:22" s="40" customFormat="1" ht="22.5" customHeight="1" x14ac:dyDescent="0.2">
      <c r="A141" s="130">
        <v>132</v>
      </c>
      <c r="B141" s="123"/>
      <c r="C141" s="39" t="s">
        <v>9</v>
      </c>
      <c r="D141" s="39">
        <v>59549</v>
      </c>
      <c r="E141" s="38">
        <v>5623</v>
      </c>
      <c r="F141" s="38">
        <v>381</v>
      </c>
      <c r="G141" s="38">
        <v>1</v>
      </c>
      <c r="H141" s="38">
        <v>3</v>
      </c>
      <c r="I141" s="38">
        <v>1</v>
      </c>
      <c r="J141" s="38">
        <v>58</v>
      </c>
      <c r="K141" s="38">
        <f t="shared" si="2"/>
        <v>1358</v>
      </c>
      <c r="L141" s="38">
        <v>1</v>
      </c>
      <c r="M141" s="38" t="s">
        <v>1006</v>
      </c>
      <c r="N141" s="38"/>
      <c r="O141" s="38"/>
      <c r="P141" s="38"/>
      <c r="Q141" s="38">
        <v>1358</v>
      </c>
      <c r="R141" s="38"/>
      <c r="S141" s="38"/>
      <c r="T141" s="38"/>
      <c r="U141" s="38"/>
      <c r="V141" s="38">
        <v>0</v>
      </c>
    </row>
    <row r="142" spans="1:22" s="40" customFormat="1" ht="22.5" customHeight="1" x14ac:dyDescent="0.2">
      <c r="A142" s="130">
        <v>133</v>
      </c>
      <c r="B142" s="39" t="s">
        <v>2451</v>
      </c>
      <c r="C142" s="39" t="s">
        <v>9</v>
      </c>
      <c r="D142" s="39">
        <v>8810</v>
      </c>
      <c r="E142" s="38">
        <v>1083</v>
      </c>
      <c r="F142" s="38">
        <v>82</v>
      </c>
      <c r="G142" s="38">
        <v>2</v>
      </c>
      <c r="H142" s="38"/>
      <c r="I142" s="38"/>
      <c r="J142" s="38">
        <v>70</v>
      </c>
      <c r="K142" s="38">
        <f t="shared" si="2"/>
        <v>70</v>
      </c>
      <c r="L142" s="38">
        <v>2</v>
      </c>
      <c r="M142" s="38" t="s">
        <v>1007</v>
      </c>
      <c r="N142" s="38" t="s">
        <v>15</v>
      </c>
      <c r="O142" s="38" t="s">
        <v>12</v>
      </c>
      <c r="P142" s="38">
        <v>96</v>
      </c>
      <c r="Q142" s="38">
        <v>70</v>
      </c>
      <c r="R142" s="38"/>
      <c r="S142" s="38"/>
      <c r="T142" s="38"/>
      <c r="U142" s="38">
        <v>30</v>
      </c>
      <c r="V142" s="38">
        <v>0</v>
      </c>
    </row>
    <row r="143" spans="1:22" s="40" customFormat="1" ht="22.5" customHeight="1" x14ac:dyDescent="0.2">
      <c r="A143" s="130">
        <v>134</v>
      </c>
      <c r="B143" s="123"/>
      <c r="C143" s="39" t="s">
        <v>9</v>
      </c>
      <c r="D143" s="39">
        <v>14775</v>
      </c>
      <c r="E143" s="38">
        <v>1924</v>
      </c>
      <c r="F143" s="38">
        <v>38</v>
      </c>
      <c r="G143" s="38">
        <v>1</v>
      </c>
      <c r="H143" s="38">
        <v>10</v>
      </c>
      <c r="I143" s="38">
        <v>1</v>
      </c>
      <c r="J143" s="38">
        <v>21</v>
      </c>
      <c r="K143" s="38">
        <f t="shared" si="2"/>
        <v>4121</v>
      </c>
      <c r="L143" s="38">
        <v>1</v>
      </c>
      <c r="M143" s="38" t="s">
        <v>1007</v>
      </c>
      <c r="N143" s="38"/>
      <c r="O143" s="38"/>
      <c r="P143" s="38"/>
      <c r="Q143" s="38">
        <v>4121</v>
      </c>
      <c r="R143" s="38"/>
      <c r="S143" s="38"/>
      <c r="T143" s="38"/>
      <c r="U143" s="38"/>
      <c r="V143" s="38">
        <v>0</v>
      </c>
    </row>
    <row r="144" spans="1:22" s="40" customFormat="1" ht="22.5" customHeight="1" x14ac:dyDescent="0.2">
      <c r="A144" s="130">
        <v>135</v>
      </c>
      <c r="B144" s="123"/>
      <c r="C144" s="39" t="s">
        <v>9</v>
      </c>
      <c r="D144" s="39">
        <v>32287</v>
      </c>
      <c r="E144" s="38">
        <v>4184</v>
      </c>
      <c r="F144" s="38">
        <v>8</v>
      </c>
      <c r="G144" s="38">
        <v>1</v>
      </c>
      <c r="H144" s="38"/>
      <c r="I144" s="38"/>
      <c r="J144" s="38">
        <v>68</v>
      </c>
      <c r="K144" s="38">
        <f t="shared" si="2"/>
        <v>68</v>
      </c>
      <c r="L144" s="38">
        <v>1</v>
      </c>
      <c r="M144" s="38" t="s">
        <v>1007</v>
      </c>
      <c r="N144" s="38"/>
      <c r="O144" s="38"/>
      <c r="P144" s="38"/>
      <c r="Q144" s="38">
        <v>68</v>
      </c>
      <c r="R144" s="38"/>
      <c r="S144" s="38"/>
      <c r="T144" s="38"/>
      <c r="U144" s="38"/>
      <c r="V144" s="38">
        <v>0</v>
      </c>
    </row>
    <row r="145" spans="1:22" s="40" customFormat="1" ht="22.5" customHeight="1" x14ac:dyDescent="0.2">
      <c r="A145" s="130">
        <v>136</v>
      </c>
      <c r="B145" s="39" t="s">
        <v>2452</v>
      </c>
      <c r="C145" s="39" t="s">
        <v>9</v>
      </c>
      <c r="D145" s="39">
        <v>8814</v>
      </c>
      <c r="E145" s="38">
        <v>1087</v>
      </c>
      <c r="F145" s="38">
        <v>86</v>
      </c>
      <c r="G145" s="38">
        <v>2</v>
      </c>
      <c r="H145" s="38"/>
      <c r="I145" s="38">
        <v>1</v>
      </c>
      <c r="J145" s="38">
        <v>9</v>
      </c>
      <c r="K145" s="38">
        <f t="shared" si="2"/>
        <v>109</v>
      </c>
      <c r="L145" s="38">
        <v>2</v>
      </c>
      <c r="M145" s="38" t="s">
        <v>1008</v>
      </c>
      <c r="N145" s="38" t="s">
        <v>15</v>
      </c>
      <c r="O145" s="38" t="s">
        <v>12</v>
      </c>
      <c r="P145" s="38">
        <v>265</v>
      </c>
      <c r="Q145" s="38"/>
      <c r="R145" s="38">
        <v>109</v>
      </c>
      <c r="S145" s="38"/>
      <c r="T145" s="38"/>
      <c r="U145" s="38">
        <v>30</v>
      </c>
      <c r="V145" s="38">
        <v>0</v>
      </c>
    </row>
    <row r="146" spans="1:22" s="40" customFormat="1" ht="22.5" customHeight="1" x14ac:dyDescent="0.2">
      <c r="A146" s="130">
        <v>137</v>
      </c>
      <c r="B146" s="123"/>
      <c r="C146" s="39" t="s">
        <v>9</v>
      </c>
      <c r="D146" s="39">
        <v>8806</v>
      </c>
      <c r="E146" s="38"/>
      <c r="F146" s="38">
        <v>78</v>
      </c>
      <c r="G146" s="38">
        <v>1</v>
      </c>
      <c r="H146" s="38"/>
      <c r="I146" s="38">
        <v>1</v>
      </c>
      <c r="J146" s="38">
        <v>3</v>
      </c>
      <c r="K146" s="38">
        <f t="shared" si="2"/>
        <v>103</v>
      </c>
      <c r="L146" s="38">
        <v>1</v>
      </c>
      <c r="M146" s="38" t="s">
        <v>1008</v>
      </c>
      <c r="N146" s="38"/>
      <c r="O146" s="38"/>
      <c r="P146" s="38"/>
      <c r="Q146" s="38">
        <v>103</v>
      </c>
      <c r="R146" s="38"/>
      <c r="S146" s="38"/>
      <c r="T146" s="38"/>
      <c r="U146" s="38"/>
      <c r="V146" s="38">
        <v>0</v>
      </c>
    </row>
    <row r="147" spans="1:22" s="40" customFormat="1" ht="22.5" customHeight="1" x14ac:dyDescent="0.2">
      <c r="A147" s="130">
        <v>138</v>
      </c>
      <c r="B147" s="123"/>
      <c r="C147" s="39" t="s">
        <v>9</v>
      </c>
      <c r="D147" s="39">
        <v>61034</v>
      </c>
      <c r="E147" s="38">
        <v>5947</v>
      </c>
      <c r="F147" s="38">
        <v>45</v>
      </c>
      <c r="G147" s="38">
        <v>1</v>
      </c>
      <c r="H147" s="38"/>
      <c r="I147" s="38"/>
      <c r="J147" s="38">
        <v>93</v>
      </c>
      <c r="K147" s="38">
        <f t="shared" si="2"/>
        <v>93</v>
      </c>
      <c r="L147" s="38">
        <v>1</v>
      </c>
      <c r="M147" s="38" t="s">
        <v>1008</v>
      </c>
      <c r="N147" s="38"/>
      <c r="O147" s="38"/>
      <c r="P147" s="38"/>
      <c r="Q147" s="38">
        <v>93</v>
      </c>
      <c r="R147" s="38"/>
      <c r="S147" s="38"/>
      <c r="T147" s="38"/>
      <c r="U147" s="38"/>
      <c r="V147" s="38">
        <v>0</v>
      </c>
    </row>
    <row r="148" spans="1:22" s="40" customFormat="1" ht="22.5" customHeight="1" x14ac:dyDescent="0.2">
      <c r="A148" s="130">
        <v>139</v>
      </c>
      <c r="B148" s="39" t="s">
        <v>2453</v>
      </c>
      <c r="C148" s="39" t="s">
        <v>9</v>
      </c>
      <c r="D148" s="39">
        <v>29746</v>
      </c>
      <c r="E148" s="38">
        <v>3595</v>
      </c>
      <c r="F148" s="38">
        <v>274</v>
      </c>
      <c r="G148" s="38">
        <v>1</v>
      </c>
      <c r="H148" s="38"/>
      <c r="I148" s="38">
        <v>1</v>
      </c>
      <c r="J148" s="38">
        <v>18</v>
      </c>
      <c r="K148" s="38">
        <f t="shared" si="2"/>
        <v>118</v>
      </c>
      <c r="L148" s="38">
        <v>1</v>
      </c>
      <c r="M148" s="38" t="s">
        <v>1009</v>
      </c>
      <c r="N148" s="38"/>
      <c r="O148" s="38"/>
      <c r="P148" s="38"/>
      <c r="Q148" s="38">
        <v>118</v>
      </c>
      <c r="R148" s="38"/>
      <c r="S148" s="38"/>
      <c r="T148" s="38"/>
      <c r="U148" s="38"/>
      <c r="V148" s="38">
        <v>0</v>
      </c>
    </row>
    <row r="149" spans="1:22" s="40" customFormat="1" ht="22.5" customHeight="1" x14ac:dyDescent="0.2">
      <c r="A149" s="130">
        <v>140</v>
      </c>
      <c r="B149" s="39" t="s">
        <v>2454</v>
      </c>
      <c r="C149" s="39" t="s">
        <v>9</v>
      </c>
      <c r="D149" s="39">
        <v>55900</v>
      </c>
      <c r="E149" s="38">
        <v>5828</v>
      </c>
      <c r="F149" s="38">
        <v>36</v>
      </c>
      <c r="G149" s="38">
        <v>2</v>
      </c>
      <c r="H149" s="38"/>
      <c r="I149" s="38">
        <v>2</v>
      </c>
      <c r="J149" s="38">
        <v>39</v>
      </c>
      <c r="K149" s="38">
        <f t="shared" si="2"/>
        <v>239</v>
      </c>
      <c r="L149" s="38">
        <v>2</v>
      </c>
      <c r="M149" s="38" t="s">
        <v>1010</v>
      </c>
      <c r="N149" s="38" t="s">
        <v>15</v>
      </c>
      <c r="O149" s="38" t="s">
        <v>12</v>
      </c>
      <c r="P149" s="38">
        <v>159</v>
      </c>
      <c r="Q149" s="38"/>
      <c r="R149" s="38">
        <v>239</v>
      </c>
      <c r="S149" s="38"/>
      <c r="T149" s="38"/>
      <c r="U149" s="38">
        <v>30</v>
      </c>
      <c r="V149" s="38">
        <v>0</v>
      </c>
    </row>
    <row r="150" spans="1:22" s="40" customFormat="1" ht="22.5" customHeight="1" x14ac:dyDescent="0.2">
      <c r="A150" s="130">
        <v>141</v>
      </c>
      <c r="B150" s="123"/>
      <c r="C150" s="39" t="s">
        <v>9</v>
      </c>
      <c r="D150" s="39">
        <v>44592</v>
      </c>
      <c r="E150" s="38">
        <v>4453</v>
      </c>
      <c r="F150" s="38">
        <v>308</v>
      </c>
      <c r="G150" s="38">
        <v>1</v>
      </c>
      <c r="H150" s="38">
        <v>12</v>
      </c>
      <c r="I150" s="38">
        <v>1</v>
      </c>
      <c r="J150" s="38">
        <v>67</v>
      </c>
      <c r="K150" s="38">
        <f t="shared" si="2"/>
        <v>4967</v>
      </c>
      <c r="L150" s="38">
        <v>1</v>
      </c>
      <c r="M150" s="38" t="s">
        <v>1010</v>
      </c>
      <c r="N150" s="38"/>
      <c r="O150" s="38"/>
      <c r="P150" s="38"/>
      <c r="Q150" s="38">
        <v>4967</v>
      </c>
      <c r="R150" s="38"/>
      <c r="S150" s="38"/>
      <c r="T150" s="38"/>
      <c r="U150" s="38"/>
      <c r="V150" s="38">
        <v>0</v>
      </c>
    </row>
    <row r="151" spans="1:22" s="40" customFormat="1" ht="22.5" customHeight="1" x14ac:dyDescent="0.2">
      <c r="A151" s="130">
        <v>142</v>
      </c>
      <c r="B151" s="39" t="s">
        <v>2455</v>
      </c>
      <c r="C151" s="39" t="s">
        <v>9</v>
      </c>
      <c r="D151" s="39">
        <v>4816</v>
      </c>
      <c r="E151" s="38">
        <v>1089</v>
      </c>
      <c r="F151" s="38">
        <v>88</v>
      </c>
      <c r="G151" s="38">
        <v>2</v>
      </c>
      <c r="H151" s="38"/>
      <c r="I151" s="38"/>
      <c r="J151" s="38">
        <v>91</v>
      </c>
      <c r="K151" s="38">
        <f t="shared" si="2"/>
        <v>91</v>
      </c>
      <c r="L151" s="38">
        <v>2</v>
      </c>
      <c r="M151" s="38" t="s">
        <v>1011</v>
      </c>
      <c r="N151" s="38" t="s">
        <v>15</v>
      </c>
      <c r="O151" s="38" t="s">
        <v>12</v>
      </c>
      <c r="P151" s="38">
        <v>246</v>
      </c>
      <c r="Q151" s="38"/>
      <c r="R151" s="38">
        <v>91</v>
      </c>
      <c r="S151" s="38"/>
      <c r="T151" s="38"/>
      <c r="U151" s="38">
        <v>30</v>
      </c>
      <c r="V151" s="38">
        <v>0</v>
      </c>
    </row>
    <row r="152" spans="1:22" s="40" customFormat="1" ht="22.5" customHeight="1" x14ac:dyDescent="0.2">
      <c r="A152" s="130">
        <v>143</v>
      </c>
      <c r="B152" s="123"/>
      <c r="C152" s="39" t="s">
        <v>9</v>
      </c>
      <c r="D152" s="39">
        <v>14052</v>
      </c>
      <c r="E152" s="38">
        <v>1704</v>
      </c>
      <c r="F152" s="38">
        <v>376</v>
      </c>
      <c r="G152" s="38">
        <v>1</v>
      </c>
      <c r="H152" s="38">
        <v>9</v>
      </c>
      <c r="I152" s="38">
        <v>3</v>
      </c>
      <c r="J152" s="38">
        <v>49</v>
      </c>
      <c r="K152" s="38">
        <f t="shared" si="2"/>
        <v>3949</v>
      </c>
      <c r="L152" s="38">
        <v>1</v>
      </c>
      <c r="M152" s="38" t="s">
        <v>1011</v>
      </c>
      <c r="N152" s="38"/>
      <c r="O152" s="38"/>
      <c r="P152" s="38"/>
      <c r="Q152" s="38">
        <v>3949</v>
      </c>
      <c r="R152" s="38"/>
      <c r="S152" s="38"/>
      <c r="T152" s="38"/>
      <c r="U152" s="38"/>
      <c r="V152" s="38">
        <v>0</v>
      </c>
    </row>
    <row r="153" spans="1:22" s="40" customFormat="1" ht="22.5" customHeight="1" x14ac:dyDescent="0.2">
      <c r="A153" s="130">
        <v>144</v>
      </c>
      <c r="B153" s="123"/>
      <c r="C153" s="39" t="s">
        <v>9</v>
      </c>
      <c r="D153" s="39">
        <v>8757</v>
      </c>
      <c r="E153" s="38">
        <v>1071</v>
      </c>
      <c r="F153" s="38">
        <v>69</v>
      </c>
      <c r="G153" s="38">
        <v>1</v>
      </c>
      <c r="H153" s="38"/>
      <c r="I153" s="38">
        <v>1</v>
      </c>
      <c r="J153" s="38">
        <v>6</v>
      </c>
      <c r="K153" s="38">
        <f t="shared" si="2"/>
        <v>106</v>
      </c>
      <c r="L153" s="38">
        <v>1</v>
      </c>
      <c r="M153" s="38" t="s">
        <v>1011</v>
      </c>
      <c r="N153" s="38"/>
      <c r="O153" s="38"/>
      <c r="P153" s="38"/>
      <c r="Q153" s="38">
        <v>106</v>
      </c>
      <c r="R153" s="38"/>
      <c r="S153" s="38"/>
      <c r="T153" s="38"/>
      <c r="U153" s="38"/>
      <c r="V153" s="38">
        <v>0</v>
      </c>
    </row>
    <row r="154" spans="1:22" s="40" customFormat="1" ht="22.5" customHeight="1" x14ac:dyDescent="0.2">
      <c r="A154" s="130">
        <v>145</v>
      </c>
      <c r="B154" s="39" t="s">
        <v>2374</v>
      </c>
      <c r="C154" s="39" t="s">
        <v>32</v>
      </c>
      <c r="D154" s="39">
        <v>3292</v>
      </c>
      <c r="E154" s="38">
        <v>3292</v>
      </c>
      <c r="F154" s="38">
        <v>38</v>
      </c>
      <c r="G154" s="38">
        <v>2</v>
      </c>
      <c r="H154" s="38"/>
      <c r="I154" s="38"/>
      <c r="J154" s="38">
        <v>72</v>
      </c>
      <c r="K154" s="38">
        <f t="shared" si="2"/>
        <v>72</v>
      </c>
      <c r="L154" s="38">
        <v>2</v>
      </c>
      <c r="M154" s="38" t="s">
        <v>1012</v>
      </c>
      <c r="N154" s="38" t="s">
        <v>15</v>
      </c>
      <c r="O154" s="38" t="s">
        <v>12</v>
      </c>
      <c r="P154" s="38">
        <v>180</v>
      </c>
      <c r="Q154" s="38"/>
      <c r="R154" s="38">
        <v>72</v>
      </c>
      <c r="S154" s="38"/>
      <c r="T154" s="38"/>
      <c r="U154" s="38">
        <v>20</v>
      </c>
      <c r="V154" s="38">
        <v>0.01</v>
      </c>
    </row>
    <row r="155" spans="1:22" s="40" customFormat="1" ht="22.5" customHeight="1" x14ac:dyDescent="0.2">
      <c r="A155" s="130">
        <v>146</v>
      </c>
      <c r="B155" s="123"/>
      <c r="C155" s="39" t="s">
        <v>9</v>
      </c>
      <c r="D155" s="39">
        <v>57974</v>
      </c>
      <c r="E155" s="38">
        <v>5281</v>
      </c>
      <c r="F155" s="38">
        <v>29</v>
      </c>
      <c r="G155" s="38">
        <v>1</v>
      </c>
      <c r="H155" s="38">
        <v>11</v>
      </c>
      <c r="I155" s="38">
        <v>2</v>
      </c>
      <c r="J155" s="38">
        <v>61</v>
      </c>
      <c r="K155" s="38">
        <f t="shared" ref="K155:K200" si="3">H155*400+I155*100+J155</f>
        <v>4661</v>
      </c>
      <c r="L155" s="38">
        <v>1</v>
      </c>
      <c r="M155" s="38" t="s">
        <v>1012</v>
      </c>
      <c r="N155" s="38"/>
      <c r="O155" s="38"/>
      <c r="P155" s="38"/>
      <c r="Q155" s="38">
        <v>4661</v>
      </c>
      <c r="R155" s="38"/>
      <c r="S155" s="38"/>
      <c r="T155" s="38"/>
      <c r="U155" s="38"/>
      <c r="V155" s="38">
        <v>0</v>
      </c>
    </row>
    <row r="156" spans="1:22" s="40" customFormat="1" ht="22.5" customHeight="1" x14ac:dyDescent="0.2">
      <c r="A156" s="130">
        <v>147</v>
      </c>
      <c r="B156" s="39" t="s">
        <v>2375</v>
      </c>
      <c r="C156" s="39" t="s">
        <v>9</v>
      </c>
      <c r="D156" s="39">
        <v>50199</v>
      </c>
      <c r="E156" s="38">
        <v>4710</v>
      </c>
      <c r="F156" s="38">
        <v>21</v>
      </c>
      <c r="G156" s="38">
        <v>1</v>
      </c>
      <c r="H156" s="38"/>
      <c r="I156" s="38"/>
      <c r="J156" s="38">
        <v>48</v>
      </c>
      <c r="K156" s="38">
        <f t="shared" si="3"/>
        <v>48</v>
      </c>
      <c r="L156" s="38">
        <v>1</v>
      </c>
      <c r="M156" s="38" t="s">
        <v>1013</v>
      </c>
      <c r="N156" s="38" t="s">
        <v>15</v>
      </c>
      <c r="O156" s="38" t="s">
        <v>42</v>
      </c>
      <c r="P156" s="38">
        <v>54</v>
      </c>
      <c r="Q156" s="38"/>
      <c r="R156" s="38">
        <v>48</v>
      </c>
      <c r="S156" s="38"/>
      <c r="T156" s="38"/>
      <c r="U156" s="38">
        <v>10</v>
      </c>
      <c r="V156" s="38">
        <v>0</v>
      </c>
    </row>
    <row r="157" spans="1:22" s="40" customFormat="1" ht="22.5" customHeight="1" x14ac:dyDescent="0.2">
      <c r="A157" s="130">
        <v>148</v>
      </c>
      <c r="B157" s="39" t="s">
        <v>2373</v>
      </c>
      <c r="C157" s="39" t="s">
        <v>9</v>
      </c>
      <c r="D157" s="39">
        <v>8777</v>
      </c>
      <c r="E157" s="38">
        <v>1052</v>
      </c>
      <c r="F157" s="38">
        <v>49</v>
      </c>
      <c r="G157" s="38">
        <v>2</v>
      </c>
      <c r="H157" s="38"/>
      <c r="I157" s="38"/>
      <c r="J157" s="38">
        <v>55</v>
      </c>
      <c r="K157" s="38">
        <f t="shared" si="3"/>
        <v>55</v>
      </c>
      <c r="L157" s="38">
        <v>2</v>
      </c>
      <c r="M157" s="38" t="s">
        <v>1014</v>
      </c>
      <c r="N157" s="38" t="s">
        <v>15</v>
      </c>
      <c r="O157" s="38" t="s">
        <v>12</v>
      </c>
      <c r="P157" s="38">
        <v>165</v>
      </c>
      <c r="Q157" s="38"/>
      <c r="R157" s="38">
        <v>55</v>
      </c>
      <c r="S157" s="38"/>
      <c r="T157" s="38"/>
      <c r="U157" s="38">
        <v>15</v>
      </c>
      <c r="V157" s="38">
        <v>0</v>
      </c>
    </row>
    <row r="158" spans="1:22" s="40" customFormat="1" ht="22.5" customHeight="1" x14ac:dyDescent="0.2">
      <c r="A158" s="130">
        <v>149</v>
      </c>
      <c r="B158" s="123"/>
      <c r="C158" s="39" t="s">
        <v>9</v>
      </c>
      <c r="D158" s="39">
        <v>14883</v>
      </c>
      <c r="E158" s="38">
        <v>2028</v>
      </c>
      <c r="F158" s="38">
        <v>130</v>
      </c>
      <c r="G158" s="38">
        <v>1</v>
      </c>
      <c r="H158" s="38">
        <v>22</v>
      </c>
      <c r="I158" s="38">
        <v>1</v>
      </c>
      <c r="J158" s="38">
        <v>53</v>
      </c>
      <c r="K158" s="38">
        <f t="shared" si="3"/>
        <v>8953</v>
      </c>
      <c r="L158" s="38">
        <v>1</v>
      </c>
      <c r="M158" s="38" t="s">
        <v>1014</v>
      </c>
      <c r="N158" s="38"/>
      <c r="O158" s="38"/>
      <c r="P158" s="38"/>
      <c r="Q158" s="38">
        <v>8953</v>
      </c>
      <c r="R158" s="38"/>
      <c r="S158" s="38"/>
      <c r="T158" s="38"/>
      <c r="U158" s="38"/>
      <c r="V158" s="38">
        <v>0</v>
      </c>
    </row>
    <row r="159" spans="1:22" s="40" customFormat="1" ht="22.5" customHeight="1" x14ac:dyDescent="0.2">
      <c r="A159" s="130">
        <v>150</v>
      </c>
      <c r="B159" s="39" t="s">
        <v>2376</v>
      </c>
      <c r="C159" s="39" t="s">
        <v>9</v>
      </c>
      <c r="D159" s="39">
        <v>8791</v>
      </c>
      <c r="E159" s="38"/>
      <c r="F159" s="38">
        <v>63</v>
      </c>
      <c r="G159" s="38">
        <v>2</v>
      </c>
      <c r="H159" s="38"/>
      <c r="I159" s="38">
        <v>1</v>
      </c>
      <c r="J159" s="38">
        <v>84</v>
      </c>
      <c r="K159" s="38">
        <f t="shared" si="3"/>
        <v>184</v>
      </c>
      <c r="L159" s="38">
        <v>2</v>
      </c>
      <c r="M159" s="38" t="s">
        <v>1015</v>
      </c>
      <c r="N159" s="38" t="s">
        <v>15</v>
      </c>
      <c r="O159" s="38" t="s">
        <v>12</v>
      </c>
      <c r="P159" s="38">
        <v>153</v>
      </c>
      <c r="Q159" s="38"/>
      <c r="R159" s="38">
        <v>184</v>
      </c>
      <c r="S159" s="38"/>
      <c r="T159" s="38"/>
      <c r="U159" s="38">
        <v>20</v>
      </c>
      <c r="V159" s="38">
        <v>0</v>
      </c>
    </row>
    <row r="160" spans="1:22" s="40" customFormat="1" ht="22.5" customHeight="1" x14ac:dyDescent="0.2">
      <c r="A160" s="130">
        <v>151</v>
      </c>
      <c r="B160" s="123"/>
      <c r="C160" s="39" t="s">
        <v>9</v>
      </c>
      <c r="D160" s="39">
        <v>14931</v>
      </c>
      <c r="E160" s="38">
        <v>2075</v>
      </c>
      <c r="F160" s="38">
        <v>182</v>
      </c>
      <c r="G160" s="38">
        <v>1</v>
      </c>
      <c r="H160" s="38">
        <v>17</v>
      </c>
      <c r="I160" s="38"/>
      <c r="J160" s="38">
        <v>72</v>
      </c>
      <c r="K160" s="38">
        <f t="shared" si="3"/>
        <v>6872</v>
      </c>
      <c r="L160" s="38">
        <v>1</v>
      </c>
      <c r="M160" s="38" t="s">
        <v>1015</v>
      </c>
      <c r="N160" s="38"/>
      <c r="O160" s="38"/>
      <c r="P160" s="38"/>
      <c r="Q160" s="38">
        <v>6872</v>
      </c>
      <c r="R160" s="38"/>
      <c r="S160" s="38"/>
      <c r="T160" s="38"/>
      <c r="U160" s="38"/>
      <c r="V160" s="38">
        <v>0</v>
      </c>
    </row>
    <row r="161" spans="1:22" s="40" customFormat="1" ht="22.5" customHeight="1" x14ac:dyDescent="0.2">
      <c r="A161" s="130">
        <v>152</v>
      </c>
      <c r="B161" s="39" t="s">
        <v>2377</v>
      </c>
      <c r="C161" s="39" t="s">
        <v>9</v>
      </c>
      <c r="D161" s="39">
        <v>33822</v>
      </c>
      <c r="E161" s="38">
        <v>3849</v>
      </c>
      <c r="F161" s="38">
        <v>292</v>
      </c>
      <c r="G161" s="38">
        <v>2</v>
      </c>
      <c r="H161" s="38"/>
      <c r="I161" s="38">
        <v>1</v>
      </c>
      <c r="J161" s="38">
        <v>99</v>
      </c>
      <c r="K161" s="38">
        <f t="shared" si="3"/>
        <v>199</v>
      </c>
      <c r="L161" s="38">
        <v>2</v>
      </c>
      <c r="M161" s="38" t="s">
        <v>1016</v>
      </c>
      <c r="N161" s="38" t="s">
        <v>15</v>
      </c>
      <c r="O161" s="38" t="s">
        <v>12</v>
      </c>
      <c r="P161" s="38">
        <v>152</v>
      </c>
      <c r="Q161" s="38"/>
      <c r="R161" s="38">
        <v>199</v>
      </c>
      <c r="S161" s="38"/>
      <c r="T161" s="38"/>
      <c r="U161" s="38">
        <v>30</v>
      </c>
      <c r="V161" s="38">
        <v>0</v>
      </c>
    </row>
    <row r="162" spans="1:22" s="40" customFormat="1" ht="22.5" customHeight="1" x14ac:dyDescent="0.2">
      <c r="A162" s="130">
        <v>153</v>
      </c>
      <c r="B162" s="123"/>
      <c r="C162" s="39" t="s">
        <v>9</v>
      </c>
      <c r="D162" s="39">
        <v>56007</v>
      </c>
      <c r="E162" s="38">
        <v>5272</v>
      </c>
      <c r="F162" s="38">
        <v>121</v>
      </c>
      <c r="G162" s="38">
        <v>1</v>
      </c>
      <c r="H162" s="38">
        <v>5</v>
      </c>
      <c r="I162" s="38">
        <v>2</v>
      </c>
      <c r="J162" s="38">
        <v>74</v>
      </c>
      <c r="K162" s="38">
        <f t="shared" si="3"/>
        <v>2274</v>
      </c>
      <c r="L162" s="38">
        <v>1</v>
      </c>
      <c r="M162" s="38" t="s">
        <v>1016</v>
      </c>
      <c r="N162" s="38"/>
      <c r="O162" s="38"/>
      <c r="P162" s="38"/>
      <c r="Q162" s="38">
        <v>2274</v>
      </c>
      <c r="R162" s="38"/>
      <c r="S162" s="38"/>
      <c r="T162" s="38"/>
      <c r="U162" s="38"/>
      <c r="V162" s="38">
        <v>0</v>
      </c>
    </row>
    <row r="163" spans="1:22" s="40" customFormat="1" ht="22.5" customHeight="1" x14ac:dyDescent="0.2">
      <c r="A163" s="130">
        <v>154</v>
      </c>
      <c r="B163" s="39" t="s">
        <v>2384</v>
      </c>
      <c r="C163" s="39" t="s">
        <v>9</v>
      </c>
      <c r="D163" s="39">
        <v>8808</v>
      </c>
      <c r="E163" s="38">
        <v>1081</v>
      </c>
      <c r="F163" s="38">
        <v>80</v>
      </c>
      <c r="G163" s="38">
        <v>2</v>
      </c>
      <c r="H163" s="38"/>
      <c r="I163" s="38">
        <v>1</v>
      </c>
      <c r="J163" s="38">
        <v>24</v>
      </c>
      <c r="K163" s="38">
        <f t="shared" si="3"/>
        <v>124</v>
      </c>
      <c r="L163" s="38">
        <v>2</v>
      </c>
      <c r="M163" s="38" t="s">
        <v>1017</v>
      </c>
      <c r="N163" s="38" t="s">
        <v>15</v>
      </c>
      <c r="O163" s="38" t="s">
        <v>22</v>
      </c>
      <c r="P163" s="38">
        <v>122</v>
      </c>
      <c r="Q163" s="38"/>
      <c r="R163" s="38">
        <v>124</v>
      </c>
      <c r="S163" s="38"/>
      <c r="T163" s="38"/>
      <c r="U163" s="38">
        <v>10</v>
      </c>
      <c r="V163" s="38">
        <v>0</v>
      </c>
    </row>
    <row r="164" spans="1:22" s="40" customFormat="1" ht="22.5" customHeight="1" x14ac:dyDescent="0.2">
      <c r="A164" s="130">
        <v>155</v>
      </c>
      <c r="B164" s="123"/>
      <c r="C164" s="39" t="s">
        <v>13</v>
      </c>
      <c r="D164" s="39"/>
      <c r="E164" s="38"/>
      <c r="F164" s="38"/>
      <c r="G164" s="38">
        <v>1</v>
      </c>
      <c r="H164" s="38">
        <v>17</v>
      </c>
      <c r="I164" s="38">
        <v>1</v>
      </c>
      <c r="J164" s="38">
        <v>23</v>
      </c>
      <c r="K164" s="38">
        <f t="shared" si="3"/>
        <v>6923</v>
      </c>
      <c r="L164" s="38">
        <v>1</v>
      </c>
      <c r="M164" s="38" t="s">
        <v>1017</v>
      </c>
      <c r="N164" s="38"/>
      <c r="O164" s="38"/>
      <c r="P164" s="38"/>
      <c r="Q164" s="38">
        <v>6923</v>
      </c>
      <c r="R164" s="38"/>
      <c r="S164" s="38"/>
      <c r="T164" s="38"/>
      <c r="U164" s="38"/>
      <c r="V164" s="38">
        <v>0.01</v>
      </c>
    </row>
    <row r="165" spans="1:22" s="40" customFormat="1" ht="22.5" customHeight="1" x14ac:dyDescent="0.2">
      <c r="A165" s="130">
        <v>156</v>
      </c>
      <c r="B165" s="123"/>
      <c r="C165" s="39" t="s">
        <v>9</v>
      </c>
      <c r="D165" s="39">
        <v>16885</v>
      </c>
      <c r="E165" s="38">
        <v>2823</v>
      </c>
      <c r="F165" s="38">
        <v>431</v>
      </c>
      <c r="G165" s="38">
        <v>1</v>
      </c>
      <c r="H165" s="38">
        <v>11</v>
      </c>
      <c r="I165" s="38">
        <v>1</v>
      </c>
      <c r="J165" s="38">
        <v>23</v>
      </c>
      <c r="K165" s="38">
        <f t="shared" si="3"/>
        <v>4523</v>
      </c>
      <c r="L165" s="38">
        <v>1</v>
      </c>
      <c r="M165" s="38" t="s">
        <v>1017</v>
      </c>
      <c r="N165" s="38"/>
      <c r="O165" s="38"/>
      <c r="P165" s="38"/>
      <c r="Q165" s="38">
        <v>4523</v>
      </c>
      <c r="R165" s="38"/>
      <c r="S165" s="38"/>
      <c r="T165" s="38"/>
      <c r="U165" s="38"/>
      <c r="V165" s="38">
        <v>0</v>
      </c>
    </row>
    <row r="166" spans="1:22" s="40" customFormat="1" ht="22.5" customHeight="1" x14ac:dyDescent="0.2">
      <c r="A166" s="130">
        <v>157</v>
      </c>
      <c r="B166" s="39" t="s">
        <v>2385</v>
      </c>
      <c r="C166" s="39" t="s">
        <v>9</v>
      </c>
      <c r="D166" s="39">
        <v>8798</v>
      </c>
      <c r="E166" s="38">
        <v>1072</v>
      </c>
      <c r="F166" s="38">
        <v>70</v>
      </c>
      <c r="G166" s="38">
        <v>2</v>
      </c>
      <c r="H166" s="38"/>
      <c r="I166" s="38"/>
      <c r="J166" s="38">
        <v>54</v>
      </c>
      <c r="K166" s="38">
        <f t="shared" si="3"/>
        <v>54</v>
      </c>
      <c r="L166" s="38">
        <v>2</v>
      </c>
      <c r="M166" s="38" t="s">
        <v>1018</v>
      </c>
      <c r="N166" s="38" t="s">
        <v>15</v>
      </c>
      <c r="O166" s="38" t="s">
        <v>12</v>
      </c>
      <c r="P166" s="38">
        <v>162</v>
      </c>
      <c r="Q166" s="38"/>
      <c r="R166" s="38">
        <v>54</v>
      </c>
      <c r="S166" s="38"/>
      <c r="T166" s="38"/>
      <c r="U166" s="38">
        <v>15</v>
      </c>
      <c r="V166" s="38">
        <v>0</v>
      </c>
    </row>
    <row r="167" spans="1:22" s="40" customFormat="1" ht="22.5" customHeight="1" x14ac:dyDescent="0.2">
      <c r="A167" s="130">
        <v>158</v>
      </c>
      <c r="B167" s="39" t="s">
        <v>2386</v>
      </c>
      <c r="C167" s="39" t="s">
        <v>9</v>
      </c>
      <c r="D167" s="39">
        <v>8799</v>
      </c>
      <c r="E167" s="39">
        <v>1073</v>
      </c>
      <c r="F167" s="39">
        <v>71</v>
      </c>
      <c r="G167" s="39">
        <v>2</v>
      </c>
      <c r="H167" s="39"/>
      <c r="I167" s="39">
        <v>3</v>
      </c>
      <c r="J167" s="39">
        <v>71</v>
      </c>
      <c r="K167" s="38">
        <f t="shared" si="3"/>
        <v>371</v>
      </c>
      <c r="L167" s="39">
        <v>2</v>
      </c>
      <c r="M167" s="39" t="s">
        <v>1019</v>
      </c>
      <c r="N167" s="39" t="s">
        <v>15</v>
      </c>
      <c r="O167" s="39" t="s">
        <v>42</v>
      </c>
      <c r="P167" s="39">
        <v>72</v>
      </c>
      <c r="Q167" s="39"/>
      <c r="R167" s="39">
        <v>371</v>
      </c>
      <c r="S167" s="39"/>
      <c r="T167" s="38"/>
      <c r="U167" s="39">
        <v>15</v>
      </c>
      <c r="V167" s="39">
        <v>0</v>
      </c>
    </row>
    <row r="168" spans="1:22" s="40" customFormat="1" ht="22.5" customHeight="1" x14ac:dyDescent="0.2">
      <c r="A168" s="130">
        <v>159</v>
      </c>
      <c r="B168" s="123"/>
      <c r="C168" s="39" t="s">
        <v>9</v>
      </c>
      <c r="D168" s="39">
        <v>49290</v>
      </c>
      <c r="E168" s="38">
        <v>4693</v>
      </c>
      <c r="F168" s="38">
        <v>19</v>
      </c>
      <c r="G168" s="38">
        <v>1</v>
      </c>
      <c r="H168" s="38"/>
      <c r="I168" s="38"/>
      <c r="J168" s="38">
        <v>68</v>
      </c>
      <c r="K168" s="38">
        <f t="shared" si="3"/>
        <v>68</v>
      </c>
      <c r="L168" s="38">
        <v>1</v>
      </c>
      <c r="M168" s="38" t="s">
        <v>1019</v>
      </c>
      <c r="N168" s="38"/>
      <c r="O168" s="38"/>
      <c r="P168" s="38"/>
      <c r="Q168" s="38">
        <v>68</v>
      </c>
      <c r="R168" s="38"/>
      <c r="S168" s="38"/>
      <c r="T168" s="38"/>
      <c r="U168" s="38"/>
      <c r="V168" s="38">
        <v>0</v>
      </c>
    </row>
    <row r="169" spans="1:22" s="40" customFormat="1" ht="22.5" customHeight="1" x14ac:dyDescent="0.2">
      <c r="A169" s="130">
        <v>160</v>
      </c>
      <c r="B169" s="123"/>
      <c r="C169" s="39" t="s">
        <v>9</v>
      </c>
      <c r="D169" s="39">
        <v>26258</v>
      </c>
      <c r="E169" s="38">
        <v>3186</v>
      </c>
      <c r="F169" s="38">
        <v>156</v>
      </c>
      <c r="G169" s="38">
        <v>1</v>
      </c>
      <c r="H169" s="38">
        <v>4</v>
      </c>
      <c r="I169" s="38">
        <v>2</v>
      </c>
      <c r="J169" s="38">
        <v>44</v>
      </c>
      <c r="K169" s="38">
        <f t="shared" si="3"/>
        <v>1844</v>
      </c>
      <c r="L169" s="38">
        <v>1</v>
      </c>
      <c r="M169" s="38" t="s">
        <v>1019</v>
      </c>
      <c r="N169" s="38"/>
      <c r="O169" s="38"/>
      <c r="P169" s="38"/>
      <c r="Q169" s="38">
        <v>1844</v>
      </c>
      <c r="R169" s="38"/>
      <c r="S169" s="38"/>
      <c r="T169" s="38"/>
      <c r="U169" s="38"/>
      <c r="V169" s="38">
        <v>0</v>
      </c>
    </row>
    <row r="170" spans="1:22" s="40" customFormat="1" ht="22.5" customHeight="1" x14ac:dyDescent="0.2">
      <c r="A170" s="130">
        <v>161</v>
      </c>
      <c r="B170" s="123"/>
      <c r="C170" s="39" t="s">
        <v>9</v>
      </c>
      <c r="D170" s="39">
        <v>14934</v>
      </c>
      <c r="E170" s="38">
        <v>2078</v>
      </c>
      <c r="F170" s="38">
        <v>185</v>
      </c>
      <c r="G170" s="38">
        <v>1</v>
      </c>
      <c r="H170" s="38">
        <v>8</v>
      </c>
      <c r="I170" s="38">
        <v>1</v>
      </c>
      <c r="J170" s="38">
        <v>89</v>
      </c>
      <c r="K170" s="38">
        <f t="shared" si="3"/>
        <v>3389</v>
      </c>
      <c r="L170" s="38">
        <v>1</v>
      </c>
      <c r="M170" s="38" t="s">
        <v>1019</v>
      </c>
      <c r="N170" s="38"/>
      <c r="O170" s="38"/>
      <c r="P170" s="38"/>
      <c r="Q170" s="38">
        <v>3389</v>
      </c>
      <c r="R170" s="38"/>
      <c r="S170" s="38"/>
      <c r="T170" s="38"/>
      <c r="U170" s="38"/>
      <c r="V170" s="38">
        <v>0</v>
      </c>
    </row>
    <row r="171" spans="1:22" s="40" customFormat="1" ht="22.5" customHeight="1" x14ac:dyDescent="0.2">
      <c r="A171" s="130">
        <v>162</v>
      </c>
      <c r="B171" s="39" t="s">
        <v>2372</v>
      </c>
      <c r="C171" s="39" t="s">
        <v>9</v>
      </c>
      <c r="D171" s="39">
        <v>8800</v>
      </c>
      <c r="E171" s="38">
        <v>1074</v>
      </c>
      <c r="F171" s="38">
        <v>72</v>
      </c>
      <c r="G171" s="38">
        <v>2</v>
      </c>
      <c r="H171" s="38"/>
      <c r="I171" s="38">
        <v>3</v>
      </c>
      <c r="J171" s="38">
        <v>73</v>
      </c>
      <c r="K171" s="38">
        <f t="shared" si="3"/>
        <v>373</v>
      </c>
      <c r="L171" s="38">
        <v>2</v>
      </c>
      <c r="M171" s="38" t="s">
        <v>1020</v>
      </c>
      <c r="N171" s="38" t="s">
        <v>15</v>
      </c>
      <c r="O171" s="38" t="s">
        <v>47</v>
      </c>
      <c r="P171" s="38">
        <v>360</v>
      </c>
      <c r="Q171" s="38"/>
      <c r="R171" s="38">
        <v>373</v>
      </c>
      <c r="S171" s="38"/>
      <c r="T171" s="38"/>
      <c r="U171" s="38">
        <v>2</v>
      </c>
      <c r="V171" s="38">
        <v>0</v>
      </c>
    </row>
    <row r="172" spans="1:22" s="40" customFormat="1" ht="22.5" customHeight="1" x14ac:dyDescent="0.2">
      <c r="A172" s="130">
        <v>163</v>
      </c>
      <c r="B172" s="123"/>
      <c r="C172" s="39" t="s">
        <v>9</v>
      </c>
      <c r="D172" s="39">
        <v>14936</v>
      </c>
      <c r="E172" s="38">
        <v>2080</v>
      </c>
      <c r="F172" s="38">
        <v>187</v>
      </c>
      <c r="G172" s="38">
        <v>1</v>
      </c>
      <c r="H172" s="38">
        <v>7</v>
      </c>
      <c r="I172" s="38">
        <v>2</v>
      </c>
      <c r="J172" s="38">
        <v>66</v>
      </c>
      <c r="K172" s="38">
        <f t="shared" si="3"/>
        <v>3066</v>
      </c>
      <c r="L172" s="38">
        <v>1</v>
      </c>
      <c r="M172" s="38" t="s">
        <v>1020</v>
      </c>
      <c r="N172" s="38"/>
      <c r="O172" s="38"/>
      <c r="P172" s="38"/>
      <c r="Q172" s="38">
        <v>3066</v>
      </c>
      <c r="R172" s="38"/>
      <c r="S172" s="38"/>
      <c r="T172" s="38"/>
      <c r="U172" s="38"/>
      <c r="V172" s="38">
        <v>0</v>
      </c>
    </row>
    <row r="173" spans="1:22" s="40" customFormat="1" ht="22.5" customHeight="1" x14ac:dyDescent="0.2">
      <c r="A173" s="130">
        <v>164</v>
      </c>
      <c r="B173" s="123"/>
      <c r="C173" s="39" t="s">
        <v>9</v>
      </c>
      <c r="D173" s="39">
        <v>47055</v>
      </c>
      <c r="E173" s="38">
        <v>4594</v>
      </c>
      <c r="F173" s="38">
        <v>27</v>
      </c>
      <c r="G173" s="38">
        <v>1</v>
      </c>
      <c r="H173" s="38">
        <v>15</v>
      </c>
      <c r="I173" s="38"/>
      <c r="J173" s="38">
        <v>20</v>
      </c>
      <c r="K173" s="38">
        <f t="shared" si="3"/>
        <v>6020</v>
      </c>
      <c r="L173" s="38">
        <v>1</v>
      </c>
      <c r="M173" s="38" t="s">
        <v>1020</v>
      </c>
      <c r="N173" s="38"/>
      <c r="O173" s="38"/>
      <c r="P173" s="38"/>
      <c r="Q173" s="38">
        <v>6020</v>
      </c>
      <c r="R173" s="38"/>
      <c r="S173" s="38"/>
      <c r="T173" s="38"/>
      <c r="U173" s="38"/>
      <c r="V173" s="38">
        <v>0</v>
      </c>
    </row>
    <row r="174" spans="1:22" s="40" customFormat="1" ht="22.5" customHeight="1" x14ac:dyDescent="0.2">
      <c r="A174" s="130">
        <v>165</v>
      </c>
      <c r="B174" s="123"/>
      <c r="C174" s="39" t="s">
        <v>9</v>
      </c>
      <c r="D174" s="39">
        <v>12326</v>
      </c>
      <c r="E174" s="38">
        <v>1288</v>
      </c>
      <c r="F174" s="38">
        <v>262</v>
      </c>
      <c r="G174" s="38">
        <v>1</v>
      </c>
      <c r="H174" s="38">
        <v>8</v>
      </c>
      <c r="I174" s="38">
        <v>2</v>
      </c>
      <c r="J174" s="38">
        <v>89</v>
      </c>
      <c r="K174" s="38">
        <f t="shared" si="3"/>
        <v>3489</v>
      </c>
      <c r="L174" s="38">
        <v>1</v>
      </c>
      <c r="M174" s="38" t="s">
        <v>1020</v>
      </c>
      <c r="N174" s="38"/>
      <c r="O174" s="38"/>
      <c r="P174" s="38"/>
      <c r="Q174" s="38">
        <v>3489</v>
      </c>
      <c r="R174" s="38"/>
      <c r="S174" s="38"/>
      <c r="T174" s="38"/>
      <c r="U174" s="38"/>
      <c r="V174" s="38">
        <v>0</v>
      </c>
    </row>
    <row r="175" spans="1:22" s="40" customFormat="1" ht="22.5" customHeight="1" x14ac:dyDescent="0.2">
      <c r="A175" s="130">
        <v>166</v>
      </c>
      <c r="B175" s="123"/>
      <c r="C175" s="39" t="s">
        <v>9</v>
      </c>
      <c r="D175" s="39">
        <v>16323</v>
      </c>
      <c r="E175" s="38"/>
      <c r="F175" s="38">
        <v>154</v>
      </c>
      <c r="G175" s="38">
        <v>1</v>
      </c>
      <c r="H175" s="38"/>
      <c r="I175" s="38">
        <v>3</v>
      </c>
      <c r="J175" s="38">
        <v>30</v>
      </c>
      <c r="K175" s="38">
        <f t="shared" si="3"/>
        <v>330</v>
      </c>
      <c r="L175" s="38">
        <v>1</v>
      </c>
      <c r="M175" s="38" t="s">
        <v>1020</v>
      </c>
      <c r="N175" s="38"/>
      <c r="O175" s="38"/>
      <c r="P175" s="38"/>
      <c r="Q175" s="38">
        <v>330</v>
      </c>
      <c r="R175" s="38"/>
      <c r="S175" s="38"/>
      <c r="T175" s="38"/>
      <c r="U175" s="38"/>
      <c r="V175" s="38">
        <v>0</v>
      </c>
    </row>
    <row r="176" spans="1:22" s="40" customFormat="1" ht="22.5" customHeight="1" x14ac:dyDescent="0.2">
      <c r="A176" s="130">
        <v>167</v>
      </c>
      <c r="B176" s="123"/>
      <c r="C176" s="39" t="s">
        <v>9</v>
      </c>
      <c r="D176" s="39">
        <v>8838</v>
      </c>
      <c r="E176" s="38">
        <v>1109</v>
      </c>
      <c r="F176" s="38">
        <v>110</v>
      </c>
      <c r="G176" s="38">
        <v>1</v>
      </c>
      <c r="H176" s="38">
        <v>1</v>
      </c>
      <c r="I176" s="38">
        <v>1</v>
      </c>
      <c r="J176" s="38">
        <v>5</v>
      </c>
      <c r="K176" s="38">
        <f t="shared" si="3"/>
        <v>505</v>
      </c>
      <c r="L176" s="38">
        <v>1</v>
      </c>
      <c r="M176" s="38" t="s">
        <v>1020</v>
      </c>
      <c r="N176" s="38"/>
      <c r="O176" s="38"/>
      <c r="P176" s="38"/>
      <c r="Q176" s="38">
        <v>505</v>
      </c>
      <c r="R176" s="38"/>
      <c r="S176" s="38"/>
      <c r="T176" s="38"/>
      <c r="U176" s="38"/>
      <c r="V176" s="38">
        <v>0</v>
      </c>
    </row>
    <row r="177" spans="1:22" s="40" customFormat="1" ht="22.5" customHeight="1" x14ac:dyDescent="0.2">
      <c r="A177" s="130">
        <v>168</v>
      </c>
      <c r="B177" s="123"/>
      <c r="C177" s="91" t="s">
        <v>9</v>
      </c>
      <c r="D177" s="91">
        <v>47058</v>
      </c>
      <c r="E177" s="38">
        <v>4597</v>
      </c>
      <c r="F177" s="38">
        <v>30</v>
      </c>
      <c r="G177" s="38">
        <v>1</v>
      </c>
      <c r="H177" s="38">
        <v>9</v>
      </c>
      <c r="I177" s="38">
        <v>2</v>
      </c>
      <c r="J177" s="38">
        <v>45</v>
      </c>
      <c r="K177" s="38">
        <f t="shared" si="3"/>
        <v>3845</v>
      </c>
      <c r="L177" s="38">
        <v>1</v>
      </c>
      <c r="M177" s="38" t="s">
        <v>1020</v>
      </c>
      <c r="N177" s="38"/>
      <c r="O177" s="38"/>
      <c r="P177" s="38"/>
      <c r="Q177" s="38">
        <v>3845</v>
      </c>
      <c r="R177" s="38"/>
      <c r="S177" s="38"/>
      <c r="T177" s="38"/>
      <c r="U177" s="38"/>
      <c r="V177" s="38">
        <v>0</v>
      </c>
    </row>
    <row r="178" spans="1:22" s="40" customFormat="1" ht="22.5" customHeight="1" x14ac:dyDescent="0.2">
      <c r="A178" s="130">
        <v>169</v>
      </c>
      <c r="B178" s="36" t="s">
        <v>2387</v>
      </c>
      <c r="C178" s="39" t="s">
        <v>32</v>
      </c>
      <c r="D178" s="39"/>
      <c r="E178" s="38"/>
      <c r="F178" s="38">
        <v>38</v>
      </c>
      <c r="G178" s="38">
        <v>2</v>
      </c>
      <c r="H178" s="38"/>
      <c r="I178" s="38"/>
      <c r="J178" s="38">
        <v>59</v>
      </c>
      <c r="K178" s="38">
        <f t="shared" si="3"/>
        <v>59</v>
      </c>
      <c r="L178" s="38">
        <v>2</v>
      </c>
      <c r="M178" s="38" t="s">
        <v>1021</v>
      </c>
      <c r="N178" s="38" t="s">
        <v>15</v>
      </c>
      <c r="O178" s="38" t="s">
        <v>42</v>
      </c>
      <c r="P178" s="38">
        <v>72</v>
      </c>
      <c r="Q178" s="38"/>
      <c r="R178" s="38">
        <v>59</v>
      </c>
      <c r="S178" s="38"/>
      <c r="T178" s="38"/>
      <c r="U178" s="38">
        <v>10</v>
      </c>
      <c r="V178" s="38">
        <v>0.01</v>
      </c>
    </row>
    <row r="179" spans="1:22" s="40" customFormat="1" ht="22.5" customHeight="1" x14ac:dyDescent="0.2">
      <c r="A179" s="130">
        <v>170</v>
      </c>
      <c r="B179" s="39" t="s">
        <v>2388</v>
      </c>
      <c r="C179" s="39" t="s">
        <v>9</v>
      </c>
      <c r="D179" s="39">
        <v>16960</v>
      </c>
      <c r="E179" s="38">
        <v>2893</v>
      </c>
      <c r="F179" s="38">
        <v>95</v>
      </c>
      <c r="G179" s="38">
        <v>1</v>
      </c>
      <c r="H179" s="38">
        <v>13</v>
      </c>
      <c r="I179" s="38">
        <v>3</v>
      </c>
      <c r="J179" s="38">
        <v>92</v>
      </c>
      <c r="K179" s="38">
        <f t="shared" si="3"/>
        <v>5592</v>
      </c>
      <c r="L179" s="38">
        <v>1</v>
      </c>
      <c r="M179" s="38" t="s">
        <v>1021</v>
      </c>
      <c r="N179" s="38"/>
      <c r="O179" s="38"/>
      <c r="P179" s="38"/>
      <c r="Q179" s="38">
        <v>5592</v>
      </c>
      <c r="R179" s="38"/>
      <c r="S179" s="38"/>
      <c r="T179" s="38"/>
      <c r="U179" s="38"/>
      <c r="V179" s="38">
        <v>0</v>
      </c>
    </row>
    <row r="180" spans="1:22" s="40" customFormat="1" ht="22.5" customHeight="1" x14ac:dyDescent="0.2">
      <c r="A180" s="130">
        <v>171</v>
      </c>
      <c r="B180" s="39" t="s">
        <v>2389</v>
      </c>
      <c r="C180" s="39" t="s">
        <v>9</v>
      </c>
      <c r="D180" s="39">
        <v>44053</v>
      </c>
      <c r="E180" s="38">
        <v>4383</v>
      </c>
      <c r="F180" s="38">
        <v>10</v>
      </c>
      <c r="G180" s="38">
        <v>2</v>
      </c>
      <c r="H180" s="38"/>
      <c r="I180" s="38">
        <v>1</v>
      </c>
      <c r="J180" s="38">
        <v>36</v>
      </c>
      <c r="K180" s="38">
        <f t="shared" si="3"/>
        <v>136</v>
      </c>
      <c r="L180" s="38">
        <v>2</v>
      </c>
      <c r="M180" s="38" t="s">
        <v>1022</v>
      </c>
      <c r="N180" s="38" t="s">
        <v>15</v>
      </c>
      <c r="O180" s="38" t="s">
        <v>42</v>
      </c>
      <c r="P180" s="38">
        <v>72</v>
      </c>
      <c r="Q180" s="38"/>
      <c r="R180" s="38">
        <v>136</v>
      </c>
      <c r="S180" s="38"/>
      <c r="T180" s="38"/>
      <c r="U180" s="38">
        <v>10</v>
      </c>
      <c r="V180" s="38">
        <v>0</v>
      </c>
    </row>
    <row r="181" spans="1:22" s="40" customFormat="1" ht="22.5" customHeight="1" x14ac:dyDescent="0.2">
      <c r="A181" s="130">
        <v>172</v>
      </c>
      <c r="B181" s="123"/>
      <c r="C181" s="39" t="s">
        <v>9</v>
      </c>
      <c r="D181" s="39">
        <v>42353</v>
      </c>
      <c r="E181" s="38">
        <v>4255</v>
      </c>
      <c r="F181" s="38">
        <v>16</v>
      </c>
      <c r="G181" s="38">
        <v>1</v>
      </c>
      <c r="H181" s="38">
        <v>4</v>
      </c>
      <c r="I181" s="38">
        <v>1</v>
      </c>
      <c r="J181" s="38">
        <v>20</v>
      </c>
      <c r="K181" s="38">
        <f t="shared" si="3"/>
        <v>1720</v>
      </c>
      <c r="L181" s="38">
        <v>1</v>
      </c>
      <c r="M181" s="38" t="s">
        <v>1022</v>
      </c>
      <c r="N181" s="38"/>
      <c r="O181" s="38"/>
      <c r="P181" s="38"/>
      <c r="Q181" s="38">
        <v>1720</v>
      </c>
      <c r="R181" s="38"/>
      <c r="S181" s="38"/>
      <c r="T181" s="38"/>
      <c r="U181" s="38"/>
      <c r="V181" s="38">
        <v>0</v>
      </c>
    </row>
    <row r="182" spans="1:22" s="40" customFormat="1" ht="22.5" customHeight="1" x14ac:dyDescent="0.2">
      <c r="A182" s="130">
        <v>173</v>
      </c>
      <c r="B182" s="39" t="s">
        <v>2390</v>
      </c>
      <c r="C182" s="39" t="s">
        <v>9</v>
      </c>
      <c r="D182" s="39">
        <v>8828</v>
      </c>
      <c r="E182" s="38">
        <v>1099</v>
      </c>
      <c r="F182" s="38">
        <v>100</v>
      </c>
      <c r="G182" s="38">
        <v>2</v>
      </c>
      <c r="H182" s="38"/>
      <c r="I182" s="38">
        <v>1</v>
      </c>
      <c r="J182" s="38">
        <v>21</v>
      </c>
      <c r="K182" s="38">
        <f t="shared" si="3"/>
        <v>121</v>
      </c>
      <c r="L182" s="38">
        <v>2</v>
      </c>
      <c r="M182" s="38" t="s">
        <v>1023</v>
      </c>
      <c r="N182" s="38" t="s">
        <v>15</v>
      </c>
      <c r="O182" s="38" t="s">
        <v>12</v>
      </c>
      <c r="P182" s="38">
        <v>203</v>
      </c>
      <c r="Q182" s="38"/>
      <c r="R182" s="38">
        <v>121</v>
      </c>
      <c r="S182" s="38"/>
      <c r="T182" s="38"/>
      <c r="U182" s="38">
        <v>20</v>
      </c>
      <c r="V182" s="38">
        <v>0</v>
      </c>
    </row>
    <row r="183" spans="1:22" s="40" customFormat="1" ht="22.5" customHeight="1" x14ac:dyDescent="0.2">
      <c r="A183" s="130">
        <v>174</v>
      </c>
      <c r="B183" s="123"/>
      <c r="C183" s="39" t="s">
        <v>13</v>
      </c>
      <c r="D183" s="39"/>
      <c r="E183" s="38"/>
      <c r="F183" s="38"/>
      <c r="G183" s="38">
        <v>1</v>
      </c>
      <c r="H183" s="38">
        <v>18</v>
      </c>
      <c r="I183" s="38">
        <v>1</v>
      </c>
      <c r="J183" s="38"/>
      <c r="K183" s="38">
        <f t="shared" si="3"/>
        <v>7300</v>
      </c>
      <c r="L183" s="38">
        <v>1</v>
      </c>
      <c r="M183" s="38" t="s">
        <v>1023</v>
      </c>
      <c r="N183" s="38"/>
      <c r="O183" s="38"/>
      <c r="P183" s="38"/>
      <c r="Q183" s="38">
        <v>7300</v>
      </c>
      <c r="R183" s="38"/>
      <c r="S183" s="38"/>
      <c r="T183" s="38"/>
      <c r="U183" s="38"/>
      <c r="V183" s="38">
        <v>0.01</v>
      </c>
    </row>
    <row r="184" spans="1:22" s="40" customFormat="1" ht="22.5" customHeight="1" x14ac:dyDescent="0.2">
      <c r="A184" s="130">
        <v>175</v>
      </c>
      <c r="B184" s="39" t="s">
        <v>2391</v>
      </c>
      <c r="C184" s="39" t="s">
        <v>9</v>
      </c>
      <c r="D184" s="39">
        <v>8787</v>
      </c>
      <c r="E184" s="38"/>
      <c r="F184" s="38">
        <v>59</v>
      </c>
      <c r="G184" s="38">
        <v>2</v>
      </c>
      <c r="H184" s="38">
        <v>1</v>
      </c>
      <c r="I184" s="38"/>
      <c r="J184" s="38">
        <v>17</v>
      </c>
      <c r="K184" s="38">
        <f t="shared" si="3"/>
        <v>417</v>
      </c>
      <c r="L184" s="38">
        <v>2</v>
      </c>
      <c r="M184" s="38" t="s">
        <v>1024</v>
      </c>
      <c r="N184" s="38" t="s">
        <v>15</v>
      </c>
      <c r="O184" s="38" t="s">
        <v>22</v>
      </c>
      <c r="P184" s="38">
        <v>42</v>
      </c>
      <c r="Q184" s="38"/>
      <c r="R184" s="38">
        <v>417</v>
      </c>
      <c r="S184" s="38"/>
      <c r="T184" s="38"/>
      <c r="U184" s="38">
        <v>15</v>
      </c>
      <c r="V184" s="38">
        <v>0</v>
      </c>
    </row>
    <row r="185" spans="1:22" s="40" customFormat="1" ht="22.5" customHeight="1" x14ac:dyDescent="0.2">
      <c r="A185" s="130">
        <v>176</v>
      </c>
      <c r="B185" s="123"/>
      <c r="C185" s="39" t="s">
        <v>9</v>
      </c>
      <c r="D185" s="39">
        <v>14609</v>
      </c>
      <c r="E185" s="38">
        <v>1769</v>
      </c>
      <c r="F185" s="38">
        <v>31</v>
      </c>
      <c r="G185" s="38">
        <v>1</v>
      </c>
      <c r="H185" s="38">
        <v>17</v>
      </c>
      <c r="I185" s="38">
        <v>1</v>
      </c>
      <c r="J185" s="38">
        <v>80</v>
      </c>
      <c r="K185" s="38">
        <f t="shared" si="3"/>
        <v>6980</v>
      </c>
      <c r="L185" s="38">
        <v>1</v>
      </c>
      <c r="M185" s="38" t="s">
        <v>1024</v>
      </c>
      <c r="N185" s="38"/>
      <c r="O185" s="38"/>
      <c r="P185" s="38"/>
      <c r="Q185" s="38">
        <v>6980</v>
      </c>
      <c r="R185" s="38"/>
      <c r="S185" s="38"/>
      <c r="T185" s="38"/>
      <c r="U185" s="38"/>
      <c r="V185" s="38">
        <v>0</v>
      </c>
    </row>
    <row r="186" spans="1:22" s="40" customFormat="1" ht="22.5" customHeight="1" x14ac:dyDescent="0.2">
      <c r="A186" s="130">
        <v>177</v>
      </c>
      <c r="B186" s="123"/>
      <c r="C186" s="39" t="s">
        <v>9</v>
      </c>
      <c r="D186" s="39">
        <v>45090</v>
      </c>
      <c r="E186" s="38">
        <v>4442</v>
      </c>
      <c r="F186" s="38">
        <v>25</v>
      </c>
      <c r="G186" s="38">
        <v>1</v>
      </c>
      <c r="H186" s="38">
        <v>11</v>
      </c>
      <c r="I186" s="38"/>
      <c r="J186" s="38">
        <v>85</v>
      </c>
      <c r="K186" s="38">
        <f t="shared" si="3"/>
        <v>4485</v>
      </c>
      <c r="L186" s="38">
        <v>1</v>
      </c>
      <c r="M186" s="38" t="s">
        <v>1024</v>
      </c>
      <c r="N186" s="38"/>
      <c r="O186" s="38"/>
      <c r="P186" s="38"/>
      <c r="Q186" s="38">
        <v>4485</v>
      </c>
      <c r="R186" s="38"/>
      <c r="S186" s="38"/>
      <c r="T186" s="38"/>
      <c r="U186" s="38"/>
      <c r="V186" s="38">
        <v>0</v>
      </c>
    </row>
    <row r="187" spans="1:22" s="40" customFormat="1" ht="22.5" customHeight="1" x14ac:dyDescent="0.2">
      <c r="A187" s="130">
        <v>178</v>
      </c>
      <c r="B187" s="39" t="s">
        <v>2392</v>
      </c>
      <c r="C187" s="36" t="s">
        <v>1025</v>
      </c>
      <c r="D187" s="36"/>
      <c r="E187" s="38"/>
      <c r="F187" s="38"/>
      <c r="G187" s="38">
        <v>2</v>
      </c>
      <c r="H187" s="38"/>
      <c r="I187" s="38"/>
      <c r="J187" s="38"/>
      <c r="K187" s="38">
        <f t="shared" si="3"/>
        <v>0</v>
      </c>
      <c r="L187" s="38">
        <v>2</v>
      </c>
      <c r="M187" s="38" t="s">
        <v>1026</v>
      </c>
      <c r="N187" s="38" t="s">
        <v>15</v>
      </c>
      <c r="O187" s="38" t="s">
        <v>12</v>
      </c>
      <c r="P187" s="38">
        <v>200</v>
      </c>
      <c r="Q187" s="38"/>
      <c r="R187" s="38">
        <v>200</v>
      </c>
      <c r="S187" s="38"/>
      <c r="T187" s="38"/>
      <c r="U187" s="38">
        <v>10</v>
      </c>
      <c r="V187" s="38">
        <v>0.02</v>
      </c>
    </row>
    <row r="188" spans="1:22" s="40" customFormat="1" ht="22.5" customHeight="1" x14ac:dyDescent="0.2">
      <c r="A188" s="130">
        <v>179</v>
      </c>
      <c r="B188" s="39" t="s">
        <v>2396</v>
      </c>
      <c r="C188" s="36" t="s">
        <v>1025</v>
      </c>
      <c r="D188" s="36"/>
      <c r="E188" s="38"/>
      <c r="F188" s="38"/>
      <c r="G188" s="38">
        <v>2</v>
      </c>
      <c r="H188" s="38"/>
      <c r="I188" s="38"/>
      <c r="J188" s="38"/>
      <c r="K188" s="38">
        <f t="shared" si="3"/>
        <v>0</v>
      </c>
      <c r="L188" s="38">
        <v>2</v>
      </c>
      <c r="M188" s="38" t="s">
        <v>1027</v>
      </c>
      <c r="N188" s="38" t="s">
        <v>15</v>
      </c>
      <c r="O188" s="38" t="s">
        <v>12</v>
      </c>
      <c r="P188" s="38">
        <v>161</v>
      </c>
      <c r="Q188" s="38"/>
      <c r="R188" s="38">
        <v>161</v>
      </c>
      <c r="S188" s="38"/>
      <c r="T188" s="38"/>
      <c r="U188" s="38">
        <v>10</v>
      </c>
      <c r="V188" s="38">
        <v>0.02</v>
      </c>
    </row>
    <row r="189" spans="1:22" s="40" customFormat="1" ht="22.5" customHeight="1" x14ac:dyDescent="0.2">
      <c r="A189" s="130">
        <v>180</v>
      </c>
      <c r="B189" s="39" t="s">
        <v>2395</v>
      </c>
      <c r="C189" s="39" t="s">
        <v>9</v>
      </c>
      <c r="D189" s="39">
        <v>44054</v>
      </c>
      <c r="E189" s="38">
        <v>4384</v>
      </c>
      <c r="F189" s="38">
        <v>11</v>
      </c>
      <c r="G189" s="38">
        <v>2</v>
      </c>
      <c r="H189" s="38"/>
      <c r="I189" s="38">
        <v>1</v>
      </c>
      <c r="J189" s="38">
        <v>93</v>
      </c>
      <c r="K189" s="38">
        <f t="shared" si="3"/>
        <v>193</v>
      </c>
      <c r="L189" s="38">
        <v>2</v>
      </c>
      <c r="M189" s="38" t="s">
        <v>1028</v>
      </c>
      <c r="N189" s="38" t="s">
        <v>15</v>
      </c>
      <c r="O189" s="38" t="s">
        <v>42</v>
      </c>
      <c r="P189" s="38">
        <v>60</v>
      </c>
      <c r="Q189" s="38"/>
      <c r="R189" s="38">
        <v>193</v>
      </c>
      <c r="S189" s="38"/>
      <c r="T189" s="38"/>
      <c r="U189" s="38">
        <v>10</v>
      </c>
      <c r="V189" s="38">
        <v>0</v>
      </c>
    </row>
    <row r="190" spans="1:22" s="40" customFormat="1" ht="22.5" customHeight="1" x14ac:dyDescent="0.2">
      <c r="A190" s="130">
        <v>181</v>
      </c>
      <c r="B190" s="123"/>
      <c r="C190" s="39" t="s">
        <v>9</v>
      </c>
      <c r="D190" s="39">
        <v>41796</v>
      </c>
      <c r="E190" s="38">
        <v>4253</v>
      </c>
      <c r="F190" s="38">
        <v>14</v>
      </c>
      <c r="G190" s="38">
        <v>1</v>
      </c>
      <c r="H190" s="38">
        <v>5</v>
      </c>
      <c r="I190" s="38">
        <v>2</v>
      </c>
      <c r="J190" s="38">
        <v>88</v>
      </c>
      <c r="K190" s="38">
        <f t="shared" si="3"/>
        <v>2288</v>
      </c>
      <c r="L190" s="38">
        <v>1</v>
      </c>
      <c r="M190" s="38" t="s">
        <v>1028</v>
      </c>
      <c r="N190" s="38"/>
      <c r="O190" s="38"/>
      <c r="P190" s="38"/>
      <c r="Q190" s="38">
        <v>2288</v>
      </c>
      <c r="R190" s="38"/>
      <c r="S190" s="38"/>
      <c r="T190" s="38"/>
      <c r="U190" s="38"/>
      <c r="V190" s="38">
        <v>0</v>
      </c>
    </row>
    <row r="191" spans="1:22" s="40" customFormat="1" ht="22.5" customHeight="1" x14ac:dyDescent="0.2">
      <c r="A191" s="130">
        <v>182</v>
      </c>
      <c r="B191" s="39" t="s">
        <v>2394</v>
      </c>
      <c r="C191" s="39" t="s">
        <v>9</v>
      </c>
      <c r="D191" s="39">
        <v>55899</v>
      </c>
      <c r="E191" s="38">
        <v>5827</v>
      </c>
      <c r="F191" s="38">
        <v>116</v>
      </c>
      <c r="G191" s="38">
        <v>2</v>
      </c>
      <c r="H191" s="38"/>
      <c r="I191" s="38">
        <v>2</v>
      </c>
      <c r="J191" s="38">
        <v>24</v>
      </c>
      <c r="K191" s="38">
        <f t="shared" si="3"/>
        <v>224</v>
      </c>
      <c r="L191" s="38">
        <v>2</v>
      </c>
      <c r="M191" s="38" t="s">
        <v>1029</v>
      </c>
      <c r="N191" s="38" t="s">
        <v>15</v>
      </c>
      <c r="O191" s="38" t="s">
        <v>12</v>
      </c>
      <c r="P191" s="38">
        <v>156</v>
      </c>
      <c r="Q191" s="38"/>
      <c r="R191" s="38">
        <v>224</v>
      </c>
      <c r="S191" s="38"/>
      <c r="T191" s="38"/>
      <c r="U191" s="38">
        <v>20</v>
      </c>
      <c r="V191" s="38">
        <v>0</v>
      </c>
    </row>
    <row r="192" spans="1:22" s="40" customFormat="1" ht="22.5" customHeight="1" x14ac:dyDescent="0.2">
      <c r="A192" s="130">
        <v>183</v>
      </c>
      <c r="B192" s="123"/>
      <c r="C192" s="39" t="s">
        <v>9</v>
      </c>
      <c r="D192" s="39">
        <v>14974</v>
      </c>
      <c r="E192" s="38">
        <v>2115</v>
      </c>
      <c r="F192" s="38">
        <v>241</v>
      </c>
      <c r="G192" s="38">
        <v>1</v>
      </c>
      <c r="H192" s="38">
        <v>25</v>
      </c>
      <c r="I192" s="38">
        <v>1</v>
      </c>
      <c r="J192" s="38">
        <v>17</v>
      </c>
      <c r="K192" s="38">
        <f t="shared" si="3"/>
        <v>10117</v>
      </c>
      <c r="L192" s="38">
        <v>1</v>
      </c>
      <c r="M192" s="38" t="s">
        <v>1029</v>
      </c>
      <c r="N192" s="38"/>
      <c r="O192" s="38"/>
      <c r="P192" s="38"/>
      <c r="Q192" s="38">
        <v>10117</v>
      </c>
      <c r="R192" s="38"/>
      <c r="S192" s="38"/>
      <c r="T192" s="38"/>
      <c r="U192" s="38"/>
      <c r="V192" s="38">
        <v>0</v>
      </c>
    </row>
    <row r="193" spans="1:22" s="40" customFormat="1" ht="22.5" customHeight="1" x14ac:dyDescent="0.2">
      <c r="A193" s="130">
        <v>184</v>
      </c>
      <c r="B193" s="123"/>
      <c r="C193" s="39" t="s">
        <v>9</v>
      </c>
      <c r="D193" s="39">
        <v>16623</v>
      </c>
      <c r="E193" s="38">
        <v>2497</v>
      </c>
      <c r="F193" s="38">
        <v>28</v>
      </c>
      <c r="G193" s="38">
        <v>1</v>
      </c>
      <c r="H193" s="38">
        <v>10</v>
      </c>
      <c r="I193" s="38">
        <v>2</v>
      </c>
      <c r="J193" s="38">
        <v>66</v>
      </c>
      <c r="K193" s="38">
        <f t="shared" si="3"/>
        <v>4266</v>
      </c>
      <c r="L193" s="38">
        <v>1</v>
      </c>
      <c r="M193" s="38" t="s">
        <v>1029</v>
      </c>
      <c r="N193" s="38"/>
      <c r="O193" s="38"/>
      <c r="P193" s="38"/>
      <c r="Q193" s="38">
        <v>4266</v>
      </c>
      <c r="R193" s="38"/>
      <c r="S193" s="38"/>
      <c r="T193" s="38"/>
      <c r="U193" s="38"/>
      <c r="V193" s="38">
        <v>0</v>
      </c>
    </row>
    <row r="194" spans="1:22" s="40" customFormat="1" ht="22.5" customHeight="1" x14ac:dyDescent="0.2">
      <c r="A194" s="130">
        <v>185</v>
      </c>
      <c r="B194" s="123"/>
      <c r="C194" s="39" t="s">
        <v>9</v>
      </c>
      <c r="D194" s="39">
        <v>8832</v>
      </c>
      <c r="E194" s="38">
        <v>1103</v>
      </c>
      <c r="F194" s="38">
        <v>104</v>
      </c>
      <c r="G194" s="38">
        <v>1</v>
      </c>
      <c r="H194" s="38"/>
      <c r="I194" s="38">
        <v>3</v>
      </c>
      <c r="J194" s="38">
        <v>8</v>
      </c>
      <c r="K194" s="38">
        <f t="shared" si="3"/>
        <v>308</v>
      </c>
      <c r="L194" s="38">
        <v>1</v>
      </c>
      <c r="M194" s="38" t="s">
        <v>1029</v>
      </c>
      <c r="N194" s="38"/>
      <c r="O194" s="38"/>
      <c r="P194" s="38"/>
      <c r="Q194" s="38">
        <v>308</v>
      </c>
      <c r="R194" s="38"/>
      <c r="S194" s="38"/>
      <c r="T194" s="38"/>
      <c r="U194" s="38"/>
      <c r="V194" s="38">
        <v>0</v>
      </c>
    </row>
    <row r="195" spans="1:22" s="40" customFormat="1" ht="22.5" customHeight="1" x14ac:dyDescent="0.2">
      <c r="A195" s="130">
        <v>186</v>
      </c>
      <c r="B195" s="39" t="s">
        <v>2393</v>
      </c>
      <c r="C195" s="39" t="s">
        <v>9</v>
      </c>
      <c r="D195" s="39">
        <v>37495</v>
      </c>
      <c r="E195" s="38">
        <v>4089</v>
      </c>
      <c r="F195" s="38">
        <v>4</v>
      </c>
      <c r="G195" s="38">
        <v>2</v>
      </c>
      <c r="H195" s="38"/>
      <c r="I195" s="38"/>
      <c r="J195" s="38">
        <v>84</v>
      </c>
      <c r="K195" s="38">
        <f t="shared" si="3"/>
        <v>84</v>
      </c>
      <c r="L195" s="38">
        <v>2</v>
      </c>
      <c r="M195" s="38" t="s">
        <v>1030</v>
      </c>
      <c r="N195" s="38" t="s">
        <v>15</v>
      </c>
      <c r="O195" s="38" t="s">
        <v>12</v>
      </c>
      <c r="P195" s="38">
        <v>170</v>
      </c>
      <c r="Q195" s="38"/>
      <c r="R195" s="38">
        <v>84</v>
      </c>
      <c r="S195" s="38"/>
      <c r="T195" s="38"/>
      <c r="U195" s="38">
        <v>20</v>
      </c>
      <c r="V195" s="38">
        <v>0</v>
      </c>
    </row>
    <row r="196" spans="1:22" s="40" customFormat="1" ht="22.5" customHeight="1" x14ac:dyDescent="0.2">
      <c r="A196" s="130">
        <v>187</v>
      </c>
      <c r="B196" s="123"/>
      <c r="C196" s="39" t="s">
        <v>9</v>
      </c>
      <c r="D196" s="39">
        <v>37496</v>
      </c>
      <c r="E196" s="38">
        <v>4090</v>
      </c>
      <c r="F196" s="38">
        <v>5</v>
      </c>
      <c r="G196" s="38">
        <v>1</v>
      </c>
      <c r="H196" s="38"/>
      <c r="I196" s="38">
        <v>1</v>
      </c>
      <c r="J196" s="38">
        <v>45</v>
      </c>
      <c r="K196" s="38">
        <f t="shared" si="3"/>
        <v>145</v>
      </c>
      <c r="L196" s="38">
        <v>1</v>
      </c>
      <c r="M196" s="38" t="s">
        <v>1030</v>
      </c>
      <c r="N196" s="38"/>
      <c r="O196" s="38"/>
      <c r="P196" s="38"/>
      <c r="Q196" s="38">
        <v>145</v>
      </c>
      <c r="R196" s="38"/>
      <c r="S196" s="38"/>
      <c r="T196" s="38"/>
      <c r="U196" s="38"/>
      <c r="V196" s="38">
        <v>0</v>
      </c>
    </row>
    <row r="197" spans="1:22" s="40" customFormat="1" ht="22.5" customHeight="1" x14ac:dyDescent="0.2">
      <c r="A197" s="130">
        <v>188</v>
      </c>
      <c r="B197" s="123"/>
      <c r="C197" s="39" t="s">
        <v>9</v>
      </c>
      <c r="D197" s="39">
        <v>58253</v>
      </c>
      <c r="E197" s="38">
        <v>5268</v>
      </c>
      <c r="F197" s="38">
        <v>117</v>
      </c>
      <c r="G197" s="38">
        <v>1</v>
      </c>
      <c r="H197" s="38">
        <v>8</v>
      </c>
      <c r="I197" s="38">
        <v>2</v>
      </c>
      <c r="J197" s="38">
        <v>99</v>
      </c>
      <c r="K197" s="38">
        <f t="shared" si="3"/>
        <v>3499</v>
      </c>
      <c r="L197" s="38">
        <v>1</v>
      </c>
      <c r="M197" s="38" t="s">
        <v>1030</v>
      </c>
      <c r="N197" s="38"/>
      <c r="O197" s="38"/>
      <c r="P197" s="38"/>
      <c r="Q197" s="38">
        <v>3499</v>
      </c>
      <c r="R197" s="38"/>
      <c r="S197" s="38"/>
      <c r="T197" s="38"/>
      <c r="U197" s="38"/>
      <c r="V197" s="38">
        <v>0</v>
      </c>
    </row>
    <row r="198" spans="1:22" s="40" customFormat="1" ht="22.5" customHeight="1" x14ac:dyDescent="0.2">
      <c r="A198" s="130">
        <v>189</v>
      </c>
      <c r="B198" s="123"/>
      <c r="C198" s="39" t="s">
        <v>9</v>
      </c>
      <c r="D198" s="39">
        <v>14783</v>
      </c>
      <c r="E198" s="38">
        <v>1932</v>
      </c>
      <c r="F198" s="38">
        <v>46</v>
      </c>
      <c r="G198" s="38">
        <v>1</v>
      </c>
      <c r="H198" s="38">
        <v>12</v>
      </c>
      <c r="I198" s="38">
        <v>3</v>
      </c>
      <c r="J198" s="38">
        <v>17</v>
      </c>
      <c r="K198" s="38">
        <f t="shared" si="3"/>
        <v>5117</v>
      </c>
      <c r="L198" s="38">
        <v>1</v>
      </c>
      <c r="M198" s="38" t="s">
        <v>1030</v>
      </c>
      <c r="N198" s="38"/>
      <c r="O198" s="38"/>
      <c r="P198" s="38"/>
      <c r="Q198" s="38">
        <v>5117</v>
      </c>
      <c r="R198" s="38"/>
      <c r="S198" s="38"/>
      <c r="T198" s="38"/>
      <c r="U198" s="38"/>
      <c r="V198" s="38">
        <v>0</v>
      </c>
    </row>
    <row r="199" spans="1:22" s="40" customFormat="1" ht="22.5" customHeight="1" x14ac:dyDescent="0.2">
      <c r="A199" s="130">
        <v>190</v>
      </c>
      <c r="B199" s="39" t="s">
        <v>2397</v>
      </c>
      <c r="C199" s="39" t="s">
        <v>9</v>
      </c>
      <c r="D199" s="39">
        <v>33823</v>
      </c>
      <c r="E199" s="38">
        <v>3850</v>
      </c>
      <c r="F199" s="38">
        <v>293</v>
      </c>
      <c r="G199" s="38">
        <v>2</v>
      </c>
      <c r="H199" s="38"/>
      <c r="I199" s="38">
        <v>2</v>
      </c>
      <c r="J199" s="38">
        <v>4</v>
      </c>
      <c r="K199" s="38">
        <f t="shared" si="3"/>
        <v>204</v>
      </c>
      <c r="L199" s="38">
        <v>2</v>
      </c>
      <c r="M199" s="38" t="s">
        <v>1031</v>
      </c>
      <c r="N199" s="38" t="s">
        <v>15</v>
      </c>
      <c r="O199" s="38" t="s">
        <v>12</v>
      </c>
      <c r="P199" s="38">
        <v>160</v>
      </c>
      <c r="Q199" s="38"/>
      <c r="R199" s="38">
        <v>204</v>
      </c>
      <c r="S199" s="38"/>
      <c r="T199" s="38"/>
      <c r="U199" s="38">
        <v>20</v>
      </c>
      <c r="V199" s="38">
        <v>0</v>
      </c>
    </row>
    <row r="200" spans="1:22" s="40" customFormat="1" ht="22.5" customHeight="1" x14ac:dyDescent="0.2">
      <c r="A200" s="130">
        <v>191</v>
      </c>
      <c r="B200" s="123"/>
      <c r="C200" s="39" t="s">
        <v>9</v>
      </c>
      <c r="D200" s="39">
        <v>44311</v>
      </c>
      <c r="E200" s="38">
        <v>4434</v>
      </c>
      <c r="F200" s="38">
        <v>18</v>
      </c>
      <c r="G200" s="38">
        <v>1</v>
      </c>
      <c r="H200" s="38">
        <v>4</v>
      </c>
      <c r="I200" s="38">
        <v>1</v>
      </c>
      <c r="J200" s="38">
        <v>76</v>
      </c>
      <c r="K200" s="38">
        <f t="shared" si="3"/>
        <v>1776</v>
      </c>
      <c r="L200" s="38">
        <v>1</v>
      </c>
      <c r="M200" s="38" t="s">
        <v>1031</v>
      </c>
      <c r="N200" s="38"/>
      <c r="O200" s="38"/>
      <c r="P200" s="38"/>
      <c r="Q200" s="38">
        <v>1776</v>
      </c>
      <c r="R200" s="38"/>
      <c r="S200" s="38"/>
      <c r="T200" s="38"/>
      <c r="U200" s="38"/>
      <c r="V200" s="38">
        <v>0</v>
      </c>
    </row>
    <row r="201" spans="1:22" s="40" customFormat="1" ht="22.5" customHeight="1" x14ac:dyDescent="0.2">
      <c r="A201" s="130">
        <v>192</v>
      </c>
      <c r="B201" s="123"/>
      <c r="C201" s="39" t="s">
        <v>9</v>
      </c>
      <c r="D201" s="39">
        <v>56002</v>
      </c>
      <c r="E201" s="38">
        <v>5273</v>
      </c>
      <c r="F201" s="38">
        <v>122</v>
      </c>
      <c r="G201" s="38">
        <v>1</v>
      </c>
      <c r="H201" s="38">
        <v>5</v>
      </c>
      <c r="I201" s="38"/>
      <c r="J201" s="38">
        <v>54</v>
      </c>
      <c r="K201" s="38">
        <f t="shared" ref="K201:K249" si="4">H201*400+I201*100+J201</f>
        <v>2054</v>
      </c>
      <c r="L201" s="38">
        <v>1</v>
      </c>
      <c r="M201" s="38" t="s">
        <v>1031</v>
      </c>
      <c r="N201" s="38"/>
      <c r="O201" s="38"/>
      <c r="P201" s="38"/>
      <c r="Q201" s="38">
        <v>2054</v>
      </c>
      <c r="R201" s="38"/>
      <c r="S201" s="38"/>
      <c r="T201" s="38"/>
      <c r="U201" s="38"/>
      <c r="V201" s="38">
        <v>0</v>
      </c>
    </row>
    <row r="202" spans="1:22" s="40" customFormat="1" ht="22.5" customHeight="1" x14ac:dyDescent="0.2">
      <c r="A202" s="130">
        <v>193</v>
      </c>
      <c r="B202" s="39" t="s">
        <v>2398</v>
      </c>
      <c r="C202" s="39" t="s">
        <v>9</v>
      </c>
      <c r="D202" s="39">
        <v>45448</v>
      </c>
      <c r="E202" s="38">
        <v>4478</v>
      </c>
      <c r="F202" s="38">
        <v>298</v>
      </c>
      <c r="G202" s="38">
        <v>2</v>
      </c>
      <c r="H202" s="38"/>
      <c r="I202" s="38"/>
      <c r="J202" s="38">
        <v>75</v>
      </c>
      <c r="K202" s="38">
        <f t="shared" si="4"/>
        <v>75</v>
      </c>
      <c r="L202" s="38">
        <v>2</v>
      </c>
      <c r="M202" s="38" t="s">
        <v>1032</v>
      </c>
      <c r="N202" s="38" t="s">
        <v>15</v>
      </c>
      <c r="O202" s="38" t="s">
        <v>42</v>
      </c>
      <c r="P202" s="38">
        <v>89</v>
      </c>
      <c r="Q202" s="38"/>
      <c r="R202" s="38">
        <v>75</v>
      </c>
      <c r="S202" s="38"/>
      <c r="T202" s="38"/>
      <c r="U202" s="38">
        <v>10</v>
      </c>
      <c r="V202" s="38">
        <v>0</v>
      </c>
    </row>
    <row r="203" spans="1:22" s="40" customFormat="1" ht="22.5" customHeight="1" x14ac:dyDescent="0.2">
      <c r="A203" s="130">
        <v>194</v>
      </c>
      <c r="B203" s="39" t="s">
        <v>2401</v>
      </c>
      <c r="C203" s="39" t="s">
        <v>9</v>
      </c>
      <c r="D203" s="39">
        <v>8793</v>
      </c>
      <c r="E203" s="38">
        <v>1067</v>
      </c>
      <c r="F203" s="38">
        <v>65</v>
      </c>
      <c r="G203" s="38">
        <v>2</v>
      </c>
      <c r="H203" s="38"/>
      <c r="I203" s="38"/>
      <c r="J203" s="38">
        <v>64</v>
      </c>
      <c r="K203" s="38">
        <f t="shared" si="4"/>
        <v>64</v>
      </c>
      <c r="L203" s="38">
        <v>2</v>
      </c>
      <c r="M203" s="38" t="s">
        <v>1033</v>
      </c>
      <c r="N203" s="38" t="s">
        <v>15</v>
      </c>
      <c r="O203" s="38" t="s">
        <v>12</v>
      </c>
      <c r="P203" s="38">
        <v>191</v>
      </c>
      <c r="Q203" s="38"/>
      <c r="R203" s="38">
        <v>64</v>
      </c>
      <c r="S203" s="38"/>
      <c r="T203" s="38"/>
      <c r="U203" s="38">
        <v>20</v>
      </c>
      <c r="V203" s="38">
        <v>0</v>
      </c>
    </row>
    <row r="204" spans="1:22" s="40" customFormat="1" ht="22.5" customHeight="1" x14ac:dyDescent="0.2">
      <c r="A204" s="130">
        <v>195</v>
      </c>
      <c r="B204" s="39" t="s">
        <v>2399</v>
      </c>
      <c r="C204" s="39" t="s">
        <v>9</v>
      </c>
      <c r="D204" s="39">
        <v>8772</v>
      </c>
      <c r="E204" s="38">
        <v>1048</v>
      </c>
      <c r="F204" s="38">
        <v>44</v>
      </c>
      <c r="G204" s="38">
        <v>1</v>
      </c>
      <c r="H204" s="38">
        <v>1</v>
      </c>
      <c r="I204" s="38">
        <v>1</v>
      </c>
      <c r="J204" s="38">
        <v>31</v>
      </c>
      <c r="K204" s="38">
        <f t="shared" si="4"/>
        <v>531</v>
      </c>
      <c r="L204" s="38">
        <v>1</v>
      </c>
      <c r="M204" s="38" t="s">
        <v>2400</v>
      </c>
      <c r="N204" s="38"/>
      <c r="O204" s="38"/>
      <c r="P204" s="38"/>
      <c r="Q204" s="38">
        <v>531</v>
      </c>
      <c r="R204" s="38"/>
      <c r="S204" s="38"/>
      <c r="T204" s="38"/>
      <c r="U204" s="38"/>
      <c r="V204" s="38">
        <v>0</v>
      </c>
    </row>
    <row r="205" spans="1:22" s="40" customFormat="1" ht="22.5" customHeight="1" x14ac:dyDescent="0.2">
      <c r="A205" s="130">
        <v>196</v>
      </c>
      <c r="B205" s="123"/>
      <c r="C205" s="39" t="s">
        <v>9</v>
      </c>
      <c r="D205" s="39">
        <v>14930</v>
      </c>
      <c r="E205" s="38">
        <v>181</v>
      </c>
      <c r="F205" s="38">
        <v>2074</v>
      </c>
      <c r="G205" s="38">
        <v>1</v>
      </c>
      <c r="H205" s="38">
        <v>11</v>
      </c>
      <c r="I205" s="38">
        <v>1</v>
      </c>
      <c r="J205" s="38">
        <v>80</v>
      </c>
      <c r="K205" s="38">
        <f t="shared" si="4"/>
        <v>4580</v>
      </c>
      <c r="L205" s="38">
        <v>1</v>
      </c>
      <c r="M205" s="38" t="s">
        <v>2400</v>
      </c>
      <c r="N205" s="38"/>
      <c r="O205" s="38"/>
      <c r="P205" s="38"/>
      <c r="Q205" s="38">
        <v>4580</v>
      </c>
      <c r="R205" s="38"/>
      <c r="S205" s="38"/>
      <c r="T205" s="38"/>
      <c r="U205" s="38"/>
      <c r="V205" s="38">
        <v>0</v>
      </c>
    </row>
    <row r="206" spans="1:22" s="40" customFormat="1" ht="22.5" customHeight="1" x14ac:dyDescent="0.2">
      <c r="A206" s="130">
        <v>197</v>
      </c>
      <c r="B206" s="39" t="s">
        <v>2402</v>
      </c>
      <c r="C206" s="39" t="s">
        <v>9</v>
      </c>
      <c r="D206" s="39">
        <v>8794</v>
      </c>
      <c r="E206" s="38">
        <v>1068</v>
      </c>
      <c r="F206" s="38">
        <v>66</v>
      </c>
      <c r="G206" s="38">
        <v>2</v>
      </c>
      <c r="H206" s="38"/>
      <c r="I206" s="38"/>
      <c r="J206" s="38">
        <v>88</v>
      </c>
      <c r="K206" s="38">
        <f t="shared" si="4"/>
        <v>88</v>
      </c>
      <c r="L206" s="38">
        <v>2</v>
      </c>
      <c r="M206" s="38" t="s">
        <v>1034</v>
      </c>
      <c r="N206" s="38" t="s">
        <v>15</v>
      </c>
      <c r="O206" s="38" t="s">
        <v>12</v>
      </c>
      <c r="P206" s="38">
        <v>242</v>
      </c>
      <c r="Q206" s="38"/>
      <c r="R206" s="38">
        <v>88</v>
      </c>
      <c r="S206" s="38"/>
      <c r="T206" s="38"/>
      <c r="U206" s="38">
        <v>20</v>
      </c>
      <c r="V206" s="38">
        <v>0</v>
      </c>
    </row>
    <row r="207" spans="1:22" s="40" customFormat="1" ht="22.5" customHeight="1" x14ac:dyDescent="0.2">
      <c r="A207" s="130">
        <v>198</v>
      </c>
      <c r="B207" s="123"/>
      <c r="C207" s="39" t="s">
        <v>9</v>
      </c>
      <c r="D207" s="39">
        <v>37567</v>
      </c>
      <c r="E207" s="38">
        <v>4103</v>
      </c>
      <c r="F207" s="38">
        <v>7</v>
      </c>
      <c r="G207" s="38">
        <v>1</v>
      </c>
      <c r="H207" s="38"/>
      <c r="I207" s="38">
        <v>1</v>
      </c>
      <c r="J207" s="38">
        <v>55</v>
      </c>
      <c r="K207" s="38">
        <f t="shared" si="4"/>
        <v>155</v>
      </c>
      <c r="L207" s="38">
        <v>1</v>
      </c>
      <c r="M207" s="38" t="s">
        <v>1034</v>
      </c>
      <c r="N207" s="38"/>
      <c r="O207" s="38"/>
      <c r="P207" s="38"/>
      <c r="Q207" s="38">
        <v>155</v>
      </c>
      <c r="R207" s="38"/>
      <c r="S207" s="38"/>
      <c r="T207" s="38"/>
      <c r="U207" s="38"/>
      <c r="V207" s="38">
        <v>0</v>
      </c>
    </row>
    <row r="208" spans="1:22" s="40" customFormat="1" ht="22.5" customHeight="1" x14ac:dyDescent="0.2">
      <c r="A208" s="130">
        <v>199</v>
      </c>
      <c r="B208" s="123"/>
      <c r="C208" s="39" t="s">
        <v>9</v>
      </c>
      <c r="D208" s="39">
        <v>14929</v>
      </c>
      <c r="E208" s="38">
        <v>2073</v>
      </c>
      <c r="F208" s="38">
        <v>180</v>
      </c>
      <c r="G208" s="38">
        <v>1</v>
      </c>
      <c r="H208" s="38">
        <v>8</v>
      </c>
      <c r="I208" s="38">
        <v>3</v>
      </c>
      <c r="J208" s="38">
        <v>35</v>
      </c>
      <c r="K208" s="38">
        <f t="shared" si="4"/>
        <v>3535</v>
      </c>
      <c r="L208" s="38">
        <v>1</v>
      </c>
      <c r="M208" s="38" t="s">
        <v>1034</v>
      </c>
      <c r="N208" s="38"/>
      <c r="O208" s="38"/>
      <c r="P208" s="38"/>
      <c r="Q208" s="38">
        <v>3535</v>
      </c>
      <c r="R208" s="38"/>
      <c r="S208" s="38"/>
      <c r="T208" s="38"/>
      <c r="U208" s="38"/>
      <c r="V208" s="38">
        <v>0</v>
      </c>
    </row>
    <row r="209" spans="1:22" s="40" customFormat="1" ht="22.5" customHeight="1" x14ac:dyDescent="0.2">
      <c r="A209" s="130">
        <v>200</v>
      </c>
      <c r="B209" s="123"/>
      <c r="C209" s="39" t="s">
        <v>9</v>
      </c>
      <c r="D209" s="39">
        <v>14965</v>
      </c>
      <c r="E209" s="38">
        <v>3633</v>
      </c>
      <c r="F209" s="38">
        <v>232</v>
      </c>
      <c r="G209" s="38">
        <v>1</v>
      </c>
      <c r="H209" s="38"/>
      <c r="I209" s="38">
        <v>2</v>
      </c>
      <c r="J209" s="38">
        <v>68</v>
      </c>
      <c r="K209" s="38">
        <f t="shared" si="4"/>
        <v>268</v>
      </c>
      <c r="L209" s="38">
        <v>1</v>
      </c>
      <c r="M209" s="38" t="s">
        <v>1034</v>
      </c>
      <c r="N209" s="38"/>
      <c r="O209" s="38"/>
      <c r="P209" s="38"/>
      <c r="Q209" s="38">
        <v>268</v>
      </c>
      <c r="R209" s="38"/>
      <c r="S209" s="38"/>
      <c r="T209" s="38"/>
      <c r="U209" s="38"/>
      <c r="V209" s="38">
        <v>0</v>
      </c>
    </row>
    <row r="210" spans="1:22" s="40" customFormat="1" ht="22.5" customHeight="1" x14ac:dyDescent="0.2">
      <c r="A210" s="130">
        <v>201</v>
      </c>
      <c r="B210" s="39" t="s">
        <v>2403</v>
      </c>
      <c r="C210" s="39" t="s">
        <v>9</v>
      </c>
      <c r="D210" s="39">
        <v>8766</v>
      </c>
      <c r="E210" s="38">
        <v>1042</v>
      </c>
      <c r="F210" s="38">
        <v>38</v>
      </c>
      <c r="G210" s="38">
        <v>2</v>
      </c>
      <c r="H210" s="38"/>
      <c r="I210" s="38">
        <v>3</v>
      </c>
      <c r="J210" s="38">
        <v>52</v>
      </c>
      <c r="K210" s="38">
        <f t="shared" si="4"/>
        <v>352</v>
      </c>
      <c r="L210" s="38">
        <v>2</v>
      </c>
      <c r="M210" s="38" t="s">
        <v>1035</v>
      </c>
      <c r="N210" s="38" t="s">
        <v>15</v>
      </c>
      <c r="O210" s="38" t="s">
        <v>12</v>
      </c>
      <c r="P210" s="38">
        <v>242</v>
      </c>
      <c r="Q210" s="38"/>
      <c r="R210" s="38">
        <v>352</v>
      </c>
      <c r="S210" s="38"/>
      <c r="T210" s="38"/>
      <c r="U210" s="38">
        <v>20</v>
      </c>
      <c r="V210" s="38">
        <v>0</v>
      </c>
    </row>
    <row r="211" spans="1:22" s="40" customFormat="1" ht="22.5" customHeight="1" x14ac:dyDescent="0.2">
      <c r="A211" s="130">
        <v>202</v>
      </c>
      <c r="B211" s="123"/>
      <c r="C211" s="39" t="s">
        <v>9</v>
      </c>
      <c r="D211" s="39">
        <v>56006</v>
      </c>
      <c r="E211" s="38">
        <v>5270</v>
      </c>
      <c r="F211" s="38">
        <v>119</v>
      </c>
      <c r="G211" s="38">
        <v>1</v>
      </c>
      <c r="H211" s="38">
        <v>7</v>
      </c>
      <c r="I211" s="38"/>
      <c r="J211" s="38">
        <v>84</v>
      </c>
      <c r="K211" s="38">
        <f t="shared" si="4"/>
        <v>2884</v>
      </c>
      <c r="L211" s="38">
        <v>1</v>
      </c>
      <c r="M211" s="38" t="s">
        <v>1035</v>
      </c>
      <c r="N211" s="38"/>
      <c r="O211" s="38"/>
      <c r="P211" s="38"/>
      <c r="Q211" s="38">
        <v>2884</v>
      </c>
      <c r="R211" s="38"/>
      <c r="S211" s="38"/>
      <c r="T211" s="38"/>
      <c r="U211" s="38"/>
      <c r="V211" s="38">
        <v>0</v>
      </c>
    </row>
    <row r="212" spans="1:22" s="40" customFormat="1" ht="22.5" customHeight="1" x14ac:dyDescent="0.2">
      <c r="A212" s="130">
        <v>203</v>
      </c>
      <c r="B212" s="123"/>
      <c r="C212" s="39" t="s">
        <v>9</v>
      </c>
      <c r="D212" s="39">
        <v>57526</v>
      </c>
      <c r="E212" s="38">
        <v>5271</v>
      </c>
      <c r="F212" s="38">
        <v>120</v>
      </c>
      <c r="G212" s="38">
        <v>1</v>
      </c>
      <c r="H212" s="38">
        <v>10</v>
      </c>
      <c r="I212" s="38">
        <v>2</v>
      </c>
      <c r="J212" s="38">
        <v>71</v>
      </c>
      <c r="K212" s="38">
        <f t="shared" si="4"/>
        <v>4271</v>
      </c>
      <c r="L212" s="38">
        <v>1</v>
      </c>
      <c r="M212" s="38" t="s">
        <v>1035</v>
      </c>
      <c r="N212" s="38"/>
      <c r="O212" s="38"/>
      <c r="P212" s="38"/>
      <c r="Q212" s="38">
        <v>4271</v>
      </c>
      <c r="R212" s="38"/>
      <c r="S212" s="38"/>
      <c r="T212" s="38"/>
      <c r="U212" s="38"/>
      <c r="V212" s="38">
        <v>0</v>
      </c>
    </row>
    <row r="213" spans="1:22" s="40" customFormat="1" ht="22.5" customHeight="1" x14ac:dyDescent="0.2">
      <c r="A213" s="130">
        <v>204</v>
      </c>
      <c r="B213" s="39" t="s">
        <v>2378</v>
      </c>
      <c r="C213" s="39" t="s">
        <v>9</v>
      </c>
      <c r="D213" s="39">
        <v>50198</v>
      </c>
      <c r="E213" s="38">
        <v>4709</v>
      </c>
      <c r="F213" s="38">
        <v>20</v>
      </c>
      <c r="G213" s="38">
        <v>2</v>
      </c>
      <c r="H213" s="38"/>
      <c r="I213" s="38"/>
      <c r="J213" s="38">
        <v>58</v>
      </c>
      <c r="K213" s="38">
        <f t="shared" si="4"/>
        <v>58</v>
      </c>
      <c r="L213" s="38">
        <v>2</v>
      </c>
      <c r="M213" s="38" t="s">
        <v>1036</v>
      </c>
      <c r="N213" s="38" t="s">
        <v>15</v>
      </c>
      <c r="O213" s="38" t="s">
        <v>42</v>
      </c>
      <c r="P213" s="38">
        <v>54</v>
      </c>
      <c r="Q213" s="38"/>
      <c r="R213" s="38">
        <v>58</v>
      </c>
      <c r="S213" s="38"/>
      <c r="T213" s="38"/>
      <c r="U213" s="38">
        <v>10</v>
      </c>
      <c r="V213" s="38">
        <v>0</v>
      </c>
    </row>
    <row r="214" spans="1:22" s="40" customFormat="1" ht="22.5" customHeight="1" x14ac:dyDescent="0.2">
      <c r="A214" s="130">
        <v>205</v>
      </c>
      <c r="B214" s="123"/>
      <c r="C214" s="39" t="s">
        <v>13</v>
      </c>
      <c r="D214" s="39"/>
      <c r="E214" s="38"/>
      <c r="F214" s="38"/>
      <c r="G214" s="38">
        <v>1</v>
      </c>
      <c r="H214" s="38">
        <v>9</v>
      </c>
      <c r="I214" s="38">
        <v>3</v>
      </c>
      <c r="J214" s="38"/>
      <c r="K214" s="38">
        <f t="shared" si="4"/>
        <v>3900</v>
      </c>
      <c r="L214" s="38">
        <v>1</v>
      </c>
      <c r="M214" s="38" t="s">
        <v>1036</v>
      </c>
      <c r="N214" s="38"/>
      <c r="O214" s="38"/>
      <c r="P214" s="38"/>
      <c r="Q214" s="38">
        <v>3900</v>
      </c>
      <c r="R214" s="38"/>
      <c r="S214" s="38"/>
      <c r="T214" s="38"/>
      <c r="U214" s="38"/>
      <c r="V214" s="38">
        <v>0.01</v>
      </c>
    </row>
    <row r="215" spans="1:22" s="40" customFormat="1" ht="22.5" customHeight="1" x14ac:dyDescent="0.2">
      <c r="A215" s="130">
        <v>206</v>
      </c>
      <c r="B215" s="39" t="s">
        <v>2379</v>
      </c>
      <c r="C215" s="39" t="s">
        <v>32</v>
      </c>
      <c r="D215" s="39">
        <v>1708</v>
      </c>
      <c r="E215" s="38">
        <v>1708</v>
      </c>
      <c r="F215" s="38">
        <v>70</v>
      </c>
      <c r="G215" s="38">
        <v>2</v>
      </c>
      <c r="H215" s="38">
        <v>1</v>
      </c>
      <c r="I215" s="38"/>
      <c r="J215" s="38">
        <v>70</v>
      </c>
      <c r="K215" s="38">
        <f t="shared" si="4"/>
        <v>470</v>
      </c>
      <c r="L215" s="38">
        <v>2</v>
      </c>
      <c r="M215" s="38" t="s">
        <v>1037</v>
      </c>
      <c r="N215" s="38" t="s">
        <v>15</v>
      </c>
      <c r="O215" s="38" t="s">
        <v>12</v>
      </c>
      <c r="P215" s="38">
        <v>164</v>
      </c>
      <c r="Q215" s="38"/>
      <c r="R215" s="38">
        <v>470</v>
      </c>
      <c r="S215" s="38"/>
      <c r="T215" s="38"/>
      <c r="U215" s="38">
        <v>20</v>
      </c>
      <c r="V215" s="38">
        <v>0.02</v>
      </c>
    </row>
    <row r="216" spans="1:22" s="40" customFormat="1" ht="22.5" customHeight="1" x14ac:dyDescent="0.2">
      <c r="A216" s="130">
        <v>207</v>
      </c>
      <c r="B216" s="123"/>
      <c r="C216" s="39" t="s">
        <v>13</v>
      </c>
      <c r="D216" s="39"/>
      <c r="E216" s="38"/>
      <c r="F216" s="38"/>
      <c r="G216" s="38">
        <v>1</v>
      </c>
      <c r="H216" s="38">
        <v>31</v>
      </c>
      <c r="I216" s="38">
        <v>3</v>
      </c>
      <c r="J216" s="38">
        <v>15</v>
      </c>
      <c r="K216" s="38">
        <f t="shared" si="4"/>
        <v>12715</v>
      </c>
      <c r="L216" s="38">
        <v>1</v>
      </c>
      <c r="M216" s="38" t="s">
        <v>1037</v>
      </c>
      <c r="N216" s="38"/>
      <c r="O216" s="38"/>
      <c r="P216" s="38"/>
      <c r="Q216" s="38">
        <v>12715</v>
      </c>
      <c r="R216" s="38"/>
      <c r="S216" s="38"/>
      <c r="T216" s="38"/>
      <c r="U216" s="38"/>
      <c r="V216" s="38">
        <v>0.01</v>
      </c>
    </row>
    <row r="217" spans="1:22" s="40" customFormat="1" ht="22.5" customHeight="1" x14ac:dyDescent="0.2">
      <c r="A217" s="130">
        <v>208</v>
      </c>
      <c r="B217" s="123"/>
      <c r="C217" s="39" t="s">
        <v>32</v>
      </c>
      <c r="D217" s="39">
        <v>1707</v>
      </c>
      <c r="E217" s="38">
        <v>1707</v>
      </c>
      <c r="F217" s="38">
        <v>69</v>
      </c>
      <c r="G217" s="38">
        <v>1</v>
      </c>
      <c r="H217" s="38">
        <v>2</v>
      </c>
      <c r="I217" s="38"/>
      <c r="J217" s="38">
        <v>33</v>
      </c>
      <c r="K217" s="38">
        <f t="shared" si="4"/>
        <v>833</v>
      </c>
      <c r="L217" s="38">
        <v>1</v>
      </c>
      <c r="M217" s="38" t="s">
        <v>1037</v>
      </c>
      <c r="N217" s="38"/>
      <c r="O217" s="38"/>
      <c r="P217" s="38"/>
      <c r="Q217" s="38">
        <v>833</v>
      </c>
      <c r="R217" s="38"/>
      <c r="S217" s="38"/>
      <c r="T217" s="38"/>
      <c r="U217" s="38"/>
      <c r="V217" s="38">
        <v>0.01</v>
      </c>
    </row>
    <row r="218" spans="1:22" s="40" customFormat="1" ht="22.5" customHeight="1" x14ac:dyDescent="0.2">
      <c r="A218" s="130">
        <v>209</v>
      </c>
      <c r="B218" s="39" t="s">
        <v>2380</v>
      </c>
      <c r="C218" s="39" t="s">
        <v>9</v>
      </c>
      <c r="D218" s="39">
        <v>16833</v>
      </c>
      <c r="E218" s="38">
        <v>2775</v>
      </c>
      <c r="F218" s="38">
        <v>70</v>
      </c>
      <c r="G218" s="38">
        <v>2</v>
      </c>
      <c r="H218" s="38">
        <v>20</v>
      </c>
      <c r="I218" s="38"/>
      <c r="J218" s="38">
        <v>24</v>
      </c>
      <c r="K218" s="38">
        <f t="shared" si="4"/>
        <v>8024</v>
      </c>
      <c r="L218" s="38">
        <v>2</v>
      </c>
      <c r="M218" s="38" t="s">
        <v>1038</v>
      </c>
      <c r="N218" s="38" t="s">
        <v>15</v>
      </c>
      <c r="O218" s="38" t="s">
        <v>12</v>
      </c>
      <c r="P218" s="38">
        <v>138</v>
      </c>
      <c r="Q218" s="38">
        <v>7900</v>
      </c>
      <c r="R218" s="38">
        <v>124</v>
      </c>
      <c r="S218" s="38"/>
      <c r="T218" s="38"/>
      <c r="U218" s="38">
        <v>30</v>
      </c>
      <c r="V218" s="38">
        <v>0</v>
      </c>
    </row>
    <row r="219" spans="1:22" s="40" customFormat="1" ht="22.5" customHeight="1" x14ac:dyDescent="0.2">
      <c r="A219" s="130">
        <v>210</v>
      </c>
      <c r="B219" s="39" t="s">
        <v>2381</v>
      </c>
      <c r="C219" s="39" t="s">
        <v>9</v>
      </c>
      <c r="D219" s="39">
        <v>49288</v>
      </c>
      <c r="E219" s="38">
        <v>4691</v>
      </c>
      <c r="F219" s="38">
        <v>17</v>
      </c>
      <c r="G219" s="38">
        <v>1</v>
      </c>
      <c r="H219" s="38"/>
      <c r="I219" s="38"/>
      <c r="J219" s="38">
        <v>32</v>
      </c>
      <c r="K219" s="38">
        <f t="shared" si="4"/>
        <v>32</v>
      </c>
      <c r="L219" s="38">
        <v>1</v>
      </c>
      <c r="M219" s="38" t="s">
        <v>985</v>
      </c>
      <c r="N219" s="38"/>
      <c r="O219" s="38"/>
      <c r="P219" s="38"/>
      <c r="Q219" s="38">
        <v>32</v>
      </c>
      <c r="R219" s="38"/>
      <c r="S219" s="38"/>
      <c r="T219" s="38"/>
      <c r="U219" s="38"/>
      <c r="V219" s="38">
        <v>0</v>
      </c>
    </row>
    <row r="220" spans="1:22" s="40" customFormat="1" ht="22.5" customHeight="1" x14ac:dyDescent="0.2">
      <c r="A220" s="130">
        <v>211</v>
      </c>
      <c r="B220" s="123"/>
      <c r="C220" s="39" t="s">
        <v>9</v>
      </c>
      <c r="D220" s="39">
        <v>49287</v>
      </c>
      <c r="E220" s="38">
        <v>4690</v>
      </c>
      <c r="F220" s="38">
        <v>16</v>
      </c>
      <c r="G220" s="38">
        <v>1</v>
      </c>
      <c r="H220" s="38"/>
      <c r="I220" s="38"/>
      <c r="J220" s="38">
        <v>47</v>
      </c>
      <c r="K220" s="38">
        <f t="shared" si="4"/>
        <v>47</v>
      </c>
      <c r="L220" s="38">
        <v>1</v>
      </c>
      <c r="M220" s="38" t="s">
        <v>985</v>
      </c>
      <c r="N220" s="38"/>
      <c r="O220" s="38"/>
      <c r="P220" s="38"/>
      <c r="Q220" s="38">
        <v>47</v>
      </c>
      <c r="R220" s="38"/>
      <c r="S220" s="38"/>
      <c r="T220" s="38"/>
      <c r="U220" s="38"/>
      <c r="V220" s="38">
        <v>0</v>
      </c>
    </row>
    <row r="221" spans="1:22" s="40" customFormat="1" ht="22.5" customHeight="1" x14ac:dyDescent="0.2">
      <c r="A221" s="130">
        <v>212</v>
      </c>
      <c r="B221" s="123"/>
      <c r="C221" s="39" t="s">
        <v>9</v>
      </c>
      <c r="D221" s="39">
        <v>53279</v>
      </c>
      <c r="E221" s="38">
        <v>4989</v>
      </c>
      <c r="F221" s="38">
        <v>29</v>
      </c>
      <c r="G221" s="38">
        <v>1</v>
      </c>
      <c r="H221" s="38"/>
      <c r="I221" s="38"/>
      <c r="J221" s="38">
        <v>25</v>
      </c>
      <c r="K221" s="38">
        <f t="shared" si="4"/>
        <v>25</v>
      </c>
      <c r="L221" s="38">
        <v>1</v>
      </c>
      <c r="M221" s="38" t="s">
        <v>985</v>
      </c>
      <c r="N221" s="38"/>
      <c r="O221" s="38"/>
      <c r="P221" s="38"/>
      <c r="Q221" s="38">
        <v>25</v>
      </c>
      <c r="R221" s="38"/>
      <c r="S221" s="38"/>
      <c r="T221" s="38"/>
      <c r="U221" s="38"/>
      <c r="V221" s="38">
        <v>0</v>
      </c>
    </row>
    <row r="222" spans="1:22" s="40" customFormat="1" ht="22.5" customHeight="1" x14ac:dyDescent="0.2">
      <c r="A222" s="130">
        <v>213</v>
      </c>
      <c r="B222" s="39" t="s">
        <v>2382</v>
      </c>
      <c r="C222" s="39" t="s">
        <v>9</v>
      </c>
      <c r="D222" s="39">
        <v>8809</v>
      </c>
      <c r="E222" s="38">
        <v>1082</v>
      </c>
      <c r="F222" s="38">
        <v>81</v>
      </c>
      <c r="G222" s="38">
        <v>2</v>
      </c>
      <c r="H222" s="38"/>
      <c r="I222" s="38">
        <v>1</v>
      </c>
      <c r="J222" s="38">
        <v>31</v>
      </c>
      <c r="K222" s="38">
        <f t="shared" si="4"/>
        <v>131</v>
      </c>
      <c r="L222" s="38">
        <v>2</v>
      </c>
      <c r="M222" s="38" t="s">
        <v>1039</v>
      </c>
      <c r="N222" s="38" t="s">
        <v>15</v>
      </c>
      <c r="O222" s="38" t="s">
        <v>12</v>
      </c>
      <c r="P222" s="38">
        <v>216</v>
      </c>
      <c r="Q222" s="38"/>
      <c r="R222" s="38">
        <v>131</v>
      </c>
      <c r="S222" s="38"/>
      <c r="T222" s="38"/>
      <c r="U222" s="38">
        <v>20</v>
      </c>
      <c r="V222" s="38">
        <v>0</v>
      </c>
    </row>
    <row r="223" spans="1:22" s="40" customFormat="1" ht="22.5" customHeight="1" x14ac:dyDescent="0.2">
      <c r="A223" s="130">
        <v>214</v>
      </c>
      <c r="B223" s="123"/>
      <c r="C223" s="39" t="s">
        <v>9</v>
      </c>
      <c r="D223" s="39">
        <v>16748</v>
      </c>
      <c r="E223" s="38">
        <v>2696</v>
      </c>
      <c r="F223" s="38">
        <v>13</v>
      </c>
      <c r="G223" s="38">
        <v>1</v>
      </c>
      <c r="H223" s="38">
        <v>15</v>
      </c>
      <c r="I223" s="38">
        <v>3</v>
      </c>
      <c r="J223" s="38">
        <v>38</v>
      </c>
      <c r="K223" s="38">
        <f t="shared" si="4"/>
        <v>6338</v>
      </c>
      <c r="L223" s="38">
        <v>1</v>
      </c>
      <c r="M223" s="38" t="s">
        <v>1039</v>
      </c>
      <c r="N223" s="38"/>
      <c r="O223" s="38"/>
      <c r="P223" s="38"/>
      <c r="Q223" s="38">
        <v>6338</v>
      </c>
      <c r="R223" s="38"/>
      <c r="S223" s="38"/>
      <c r="T223" s="38"/>
      <c r="U223" s="38"/>
      <c r="V223" s="38">
        <v>0</v>
      </c>
    </row>
    <row r="224" spans="1:22" s="40" customFormat="1" ht="22.5" customHeight="1" x14ac:dyDescent="0.2">
      <c r="A224" s="130">
        <v>215</v>
      </c>
      <c r="B224" s="123"/>
      <c r="C224" s="39" t="s">
        <v>9</v>
      </c>
      <c r="D224" s="39">
        <v>14882</v>
      </c>
      <c r="E224" s="38">
        <v>2027</v>
      </c>
      <c r="F224" s="38">
        <v>129</v>
      </c>
      <c r="G224" s="38">
        <v>1</v>
      </c>
      <c r="H224" s="38">
        <v>4</v>
      </c>
      <c r="I224" s="38">
        <v>3</v>
      </c>
      <c r="J224" s="38">
        <v>58</v>
      </c>
      <c r="K224" s="38">
        <f t="shared" si="4"/>
        <v>1958</v>
      </c>
      <c r="L224" s="38">
        <v>1</v>
      </c>
      <c r="M224" s="38" t="s">
        <v>1039</v>
      </c>
      <c r="N224" s="38"/>
      <c r="O224" s="38"/>
      <c r="P224" s="38"/>
      <c r="Q224" s="38">
        <v>1958</v>
      </c>
      <c r="R224" s="38"/>
      <c r="S224" s="38"/>
      <c r="T224" s="38"/>
      <c r="U224" s="38"/>
      <c r="V224" s="38">
        <v>0</v>
      </c>
    </row>
    <row r="225" spans="1:22" s="40" customFormat="1" ht="22.5" customHeight="1" x14ac:dyDescent="0.2">
      <c r="A225" s="130">
        <v>216</v>
      </c>
      <c r="B225" s="39" t="s">
        <v>2383</v>
      </c>
      <c r="C225" s="39" t="s">
        <v>9</v>
      </c>
      <c r="D225" s="39">
        <v>8782</v>
      </c>
      <c r="E225" s="38">
        <v>1057</v>
      </c>
      <c r="F225" s="38">
        <v>54</v>
      </c>
      <c r="G225" s="38">
        <v>2</v>
      </c>
      <c r="H225" s="38"/>
      <c r="I225" s="38">
        <v>3</v>
      </c>
      <c r="J225" s="38">
        <v>88</v>
      </c>
      <c r="K225" s="38">
        <f t="shared" si="4"/>
        <v>388</v>
      </c>
      <c r="L225" s="38">
        <v>2</v>
      </c>
      <c r="M225" s="38" t="s">
        <v>1040</v>
      </c>
      <c r="N225" s="38" t="s">
        <v>15</v>
      </c>
      <c r="O225" s="38" t="s">
        <v>42</v>
      </c>
      <c r="P225" s="38">
        <v>63</v>
      </c>
      <c r="Q225" s="38"/>
      <c r="R225" s="38">
        <v>388</v>
      </c>
      <c r="S225" s="38"/>
      <c r="T225" s="38"/>
      <c r="U225" s="38">
        <v>10</v>
      </c>
      <c r="V225" s="38">
        <v>0</v>
      </c>
    </row>
    <row r="226" spans="1:22" s="40" customFormat="1" ht="22.5" customHeight="1" x14ac:dyDescent="0.2">
      <c r="A226" s="130">
        <v>217</v>
      </c>
      <c r="B226" s="39" t="s">
        <v>2479</v>
      </c>
      <c r="C226" s="39" t="s">
        <v>9</v>
      </c>
      <c r="D226" s="39">
        <v>6878</v>
      </c>
      <c r="E226" s="38">
        <v>2817</v>
      </c>
      <c r="F226" s="38">
        <v>340</v>
      </c>
      <c r="G226" s="38">
        <v>1</v>
      </c>
      <c r="H226" s="38">
        <v>26</v>
      </c>
      <c r="I226" s="38">
        <v>3</v>
      </c>
      <c r="J226" s="38">
        <v>80</v>
      </c>
      <c r="K226" s="38">
        <f t="shared" si="4"/>
        <v>10780</v>
      </c>
      <c r="L226" s="38">
        <v>1</v>
      </c>
      <c r="M226" s="38" t="s">
        <v>1041</v>
      </c>
      <c r="N226" s="38"/>
      <c r="O226" s="38"/>
      <c r="P226" s="38"/>
      <c r="Q226" s="38">
        <v>10780</v>
      </c>
      <c r="R226" s="38"/>
      <c r="S226" s="38"/>
      <c r="T226" s="38"/>
      <c r="U226" s="38"/>
      <c r="V226" s="38">
        <v>0</v>
      </c>
    </row>
    <row r="227" spans="1:22" s="40" customFormat="1" ht="22.5" customHeight="1" x14ac:dyDescent="0.2">
      <c r="A227" s="130">
        <v>218</v>
      </c>
      <c r="B227" s="123"/>
      <c r="C227" s="39" t="s">
        <v>9</v>
      </c>
      <c r="D227" s="39">
        <v>14911</v>
      </c>
      <c r="E227" s="38">
        <v>2055</v>
      </c>
      <c r="F227" s="38">
        <v>175</v>
      </c>
      <c r="G227" s="38">
        <v>1</v>
      </c>
      <c r="H227" s="38"/>
      <c r="I227" s="38">
        <v>1</v>
      </c>
      <c r="J227" s="38">
        <v>56</v>
      </c>
      <c r="K227" s="38">
        <f t="shared" si="4"/>
        <v>156</v>
      </c>
      <c r="L227" s="38">
        <v>2</v>
      </c>
      <c r="M227" s="38" t="s">
        <v>1041</v>
      </c>
      <c r="N227" s="38" t="s">
        <v>15</v>
      </c>
      <c r="O227" s="38" t="s">
        <v>12</v>
      </c>
      <c r="P227" s="38">
        <v>152</v>
      </c>
      <c r="Q227" s="38"/>
      <c r="R227" s="38">
        <v>156</v>
      </c>
      <c r="S227" s="38"/>
      <c r="T227" s="38"/>
      <c r="U227" s="38">
        <v>20</v>
      </c>
      <c r="V227" s="38">
        <v>0</v>
      </c>
    </row>
    <row r="228" spans="1:22" s="40" customFormat="1" ht="22.5" customHeight="1" x14ac:dyDescent="0.2">
      <c r="A228" s="130">
        <v>219</v>
      </c>
      <c r="B228" s="39" t="s">
        <v>2478</v>
      </c>
      <c r="C228" s="39" t="s">
        <v>9</v>
      </c>
      <c r="D228" s="39">
        <v>8785</v>
      </c>
      <c r="E228" s="38">
        <v>1059</v>
      </c>
      <c r="F228" s="38">
        <v>57</v>
      </c>
      <c r="G228" s="38">
        <v>2</v>
      </c>
      <c r="H228" s="38"/>
      <c r="I228" s="38">
        <v>3</v>
      </c>
      <c r="J228" s="38">
        <v>63</v>
      </c>
      <c r="K228" s="38">
        <f t="shared" si="4"/>
        <v>363</v>
      </c>
      <c r="L228" s="38">
        <v>2</v>
      </c>
      <c r="M228" s="38" t="s">
        <v>1042</v>
      </c>
      <c r="N228" s="38" t="s">
        <v>15</v>
      </c>
      <c r="O228" s="38" t="s">
        <v>12</v>
      </c>
      <c r="P228" s="38">
        <v>170</v>
      </c>
      <c r="Q228" s="38"/>
      <c r="R228" s="38">
        <v>363</v>
      </c>
      <c r="S228" s="38"/>
      <c r="T228" s="38"/>
      <c r="U228" s="38">
        <v>20</v>
      </c>
      <c r="V228" s="38">
        <v>0</v>
      </c>
    </row>
    <row r="229" spans="1:22" s="40" customFormat="1" ht="22.5" customHeight="1" x14ac:dyDescent="0.2">
      <c r="A229" s="130">
        <v>220</v>
      </c>
      <c r="B229" s="123"/>
      <c r="C229" s="39" t="s">
        <v>9</v>
      </c>
      <c r="D229" s="39">
        <v>8807</v>
      </c>
      <c r="E229" s="38">
        <v>1080</v>
      </c>
      <c r="F229" s="38">
        <v>75</v>
      </c>
      <c r="G229" s="38">
        <v>1</v>
      </c>
      <c r="H229" s="38">
        <v>1</v>
      </c>
      <c r="I229" s="38"/>
      <c r="J229" s="38">
        <v>64</v>
      </c>
      <c r="K229" s="38">
        <f t="shared" si="4"/>
        <v>464</v>
      </c>
      <c r="L229" s="38">
        <v>1</v>
      </c>
      <c r="M229" s="38" t="s">
        <v>1042</v>
      </c>
      <c r="N229" s="38"/>
      <c r="O229" s="38"/>
      <c r="P229" s="38"/>
      <c r="Q229" s="38">
        <v>464</v>
      </c>
      <c r="R229" s="38"/>
      <c r="S229" s="38"/>
      <c r="T229" s="38"/>
      <c r="U229" s="38"/>
      <c r="V229" s="38">
        <v>0</v>
      </c>
    </row>
    <row r="230" spans="1:22" s="40" customFormat="1" ht="22.5" customHeight="1" x14ac:dyDescent="0.2">
      <c r="A230" s="130">
        <v>221</v>
      </c>
      <c r="B230" s="123"/>
      <c r="C230" s="39" t="s">
        <v>9</v>
      </c>
      <c r="D230" s="39">
        <v>17084</v>
      </c>
      <c r="E230" s="38">
        <v>3012</v>
      </c>
      <c r="F230" s="38">
        <v>207</v>
      </c>
      <c r="G230" s="38">
        <v>1</v>
      </c>
      <c r="H230" s="38">
        <v>27</v>
      </c>
      <c r="I230" s="38">
        <v>1</v>
      </c>
      <c r="J230" s="38">
        <v>38</v>
      </c>
      <c r="K230" s="38">
        <f t="shared" si="4"/>
        <v>10938</v>
      </c>
      <c r="L230" s="38">
        <v>1</v>
      </c>
      <c r="M230" s="38" t="s">
        <v>1042</v>
      </c>
      <c r="N230" s="38"/>
      <c r="O230" s="38"/>
      <c r="P230" s="38"/>
      <c r="Q230" s="38">
        <v>10938</v>
      </c>
      <c r="R230" s="38"/>
      <c r="S230" s="38"/>
      <c r="T230" s="38"/>
      <c r="U230" s="38"/>
      <c r="V230" s="38">
        <v>0</v>
      </c>
    </row>
    <row r="231" spans="1:22" s="40" customFormat="1" ht="22.5" customHeight="1" x14ac:dyDescent="0.2">
      <c r="A231" s="130">
        <v>222</v>
      </c>
      <c r="B231" s="123"/>
      <c r="C231" s="39" t="s">
        <v>13</v>
      </c>
      <c r="D231" s="39"/>
      <c r="E231" s="38"/>
      <c r="F231" s="38"/>
      <c r="G231" s="38">
        <v>1</v>
      </c>
      <c r="H231" s="38">
        <v>11</v>
      </c>
      <c r="I231" s="38"/>
      <c r="J231" s="38"/>
      <c r="K231" s="38">
        <f t="shared" si="4"/>
        <v>4400</v>
      </c>
      <c r="L231" s="38">
        <v>1</v>
      </c>
      <c r="M231" s="38" t="s">
        <v>1042</v>
      </c>
      <c r="N231" s="38"/>
      <c r="O231" s="38"/>
      <c r="P231" s="38"/>
      <c r="Q231" s="38">
        <v>4400</v>
      </c>
      <c r="R231" s="38"/>
      <c r="S231" s="38"/>
      <c r="T231" s="38"/>
      <c r="U231" s="38"/>
      <c r="V231" s="38">
        <v>0.01</v>
      </c>
    </row>
    <row r="232" spans="1:22" s="40" customFormat="1" ht="22.5" customHeight="1" x14ac:dyDescent="0.2">
      <c r="A232" s="130">
        <v>223</v>
      </c>
      <c r="B232" s="123"/>
      <c r="C232" s="39" t="s">
        <v>13</v>
      </c>
      <c r="D232" s="39"/>
      <c r="E232" s="38"/>
      <c r="F232" s="38"/>
      <c r="G232" s="38">
        <v>1</v>
      </c>
      <c r="H232" s="38">
        <v>3</v>
      </c>
      <c r="I232" s="38"/>
      <c r="J232" s="38"/>
      <c r="K232" s="38">
        <f t="shared" si="4"/>
        <v>1200</v>
      </c>
      <c r="L232" s="38">
        <v>1</v>
      </c>
      <c r="M232" s="38" t="s">
        <v>1042</v>
      </c>
      <c r="N232" s="38"/>
      <c r="O232" s="38"/>
      <c r="P232" s="38"/>
      <c r="Q232" s="38">
        <v>1200</v>
      </c>
      <c r="R232" s="38"/>
      <c r="S232" s="38"/>
      <c r="T232" s="38"/>
      <c r="U232" s="38"/>
      <c r="V232" s="38">
        <v>0.01</v>
      </c>
    </row>
    <row r="233" spans="1:22" s="40" customFormat="1" ht="22.5" customHeight="1" x14ac:dyDescent="0.2">
      <c r="A233" s="130">
        <v>224</v>
      </c>
      <c r="B233" s="39" t="s">
        <v>2477</v>
      </c>
      <c r="C233" s="39" t="s">
        <v>9</v>
      </c>
      <c r="D233" s="39">
        <v>49289</v>
      </c>
      <c r="E233" s="38">
        <v>4632</v>
      </c>
      <c r="F233" s="38">
        <v>18</v>
      </c>
      <c r="G233" s="38">
        <v>2</v>
      </c>
      <c r="H233" s="38"/>
      <c r="I233" s="38">
        <v>1</v>
      </c>
      <c r="J233" s="38">
        <v>6</v>
      </c>
      <c r="K233" s="38">
        <f t="shared" si="4"/>
        <v>106</v>
      </c>
      <c r="L233" s="38">
        <v>2</v>
      </c>
      <c r="M233" s="38" t="s">
        <v>1043</v>
      </c>
      <c r="N233" s="38" t="s">
        <v>15</v>
      </c>
      <c r="O233" s="38" t="s">
        <v>12</v>
      </c>
      <c r="P233" s="38">
        <v>216</v>
      </c>
      <c r="Q233" s="38"/>
      <c r="R233" s="38">
        <v>106</v>
      </c>
      <c r="S233" s="38"/>
      <c r="T233" s="38"/>
      <c r="U233" s="38">
        <v>30</v>
      </c>
      <c r="V233" s="38">
        <v>0</v>
      </c>
    </row>
    <row r="234" spans="1:22" s="40" customFormat="1" ht="22.5" customHeight="1" x14ac:dyDescent="0.2">
      <c r="A234" s="130">
        <v>225</v>
      </c>
      <c r="B234" s="123"/>
      <c r="C234" s="39" t="s">
        <v>9</v>
      </c>
      <c r="D234" s="39">
        <v>14942</v>
      </c>
      <c r="E234" s="38">
        <v>2086</v>
      </c>
      <c r="F234" s="38">
        <v>194</v>
      </c>
      <c r="G234" s="38">
        <v>1</v>
      </c>
      <c r="H234" s="38">
        <v>14</v>
      </c>
      <c r="I234" s="38">
        <v>3</v>
      </c>
      <c r="J234" s="38">
        <v>40</v>
      </c>
      <c r="K234" s="38">
        <f t="shared" si="4"/>
        <v>5940</v>
      </c>
      <c r="L234" s="38">
        <v>1</v>
      </c>
      <c r="M234" s="38" t="s">
        <v>1043</v>
      </c>
      <c r="N234" s="38"/>
      <c r="O234" s="38"/>
      <c r="P234" s="38"/>
      <c r="Q234" s="38">
        <v>5940</v>
      </c>
      <c r="R234" s="38"/>
      <c r="S234" s="38"/>
      <c r="T234" s="38"/>
      <c r="U234" s="38"/>
      <c r="V234" s="38">
        <v>0</v>
      </c>
    </row>
    <row r="235" spans="1:22" s="40" customFormat="1" ht="22.5" customHeight="1" x14ac:dyDescent="0.2">
      <c r="A235" s="130">
        <v>226</v>
      </c>
      <c r="B235" s="39" t="s">
        <v>2476</v>
      </c>
      <c r="C235" s="39" t="s">
        <v>9</v>
      </c>
      <c r="D235" s="39">
        <v>8781</v>
      </c>
      <c r="E235" s="38">
        <v>1056</v>
      </c>
      <c r="F235" s="38">
        <v>53</v>
      </c>
      <c r="G235" s="38">
        <v>2</v>
      </c>
      <c r="H235" s="38"/>
      <c r="I235" s="38">
        <v>1</v>
      </c>
      <c r="J235" s="38">
        <v>34</v>
      </c>
      <c r="K235" s="38">
        <f t="shared" si="4"/>
        <v>134</v>
      </c>
      <c r="L235" s="38">
        <v>2</v>
      </c>
      <c r="M235" s="38" t="s">
        <v>1044</v>
      </c>
      <c r="N235" s="38" t="s">
        <v>15</v>
      </c>
      <c r="O235" s="38" t="s">
        <v>12</v>
      </c>
      <c r="P235" s="38">
        <v>138</v>
      </c>
      <c r="Q235" s="38"/>
      <c r="R235" s="38">
        <v>134</v>
      </c>
      <c r="S235" s="38"/>
      <c r="T235" s="38"/>
      <c r="U235" s="38">
        <v>20</v>
      </c>
      <c r="V235" s="38">
        <v>0</v>
      </c>
    </row>
    <row r="236" spans="1:22" s="40" customFormat="1" ht="22.5" customHeight="1" x14ac:dyDescent="0.2">
      <c r="A236" s="130">
        <v>227</v>
      </c>
      <c r="B236" s="123"/>
      <c r="C236" s="39" t="s">
        <v>9</v>
      </c>
      <c r="D236" s="39">
        <v>35443</v>
      </c>
      <c r="E236" s="38">
        <v>4006</v>
      </c>
      <c r="F236" s="38">
        <v>297</v>
      </c>
      <c r="G236" s="38">
        <v>1</v>
      </c>
      <c r="H236" s="38">
        <v>11</v>
      </c>
      <c r="I236" s="38"/>
      <c r="J236" s="38">
        <v>90</v>
      </c>
      <c r="K236" s="38">
        <f t="shared" si="4"/>
        <v>4490</v>
      </c>
      <c r="L236" s="38">
        <v>1</v>
      </c>
      <c r="M236" s="38" t="s">
        <v>1044</v>
      </c>
      <c r="N236" s="38"/>
      <c r="O236" s="38"/>
      <c r="P236" s="38"/>
      <c r="Q236" s="38">
        <v>4490</v>
      </c>
      <c r="R236" s="38"/>
      <c r="S236" s="38"/>
      <c r="T236" s="38"/>
      <c r="U236" s="38"/>
      <c r="V236" s="38">
        <v>0</v>
      </c>
    </row>
    <row r="237" spans="1:22" s="40" customFormat="1" ht="22.5" customHeight="1" x14ac:dyDescent="0.2">
      <c r="A237" s="130">
        <v>228</v>
      </c>
      <c r="B237" s="123"/>
      <c r="C237" s="39" t="s">
        <v>9</v>
      </c>
      <c r="D237" s="39">
        <v>48232</v>
      </c>
      <c r="E237" s="38">
        <v>4587</v>
      </c>
      <c r="F237" s="38">
        <v>173</v>
      </c>
      <c r="G237" s="38">
        <v>1</v>
      </c>
      <c r="H237" s="38">
        <v>16</v>
      </c>
      <c r="I237" s="38">
        <v>3</v>
      </c>
      <c r="J237" s="38">
        <v>42</v>
      </c>
      <c r="K237" s="38">
        <f t="shared" si="4"/>
        <v>6742</v>
      </c>
      <c r="L237" s="38">
        <v>1</v>
      </c>
      <c r="M237" s="38" t="s">
        <v>1044</v>
      </c>
      <c r="N237" s="38"/>
      <c r="O237" s="38"/>
      <c r="P237" s="38"/>
      <c r="Q237" s="38">
        <v>6742</v>
      </c>
      <c r="R237" s="38"/>
      <c r="S237" s="38"/>
      <c r="T237" s="38"/>
      <c r="U237" s="38"/>
      <c r="V237" s="38">
        <v>0</v>
      </c>
    </row>
    <row r="238" spans="1:22" s="40" customFormat="1" ht="22.5" customHeight="1" x14ac:dyDescent="0.2">
      <c r="A238" s="130">
        <v>229</v>
      </c>
      <c r="B238" s="39" t="s">
        <v>2475</v>
      </c>
      <c r="C238" s="39" t="s">
        <v>9</v>
      </c>
      <c r="D238" s="39">
        <v>8811</v>
      </c>
      <c r="E238" s="38"/>
      <c r="F238" s="38">
        <v>83</v>
      </c>
      <c r="G238" s="38">
        <v>2</v>
      </c>
      <c r="H238" s="38"/>
      <c r="I238" s="38">
        <v>1</v>
      </c>
      <c r="J238" s="38">
        <v>67</v>
      </c>
      <c r="K238" s="38">
        <f t="shared" si="4"/>
        <v>167</v>
      </c>
      <c r="L238" s="38">
        <v>2</v>
      </c>
      <c r="M238" s="38" t="s">
        <v>1045</v>
      </c>
      <c r="N238" s="38" t="s">
        <v>15</v>
      </c>
      <c r="O238" s="38" t="s">
        <v>12</v>
      </c>
      <c r="P238" s="38">
        <v>250</v>
      </c>
      <c r="Q238" s="38"/>
      <c r="R238" s="38">
        <v>167</v>
      </c>
      <c r="S238" s="38"/>
      <c r="T238" s="38"/>
      <c r="U238" s="38">
        <v>30</v>
      </c>
      <c r="V238" s="38">
        <v>0</v>
      </c>
    </row>
    <row r="239" spans="1:22" s="40" customFormat="1" ht="22.5" customHeight="1" x14ac:dyDescent="0.2">
      <c r="A239" s="130">
        <v>230</v>
      </c>
      <c r="B239" s="123"/>
      <c r="C239" s="39" t="s">
        <v>9</v>
      </c>
      <c r="D239" s="39">
        <v>55708</v>
      </c>
      <c r="E239" s="38">
        <v>5316</v>
      </c>
      <c r="F239" s="38">
        <v>34</v>
      </c>
      <c r="G239" s="38">
        <v>1</v>
      </c>
      <c r="H239" s="38">
        <v>1</v>
      </c>
      <c r="I239" s="38">
        <v>1</v>
      </c>
      <c r="J239" s="38">
        <v>67</v>
      </c>
      <c r="K239" s="38">
        <f t="shared" si="4"/>
        <v>567</v>
      </c>
      <c r="L239" s="38">
        <v>1</v>
      </c>
      <c r="M239" s="38" t="s">
        <v>1045</v>
      </c>
      <c r="N239" s="38"/>
      <c r="O239" s="38"/>
      <c r="P239" s="38"/>
      <c r="Q239" s="38">
        <v>567</v>
      </c>
      <c r="R239" s="38"/>
      <c r="S239" s="38"/>
      <c r="T239" s="38"/>
      <c r="U239" s="38"/>
      <c r="V239" s="38">
        <v>0</v>
      </c>
    </row>
    <row r="240" spans="1:22" s="40" customFormat="1" ht="22.5" customHeight="1" x14ac:dyDescent="0.2">
      <c r="A240" s="130">
        <v>231</v>
      </c>
      <c r="B240" s="123"/>
      <c r="C240" s="39" t="s">
        <v>9</v>
      </c>
      <c r="D240" s="39">
        <v>16747</v>
      </c>
      <c r="E240" s="38"/>
      <c r="F240" s="38">
        <v>12</v>
      </c>
      <c r="G240" s="38">
        <v>1</v>
      </c>
      <c r="H240" s="38">
        <v>5</v>
      </c>
      <c r="I240" s="38">
        <v>3</v>
      </c>
      <c r="J240" s="38">
        <v>75</v>
      </c>
      <c r="K240" s="38">
        <f t="shared" si="4"/>
        <v>2375</v>
      </c>
      <c r="L240" s="38">
        <v>1</v>
      </c>
      <c r="M240" s="38" t="s">
        <v>1045</v>
      </c>
      <c r="N240" s="38"/>
      <c r="O240" s="38"/>
      <c r="P240" s="38"/>
      <c r="Q240" s="38">
        <v>2375</v>
      </c>
      <c r="R240" s="38"/>
      <c r="S240" s="38"/>
      <c r="T240" s="38"/>
      <c r="U240" s="38"/>
      <c r="V240" s="38">
        <v>0</v>
      </c>
    </row>
    <row r="241" spans="1:22" s="40" customFormat="1" ht="22.5" customHeight="1" x14ac:dyDescent="0.2">
      <c r="A241" s="130">
        <v>232</v>
      </c>
      <c r="B241" s="123"/>
      <c r="C241" s="94" t="s">
        <v>9</v>
      </c>
      <c r="D241" s="94">
        <v>14792</v>
      </c>
      <c r="E241" s="38">
        <v>1941</v>
      </c>
      <c r="F241" s="38">
        <v>61</v>
      </c>
      <c r="G241" s="38">
        <v>1</v>
      </c>
      <c r="H241" s="38">
        <v>14</v>
      </c>
      <c r="I241" s="38">
        <v>2</v>
      </c>
      <c r="J241" s="38">
        <v>39</v>
      </c>
      <c r="K241" s="38">
        <f t="shared" si="4"/>
        <v>5839</v>
      </c>
      <c r="L241" s="38">
        <v>1</v>
      </c>
      <c r="M241" s="38" t="s">
        <v>1045</v>
      </c>
      <c r="N241" s="38"/>
      <c r="O241" s="38"/>
      <c r="P241" s="38"/>
      <c r="Q241" s="38">
        <v>5839</v>
      </c>
      <c r="R241" s="38"/>
      <c r="S241" s="38"/>
      <c r="T241" s="38"/>
      <c r="U241" s="38"/>
      <c r="V241" s="38"/>
    </row>
    <row r="242" spans="1:22" s="40" customFormat="1" ht="22.5" customHeight="1" x14ac:dyDescent="0.2">
      <c r="A242" s="130">
        <v>233</v>
      </c>
      <c r="B242" s="123"/>
      <c r="C242" s="39" t="s">
        <v>39</v>
      </c>
      <c r="D242" s="39"/>
      <c r="E242" s="38"/>
      <c r="F242" s="38"/>
      <c r="G242" s="38">
        <v>1</v>
      </c>
      <c r="H242" s="38">
        <v>18</v>
      </c>
      <c r="I242" s="38">
        <v>3</v>
      </c>
      <c r="J242" s="38">
        <v>12</v>
      </c>
      <c r="K242" s="38">
        <f t="shared" si="4"/>
        <v>7512</v>
      </c>
      <c r="L242" s="38">
        <v>1</v>
      </c>
      <c r="M242" s="38" t="s">
        <v>1045</v>
      </c>
      <c r="N242" s="38"/>
      <c r="O242" s="38"/>
      <c r="P242" s="38"/>
      <c r="Q242" s="38">
        <v>7512</v>
      </c>
      <c r="R242" s="38"/>
      <c r="S242" s="38"/>
      <c r="T242" s="38"/>
      <c r="U242" s="38"/>
      <c r="V242" s="38">
        <v>0.01</v>
      </c>
    </row>
    <row r="243" spans="1:22" s="40" customFormat="1" ht="22.5" customHeight="1" x14ac:dyDescent="0.2">
      <c r="A243" s="130">
        <v>234</v>
      </c>
      <c r="B243" s="39" t="s">
        <v>2474</v>
      </c>
      <c r="C243" s="39" t="s">
        <v>9</v>
      </c>
      <c r="D243" s="39">
        <v>8812</v>
      </c>
      <c r="E243" s="38"/>
      <c r="F243" s="38">
        <v>84</v>
      </c>
      <c r="G243" s="38">
        <v>2</v>
      </c>
      <c r="H243" s="38"/>
      <c r="I243" s="38">
        <v>1</v>
      </c>
      <c r="J243" s="38">
        <v>94</v>
      </c>
      <c r="K243" s="38">
        <f t="shared" si="4"/>
        <v>194</v>
      </c>
      <c r="L243" s="38">
        <v>2</v>
      </c>
      <c r="M243" s="38" t="s">
        <v>1046</v>
      </c>
      <c r="N243" s="38" t="s">
        <v>15</v>
      </c>
      <c r="O243" s="38" t="s">
        <v>12</v>
      </c>
      <c r="P243" s="38">
        <v>248</v>
      </c>
      <c r="Q243" s="38"/>
      <c r="R243" s="38">
        <v>194</v>
      </c>
      <c r="S243" s="38"/>
      <c r="T243" s="38"/>
      <c r="U243" s="38">
        <v>20</v>
      </c>
      <c r="V243" s="38">
        <v>0</v>
      </c>
    </row>
    <row r="244" spans="1:22" s="40" customFormat="1" ht="22.5" customHeight="1" x14ac:dyDescent="0.2">
      <c r="A244" s="130">
        <v>235</v>
      </c>
      <c r="B244" s="123"/>
      <c r="C244" s="39" t="s">
        <v>9</v>
      </c>
      <c r="D244" s="39">
        <v>32989</v>
      </c>
      <c r="E244" s="38">
        <v>3794</v>
      </c>
      <c r="F244" s="38">
        <v>288</v>
      </c>
      <c r="G244" s="38">
        <v>1</v>
      </c>
      <c r="H244" s="38">
        <v>9</v>
      </c>
      <c r="I244" s="38">
        <v>1</v>
      </c>
      <c r="J244" s="38">
        <v>77</v>
      </c>
      <c r="K244" s="38">
        <f t="shared" si="4"/>
        <v>3777</v>
      </c>
      <c r="L244" s="38">
        <v>1</v>
      </c>
      <c r="M244" s="38" t="s">
        <v>1046</v>
      </c>
      <c r="N244" s="38"/>
      <c r="O244" s="38"/>
      <c r="P244" s="38"/>
      <c r="Q244" s="38">
        <v>3777</v>
      </c>
      <c r="R244" s="38"/>
      <c r="S244" s="38"/>
      <c r="T244" s="38"/>
      <c r="U244" s="38"/>
      <c r="V244" s="38">
        <v>0</v>
      </c>
    </row>
    <row r="245" spans="1:22" s="40" customFormat="1" ht="22.5" customHeight="1" x14ac:dyDescent="0.2">
      <c r="A245" s="130">
        <v>236</v>
      </c>
      <c r="B245" s="123"/>
      <c r="C245" s="39" t="s">
        <v>9</v>
      </c>
      <c r="D245" s="39">
        <v>32991</v>
      </c>
      <c r="E245" s="38">
        <v>3796</v>
      </c>
      <c r="F245" s="38">
        <v>290</v>
      </c>
      <c r="G245" s="38">
        <v>1</v>
      </c>
      <c r="H245" s="38"/>
      <c r="I245" s="38">
        <v>2</v>
      </c>
      <c r="J245" s="38">
        <v>69</v>
      </c>
      <c r="K245" s="38">
        <f t="shared" si="4"/>
        <v>269</v>
      </c>
      <c r="L245" s="38">
        <v>1</v>
      </c>
      <c r="M245" s="38" t="s">
        <v>1046</v>
      </c>
      <c r="N245" s="38"/>
      <c r="O245" s="38"/>
      <c r="P245" s="38"/>
      <c r="Q245" s="38">
        <v>269</v>
      </c>
      <c r="R245" s="38"/>
      <c r="S245" s="38"/>
      <c r="T245" s="38"/>
      <c r="U245" s="38"/>
      <c r="V245" s="38">
        <v>0</v>
      </c>
    </row>
    <row r="246" spans="1:22" s="40" customFormat="1" ht="22.5" customHeight="1" x14ac:dyDescent="0.2">
      <c r="A246" s="130">
        <v>237</v>
      </c>
      <c r="B246" s="123"/>
      <c r="C246" s="39" t="s">
        <v>9</v>
      </c>
      <c r="D246" s="39">
        <v>8840</v>
      </c>
      <c r="E246" s="38">
        <v>1111</v>
      </c>
      <c r="F246" s="38">
        <v>112</v>
      </c>
      <c r="G246" s="38">
        <v>1</v>
      </c>
      <c r="H246" s="38">
        <v>1</v>
      </c>
      <c r="I246" s="38">
        <v>1</v>
      </c>
      <c r="J246" s="38">
        <v>6</v>
      </c>
      <c r="K246" s="38">
        <f t="shared" si="4"/>
        <v>506</v>
      </c>
      <c r="L246" s="38">
        <v>1</v>
      </c>
      <c r="M246" s="38" t="s">
        <v>1046</v>
      </c>
      <c r="N246" s="38"/>
      <c r="O246" s="38"/>
      <c r="P246" s="38"/>
      <c r="Q246" s="38">
        <v>506</v>
      </c>
      <c r="R246" s="38"/>
      <c r="S246" s="38"/>
      <c r="T246" s="38"/>
      <c r="U246" s="38"/>
      <c r="V246" s="38">
        <v>0</v>
      </c>
    </row>
    <row r="247" spans="1:22" s="40" customFormat="1" ht="22.5" customHeight="1" x14ac:dyDescent="0.2">
      <c r="A247" s="130">
        <v>238</v>
      </c>
      <c r="B247" s="123"/>
      <c r="C247" s="39" t="s">
        <v>9</v>
      </c>
      <c r="D247" s="39">
        <v>16285</v>
      </c>
      <c r="E247" s="38">
        <v>2434</v>
      </c>
      <c r="F247" s="38">
        <v>69</v>
      </c>
      <c r="G247" s="38">
        <v>1</v>
      </c>
      <c r="H247" s="38">
        <v>37</v>
      </c>
      <c r="I247" s="38">
        <v>2</v>
      </c>
      <c r="J247" s="38">
        <v>89</v>
      </c>
      <c r="K247" s="38">
        <f t="shared" si="4"/>
        <v>15089</v>
      </c>
      <c r="L247" s="38">
        <v>1</v>
      </c>
      <c r="M247" s="38" t="s">
        <v>1046</v>
      </c>
      <c r="N247" s="38"/>
      <c r="O247" s="38"/>
      <c r="P247" s="38"/>
      <c r="Q247" s="38">
        <v>15089</v>
      </c>
      <c r="R247" s="38"/>
      <c r="S247" s="38"/>
      <c r="T247" s="38"/>
      <c r="U247" s="38"/>
      <c r="V247" s="38">
        <v>0</v>
      </c>
    </row>
    <row r="248" spans="1:22" s="40" customFormat="1" ht="22.5" customHeight="1" x14ac:dyDescent="0.2">
      <c r="A248" s="130">
        <v>239</v>
      </c>
      <c r="B248" s="39" t="s">
        <v>2473</v>
      </c>
      <c r="C248" s="39" t="s">
        <v>9</v>
      </c>
      <c r="D248" s="39">
        <v>32911</v>
      </c>
      <c r="E248" s="38">
        <v>3790</v>
      </c>
      <c r="F248" s="38">
        <v>288</v>
      </c>
      <c r="G248" s="38">
        <v>2</v>
      </c>
      <c r="H248" s="38"/>
      <c r="I248" s="38">
        <v>2</v>
      </c>
      <c r="J248" s="38">
        <v>65</v>
      </c>
      <c r="K248" s="38">
        <f t="shared" si="4"/>
        <v>265</v>
      </c>
      <c r="L248" s="38">
        <v>2</v>
      </c>
      <c r="M248" s="38" t="s">
        <v>1047</v>
      </c>
      <c r="N248" s="38" t="s">
        <v>15</v>
      </c>
      <c r="O248" s="38" t="s">
        <v>12</v>
      </c>
      <c r="P248" s="38">
        <v>141</v>
      </c>
      <c r="Q248" s="38"/>
      <c r="R248" s="38">
        <v>265</v>
      </c>
      <c r="S248" s="38"/>
      <c r="T248" s="38"/>
      <c r="U248" s="38">
        <v>30</v>
      </c>
      <c r="V248" s="38">
        <v>0</v>
      </c>
    </row>
    <row r="249" spans="1:22" s="40" customFormat="1" ht="22.5" customHeight="1" x14ac:dyDescent="0.2">
      <c r="A249" s="130">
        <v>240</v>
      </c>
      <c r="B249" s="123"/>
      <c r="C249" s="39" t="s">
        <v>9</v>
      </c>
      <c r="D249" s="39">
        <v>14861</v>
      </c>
      <c r="E249" s="38">
        <v>2006</v>
      </c>
      <c r="F249" s="38">
        <v>92</v>
      </c>
      <c r="G249" s="38">
        <v>1</v>
      </c>
      <c r="H249" s="38">
        <v>9</v>
      </c>
      <c r="I249" s="38">
        <v>1</v>
      </c>
      <c r="J249" s="38">
        <v>92</v>
      </c>
      <c r="K249" s="38">
        <f t="shared" si="4"/>
        <v>3792</v>
      </c>
      <c r="L249" s="38">
        <v>1</v>
      </c>
      <c r="M249" s="38" t="s">
        <v>1047</v>
      </c>
      <c r="N249" s="38"/>
      <c r="O249" s="38"/>
      <c r="P249" s="38"/>
      <c r="Q249" s="38">
        <v>3792</v>
      </c>
      <c r="R249" s="38"/>
      <c r="S249" s="38"/>
      <c r="T249" s="38"/>
      <c r="U249" s="38"/>
      <c r="V249" s="38">
        <v>0</v>
      </c>
    </row>
    <row r="250" spans="1:22" s="40" customFormat="1" ht="22.5" customHeight="1" x14ac:dyDescent="0.2">
      <c r="A250" s="130">
        <v>241</v>
      </c>
      <c r="B250" s="123"/>
      <c r="C250" s="39" t="s">
        <v>9</v>
      </c>
      <c r="D250" s="39">
        <v>32990</v>
      </c>
      <c r="E250" s="38">
        <v>3795</v>
      </c>
      <c r="F250" s="38">
        <v>289</v>
      </c>
      <c r="G250" s="38">
        <v>1</v>
      </c>
      <c r="H250" s="38">
        <v>8</v>
      </c>
      <c r="I250" s="38">
        <v>1</v>
      </c>
      <c r="J250" s="38">
        <v>9</v>
      </c>
      <c r="K250" s="38">
        <f t="shared" ref="K250:K300" si="5">H250*400+I250*100+J250</f>
        <v>3309</v>
      </c>
      <c r="L250" s="38">
        <v>1</v>
      </c>
      <c r="M250" s="38" t="s">
        <v>1047</v>
      </c>
      <c r="N250" s="38"/>
      <c r="O250" s="38"/>
      <c r="P250" s="38"/>
      <c r="Q250" s="38">
        <v>3309</v>
      </c>
      <c r="R250" s="38"/>
      <c r="S250" s="38"/>
      <c r="T250" s="38"/>
      <c r="U250" s="38"/>
      <c r="V250" s="38">
        <v>0</v>
      </c>
    </row>
    <row r="251" spans="1:22" s="40" customFormat="1" ht="22.5" customHeight="1" x14ac:dyDescent="0.2">
      <c r="A251" s="130">
        <v>242</v>
      </c>
      <c r="B251" s="123"/>
      <c r="C251" s="39" t="s">
        <v>9</v>
      </c>
      <c r="D251" s="39">
        <v>32992</v>
      </c>
      <c r="E251" s="38">
        <v>3797</v>
      </c>
      <c r="F251" s="38">
        <v>291</v>
      </c>
      <c r="G251" s="38">
        <v>1</v>
      </c>
      <c r="H251" s="38"/>
      <c r="I251" s="38">
        <v>1</v>
      </c>
      <c r="J251" s="38">
        <v>94</v>
      </c>
      <c r="K251" s="38">
        <f t="shared" si="5"/>
        <v>194</v>
      </c>
      <c r="L251" s="38">
        <v>1</v>
      </c>
      <c r="M251" s="38" t="s">
        <v>1047</v>
      </c>
      <c r="N251" s="38"/>
      <c r="O251" s="38"/>
      <c r="P251" s="38"/>
      <c r="Q251" s="38">
        <v>194</v>
      </c>
      <c r="R251" s="38"/>
      <c r="S251" s="38"/>
      <c r="T251" s="38"/>
      <c r="U251" s="38"/>
      <c r="V251" s="38">
        <v>0</v>
      </c>
    </row>
    <row r="252" spans="1:22" s="40" customFormat="1" ht="22.5" customHeight="1" x14ac:dyDescent="0.2">
      <c r="A252" s="130">
        <v>243</v>
      </c>
      <c r="B252" s="123"/>
      <c r="C252" s="39" t="s">
        <v>9</v>
      </c>
      <c r="D252" s="39">
        <v>32912</v>
      </c>
      <c r="E252" s="38">
        <v>3791</v>
      </c>
      <c r="F252" s="38">
        <v>289</v>
      </c>
      <c r="G252" s="38">
        <v>1</v>
      </c>
      <c r="H252" s="38"/>
      <c r="I252" s="38">
        <v>1</v>
      </c>
      <c r="J252" s="38">
        <v>40</v>
      </c>
      <c r="K252" s="38">
        <f t="shared" si="5"/>
        <v>140</v>
      </c>
      <c r="L252" s="38">
        <v>1</v>
      </c>
      <c r="M252" s="38" t="s">
        <v>1047</v>
      </c>
      <c r="N252" s="38"/>
      <c r="O252" s="38"/>
      <c r="P252" s="38"/>
      <c r="Q252" s="38">
        <v>140</v>
      </c>
      <c r="R252" s="38"/>
      <c r="S252" s="38"/>
      <c r="T252" s="38"/>
      <c r="U252" s="38"/>
      <c r="V252" s="38">
        <v>0</v>
      </c>
    </row>
    <row r="253" spans="1:22" s="40" customFormat="1" ht="22.5" customHeight="1" x14ac:dyDescent="0.2">
      <c r="A253" s="130">
        <v>244</v>
      </c>
      <c r="B253" s="39" t="s">
        <v>2472</v>
      </c>
      <c r="C253" s="39" t="s">
        <v>9</v>
      </c>
      <c r="D253" s="39">
        <v>26198</v>
      </c>
      <c r="E253" s="38">
        <v>3129</v>
      </c>
      <c r="F253" s="38">
        <v>121</v>
      </c>
      <c r="G253" s="38">
        <v>2</v>
      </c>
      <c r="H253" s="38">
        <v>11</v>
      </c>
      <c r="I253" s="38">
        <v>2</v>
      </c>
      <c r="J253" s="38">
        <v>32</v>
      </c>
      <c r="K253" s="38">
        <f t="shared" si="5"/>
        <v>4632</v>
      </c>
      <c r="L253" s="38">
        <v>1</v>
      </c>
      <c r="M253" s="38" t="s">
        <v>985</v>
      </c>
      <c r="N253" s="38"/>
      <c r="O253" s="38"/>
      <c r="P253" s="38"/>
      <c r="Q253" s="38">
        <v>4632</v>
      </c>
      <c r="R253" s="38"/>
      <c r="S253" s="38"/>
      <c r="T253" s="38"/>
      <c r="U253" s="38"/>
      <c r="V253" s="38">
        <v>0</v>
      </c>
    </row>
    <row r="254" spans="1:22" s="40" customFormat="1" ht="22.5" customHeight="1" x14ac:dyDescent="0.2">
      <c r="A254" s="130">
        <v>245</v>
      </c>
      <c r="B254" s="39" t="s">
        <v>2471</v>
      </c>
      <c r="C254" s="39" t="s">
        <v>9</v>
      </c>
      <c r="D254" s="39">
        <v>34890</v>
      </c>
      <c r="E254" s="38">
        <v>3929</v>
      </c>
      <c r="F254" s="38">
        <v>3</v>
      </c>
      <c r="G254" s="38">
        <v>2</v>
      </c>
      <c r="H254" s="38"/>
      <c r="I254" s="38">
        <v>1</v>
      </c>
      <c r="J254" s="38">
        <v>71</v>
      </c>
      <c r="K254" s="38">
        <f t="shared" si="5"/>
        <v>171</v>
      </c>
      <c r="L254" s="38">
        <v>2</v>
      </c>
      <c r="M254" s="38" t="s">
        <v>1048</v>
      </c>
      <c r="N254" s="38" t="s">
        <v>15</v>
      </c>
      <c r="O254" s="38" t="s">
        <v>12</v>
      </c>
      <c r="P254" s="38">
        <v>213</v>
      </c>
      <c r="Q254" s="38"/>
      <c r="R254" s="38">
        <v>171</v>
      </c>
      <c r="S254" s="38"/>
      <c r="T254" s="38"/>
      <c r="U254" s="38">
        <v>20</v>
      </c>
      <c r="V254" s="38">
        <v>0</v>
      </c>
    </row>
    <row r="255" spans="1:22" s="40" customFormat="1" ht="22.5" customHeight="1" x14ac:dyDescent="0.2">
      <c r="A255" s="130">
        <v>246</v>
      </c>
      <c r="B255" s="123"/>
      <c r="C255" s="39" t="s">
        <v>9</v>
      </c>
      <c r="D255" s="39">
        <v>56003</v>
      </c>
      <c r="E255" s="38">
        <v>5266</v>
      </c>
      <c r="F255" s="38">
        <v>115</v>
      </c>
      <c r="G255" s="38">
        <v>1</v>
      </c>
      <c r="H255" s="38">
        <v>3</v>
      </c>
      <c r="I255" s="38"/>
      <c r="J255" s="38">
        <v>35</v>
      </c>
      <c r="K255" s="38">
        <f t="shared" si="5"/>
        <v>1235</v>
      </c>
      <c r="L255" s="38">
        <v>1</v>
      </c>
      <c r="M255" s="38" t="s">
        <v>1048</v>
      </c>
      <c r="N255" s="38"/>
      <c r="O255" s="38"/>
      <c r="P255" s="38"/>
      <c r="Q255" s="38">
        <v>1235</v>
      </c>
      <c r="R255" s="38"/>
      <c r="S255" s="38"/>
      <c r="T255" s="38"/>
      <c r="U255" s="38"/>
      <c r="V255" s="38">
        <v>0</v>
      </c>
    </row>
    <row r="256" spans="1:22" s="40" customFormat="1" ht="22.5" customHeight="1" x14ac:dyDescent="0.2">
      <c r="A256" s="130">
        <v>247</v>
      </c>
      <c r="B256" s="123"/>
      <c r="C256" s="39" t="s">
        <v>13</v>
      </c>
      <c r="D256" s="39"/>
      <c r="E256" s="38"/>
      <c r="F256" s="38"/>
      <c r="G256" s="38">
        <v>1</v>
      </c>
      <c r="H256" s="38">
        <v>4</v>
      </c>
      <c r="I256" s="38"/>
      <c r="J256" s="38"/>
      <c r="K256" s="38">
        <f t="shared" si="5"/>
        <v>1600</v>
      </c>
      <c r="L256" s="38">
        <v>1</v>
      </c>
      <c r="M256" s="38" t="s">
        <v>1048</v>
      </c>
      <c r="N256" s="38"/>
      <c r="O256" s="38"/>
      <c r="P256" s="38"/>
      <c r="Q256" s="38">
        <v>1600</v>
      </c>
      <c r="R256" s="38"/>
      <c r="S256" s="38"/>
      <c r="T256" s="38"/>
      <c r="U256" s="38"/>
      <c r="V256" s="38">
        <v>0.01</v>
      </c>
    </row>
    <row r="257" spans="1:22" s="40" customFormat="1" ht="22.5" customHeight="1" x14ac:dyDescent="0.2">
      <c r="A257" s="130">
        <v>248</v>
      </c>
      <c r="B257" s="123"/>
      <c r="C257" s="39" t="s">
        <v>9</v>
      </c>
      <c r="D257" s="39">
        <v>56005</v>
      </c>
      <c r="E257" s="38">
        <v>5267</v>
      </c>
      <c r="F257" s="38">
        <v>116</v>
      </c>
      <c r="G257" s="38">
        <v>1</v>
      </c>
      <c r="H257" s="38">
        <v>9</v>
      </c>
      <c r="I257" s="38">
        <v>2</v>
      </c>
      <c r="J257" s="38">
        <v>58</v>
      </c>
      <c r="K257" s="38">
        <f t="shared" si="5"/>
        <v>3858</v>
      </c>
      <c r="L257" s="38">
        <v>1</v>
      </c>
      <c r="M257" s="38" t="s">
        <v>1048</v>
      </c>
      <c r="N257" s="38"/>
      <c r="O257" s="38"/>
      <c r="P257" s="38"/>
      <c r="Q257" s="38">
        <v>3858</v>
      </c>
      <c r="R257" s="38"/>
      <c r="S257" s="38"/>
      <c r="T257" s="38"/>
      <c r="U257" s="38"/>
      <c r="V257" s="38">
        <v>0</v>
      </c>
    </row>
    <row r="258" spans="1:22" s="40" customFormat="1" ht="22.5" customHeight="1" x14ac:dyDescent="0.2">
      <c r="A258" s="130">
        <v>249</v>
      </c>
      <c r="B258" s="123"/>
      <c r="C258" s="39" t="s">
        <v>9</v>
      </c>
      <c r="D258" s="39">
        <v>17020</v>
      </c>
      <c r="E258" s="38">
        <v>3579</v>
      </c>
      <c r="F258" s="38">
        <v>145</v>
      </c>
      <c r="G258" s="38">
        <v>1</v>
      </c>
      <c r="H258" s="38">
        <v>1</v>
      </c>
      <c r="I258" s="38">
        <v>2</v>
      </c>
      <c r="J258" s="38">
        <v>72</v>
      </c>
      <c r="K258" s="38">
        <f t="shared" si="5"/>
        <v>672</v>
      </c>
      <c r="L258" s="38">
        <v>1</v>
      </c>
      <c r="M258" s="38" t="s">
        <v>1048</v>
      </c>
      <c r="N258" s="38"/>
      <c r="O258" s="38"/>
      <c r="P258" s="38"/>
      <c r="Q258" s="38">
        <v>672</v>
      </c>
      <c r="R258" s="38"/>
      <c r="S258" s="38"/>
      <c r="T258" s="38"/>
      <c r="U258" s="38"/>
      <c r="V258" s="38">
        <v>0</v>
      </c>
    </row>
    <row r="259" spans="1:22" s="40" customFormat="1" ht="22.5" customHeight="1" x14ac:dyDescent="0.2">
      <c r="A259" s="130">
        <v>250</v>
      </c>
      <c r="B259" s="123"/>
      <c r="C259" s="39" t="s">
        <v>9</v>
      </c>
      <c r="D259" s="39">
        <v>34889</v>
      </c>
      <c r="E259" s="38">
        <v>3928</v>
      </c>
      <c r="F259" s="38">
        <v>2</v>
      </c>
      <c r="G259" s="38">
        <v>1</v>
      </c>
      <c r="H259" s="38"/>
      <c r="I259" s="38">
        <v>1</v>
      </c>
      <c r="J259" s="38">
        <v>57</v>
      </c>
      <c r="K259" s="38">
        <f t="shared" si="5"/>
        <v>157</v>
      </c>
      <c r="L259" s="38">
        <v>1</v>
      </c>
      <c r="M259" s="38" t="s">
        <v>1048</v>
      </c>
      <c r="N259" s="38"/>
      <c r="O259" s="38"/>
      <c r="P259" s="38"/>
      <c r="Q259" s="38">
        <v>157</v>
      </c>
      <c r="R259" s="38"/>
      <c r="S259" s="38"/>
      <c r="T259" s="38"/>
      <c r="U259" s="38"/>
      <c r="V259" s="38">
        <v>0</v>
      </c>
    </row>
    <row r="260" spans="1:22" s="40" customFormat="1" ht="22.5" customHeight="1" x14ac:dyDescent="0.2">
      <c r="A260" s="130">
        <v>251</v>
      </c>
      <c r="B260" s="39" t="s">
        <v>2456</v>
      </c>
      <c r="C260" s="39" t="s">
        <v>9</v>
      </c>
      <c r="D260" s="39">
        <v>8818</v>
      </c>
      <c r="E260" s="38">
        <v>3880</v>
      </c>
      <c r="F260" s="38">
        <v>90</v>
      </c>
      <c r="G260" s="38">
        <v>2</v>
      </c>
      <c r="H260" s="38"/>
      <c r="I260" s="38">
        <v>2</v>
      </c>
      <c r="J260" s="38">
        <v>89</v>
      </c>
      <c r="K260" s="38">
        <f t="shared" si="5"/>
        <v>289</v>
      </c>
      <c r="L260" s="38">
        <v>2</v>
      </c>
      <c r="M260" s="38" t="s">
        <v>1049</v>
      </c>
      <c r="N260" s="38" t="s">
        <v>15</v>
      </c>
      <c r="O260" s="38" t="s">
        <v>12</v>
      </c>
      <c r="P260" s="38">
        <v>159</v>
      </c>
      <c r="Q260" s="38"/>
      <c r="R260" s="38">
        <v>289</v>
      </c>
      <c r="S260" s="38"/>
      <c r="T260" s="38"/>
      <c r="U260" s="38">
        <v>15</v>
      </c>
      <c r="V260" s="38">
        <v>0</v>
      </c>
    </row>
    <row r="261" spans="1:22" s="40" customFormat="1" ht="22.5" customHeight="1" x14ac:dyDescent="0.2">
      <c r="A261" s="130">
        <v>252</v>
      </c>
      <c r="B261" s="123"/>
      <c r="C261" s="39" t="s">
        <v>9</v>
      </c>
      <c r="D261" s="39">
        <v>17019</v>
      </c>
      <c r="E261" s="38">
        <v>3881</v>
      </c>
      <c r="F261" s="38">
        <v>144</v>
      </c>
      <c r="G261" s="38">
        <v>1</v>
      </c>
      <c r="H261" s="38">
        <v>14</v>
      </c>
      <c r="I261" s="38">
        <v>3</v>
      </c>
      <c r="J261" s="38">
        <v>29</v>
      </c>
      <c r="K261" s="38">
        <f t="shared" si="5"/>
        <v>5929</v>
      </c>
      <c r="L261" s="38">
        <v>1</v>
      </c>
      <c r="M261" s="38" t="s">
        <v>1049</v>
      </c>
      <c r="N261" s="38"/>
      <c r="O261" s="38"/>
      <c r="P261" s="38"/>
      <c r="Q261" s="38">
        <v>5929</v>
      </c>
      <c r="R261" s="38"/>
      <c r="S261" s="38"/>
      <c r="T261" s="38"/>
      <c r="U261" s="38"/>
      <c r="V261" s="38">
        <v>0</v>
      </c>
    </row>
    <row r="262" spans="1:22" s="40" customFormat="1" ht="22.5" customHeight="1" x14ac:dyDescent="0.2">
      <c r="A262" s="130">
        <v>253</v>
      </c>
      <c r="B262" s="39" t="s">
        <v>2457</v>
      </c>
      <c r="C262" s="39" t="s">
        <v>9</v>
      </c>
      <c r="D262" s="39">
        <v>33352</v>
      </c>
      <c r="E262" s="38">
        <v>3745</v>
      </c>
      <c r="F262" s="38">
        <v>294</v>
      </c>
      <c r="G262" s="38">
        <v>2</v>
      </c>
      <c r="H262" s="38"/>
      <c r="I262" s="38">
        <v>1</v>
      </c>
      <c r="J262" s="38">
        <v>84</v>
      </c>
      <c r="K262" s="38">
        <f t="shared" si="5"/>
        <v>184</v>
      </c>
      <c r="L262" s="38">
        <v>2</v>
      </c>
      <c r="M262" s="38" t="s">
        <v>1050</v>
      </c>
      <c r="N262" s="38" t="s">
        <v>15</v>
      </c>
      <c r="O262" s="38" t="s">
        <v>12</v>
      </c>
      <c r="P262" s="38">
        <v>213</v>
      </c>
      <c r="Q262" s="38"/>
      <c r="R262" s="38">
        <v>184</v>
      </c>
      <c r="S262" s="38"/>
      <c r="T262" s="38"/>
      <c r="U262" s="38">
        <v>20</v>
      </c>
      <c r="V262" s="38">
        <v>0</v>
      </c>
    </row>
    <row r="263" spans="1:22" s="40" customFormat="1" ht="22.5" customHeight="1" x14ac:dyDescent="0.2">
      <c r="A263" s="130">
        <v>254</v>
      </c>
      <c r="B263" s="123"/>
      <c r="C263" s="39" t="s">
        <v>9</v>
      </c>
      <c r="D263" s="39">
        <v>14822</v>
      </c>
      <c r="E263" s="38">
        <v>1968</v>
      </c>
      <c r="F263" s="38">
        <v>32</v>
      </c>
      <c r="G263" s="38">
        <v>1</v>
      </c>
      <c r="H263" s="38">
        <v>10</v>
      </c>
      <c r="I263" s="38">
        <v>3</v>
      </c>
      <c r="J263" s="38">
        <v>76</v>
      </c>
      <c r="K263" s="38">
        <f t="shared" si="5"/>
        <v>4376</v>
      </c>
      <c r="L263" s="38">
        <v>1</v>
      </c>
      <c r="M263" s="38" t="s">
        <v>1050</v>
      </c>
      <c r="N263" s="38"/>
      <c r="O263" s="38"/>
      <c r="P263" s="38"/>
      <c r="Q263" s="38">
        <v>4376</v>
      </c>
      <c r="R263" s="38"/>
      <c r="S263" s="38"/>
      <c r="T263" s="38"/>
      <c r="U263" s="38"/>
      <c r="V263" s="38">
        <v>0</v>
      </c>
    </row>
    <row r="264" spans="1:22" s="40" customFormat="1" ht="22.5" customHeight="1" x14ac:dyDescent="0.2">
      <c r="A264" s="130">
        <v>255</v>
      </c>
      <c r="B264" s="123"/>
      <c r="C264" s="39" t="s">
        <v>9</v>
      </c>
      <c r="D264" s="39">
        <v>32885</v>
      </c>
      <c r="E264" s="38">
        <v>3743</v>
      </c>
      <c r="F264" s="38">
        <v>286</v>
      </c>
      <c r="G264" s="38">
        <v>1</v>
      </c>
      <c r="H264" s="38">
        <v>8</v>
      </c>
      <c r="I264" s="38">
        <v>3</v>
      </c>
      <c r="J264" s="38">
        <v>36</v>
      </c>
      <c r="K264" s="38">
        <f t="shared" si="5"/>
        <v>3536</v>
      </c>
      <c r="L264" s="38">
        <v>1</v>
      </c>
      <c r="M264" s="38" t="s">
        <v>1050</v>
      </c>
      <c r="N264" s="38"/>
      <c r="O264" s="38"/>
      <c r="P264" s="38"/>
      <c r="Q264" s="38">
        <v>3536</v>
      </c>
      <c r="R264" s="38"/>
      <c r="S264" s="38"/>
      <c r="T264" s="38"/>
      <c r="U264" s="38"/>
      <c r="V264" s="38">
        <v>0</v>
      </c>
    </row>
    <row r="265" spans="1:22" s="40" customFormat="1" ht="22.5" customHeight="1" x14ac:dyDescent="0.2">
      <c r="A265" s="130">
        <v>256</v>
      </c>
      <c r="B265" s="123"/>
      <c r="C265" s="39" t="s">
        <v>9</v>
      </c>
      <c r="D265" s="39">
        <v>37559</v>
      </c>
      <c r="E265" s="38">
        <v>4100</v>
      </c>
      <c r="F265" s="38">
        <v>294</v>
      </c>
      <c r="G265" s="38">
        <v>1</v>
      </c>
      <c r="H265" s="38"/>
      <c r="I265" s="38">
        <v>2</v>
      </c>
      <c r="J265" s="38"/>
      <c r="K265" s="38">
        <f t="shared" si="5"/>
        <v>200</v>
      </c>
      <c r="L265" s="38">
        <v>1</v>
      </c>
      <c r="M265" s="38" t="s">
        <v>1050</v>
      </c>
      <c r="N265" s="38"/>
      <c r="O265" s="38"/>
      <c r="P265" s="38"/>
      <c r="Q265" s="38">
        <v>200</v>
      </c>
      <c r="R265" s="38"/>
      <c r="S265" s="38"/>
      <c r="T265" s="38"/>
      <c r="U265" s="38"/>
      <c r="V265" s="38">
        <v>0</v>
      </c>
    </row>
    <row r="266" spans="1:22" s="40" customFormat="1" ht="22.5" customHeight="1" x14ac:dyDescent="0.2">
      <c r="A266" s="130">
        <v>257</v>
      </c>
      <c r="B266" s="123"/>
      <c r="C266" s="39" t="s">
        <v>9</v>
      </c>
      <c r="D266" s="39">
        <v>16274</v>
      </c>
      <c r="E266" s="38">
        <v>2423</v>
      </c>
      <c r="F266" s="38">
        <v>44</v>
      </c>
      <c r="G266" s="38">
        <v>1</v>
      </c>
      <c r="H266" s="38">
        <v>2</v>
      </c>
      <c r="I266" s="38">
        <v>2</v>
      </c>
      <c r="J266" s="38">
        <v>22</v>
      </c>
      <c r="K266" s="38">
        <f t="shared" si="5"/>
        <v>1022</v>
      </c>
      <c r="L266" s="38">
        <v>1</v>
      </c>
      <c r="M266" s="38" t="s">
        <v>1050</v>
      </c>
      <c r="N266" s="38"/>
      <c r="O266" s="38"/>
      <c r="P266" s="38"/>
      <c r="Q266" s="38">
        <v>1022</v>
      </c>
      <c r="R266" s="38"/>
      <c r="S266" s="38"/>
      <c r="T266" s="38"/>
      <c r="U266" s="38"/>
      <c r="V266" s="38">
        <v>0</v>
      </c>
    </row>
    <row r="267" spans="1:22" s="40" customFormat="1" ht="22.5" customHeight="1" x14ac:dyDescent="0.2">
      <c r="A267" s="130">
        <v>258</v>
      </c>
      <c r="B267" s="123"/>
      <c r="C267" s="39" t="s">
        <v>9</v>
      </c>
      <c r="D267" s="39">
        <v>14790</v>
      </c>
      <c r="E267" s="38">
        <v>1939</v>
      </c>
      <c r="F267" s="38">
        <v>59</v>
      </c>
      <c r="G267" s="38">
        <v>1</v>
      </c>
      <c r="H267" s="38">
        <v>10</v>
      </c>
      <c r="I267" s="38">
        <v>1</v>
      </c>
      <c r="J267" s="38">
        <v>32</v>
      </c>
      <c r="K267" s="38">
        <f t="shared" si="5"/>
        <v>4132</v>
      </c>
      <c r="L267" s="38">
        <v>1</v>
      </c>
      <c r="M267" s="38" t="s">
        <v>1050</v>
      </c>
      <c r="N267" s="38"/>
      <c r="O267" s="38"/>
      <c r="P267" s="38"/>
      <c r="Q267" s="38">
        <v>4132</v>
      </c>
      <c r="R267" s="38"/>
      <c r="S267" s="38"/>
      <c r="T267" s="38"/>
      <c r="U267" s="38"/>
      <c r="V267" s="38">
        <v>0</v>
      </c>
    </row>
    <row r="268" spans="1:22" s="40" customFormat="1" ht="22.5" customHeight="1" x14ac:dyDescent="0.2">
      <c r="A268" s="130">
        <v>259</v>
      </c>
      <c r="B268" s="123"/>
      <c r="C268" s="39" t="s">
        <v>9</v>
      </c>
      <c r="D268" s="39">
        <v>14979</v>
      </c>
      <c r="E268" s="38">
        <v>2120</v>
      </c>
      <c r="F268" s="38">
        <v>246</v>
      </c>
      <c r="G268" s="38">
        <v>1</v>
      </c>
      <c r="H268" s="38">
        <v>10</v>
      </c>
      <c r="I268" s="38"/>
      <c r="J268" s="38">
        <v>8</v>
      </c>
      <c r="K268" s="38">
        <f t="shared" si="5"/>
        <v>4008</v>
      </c>
      <c r="L268" s="38">
        <v>1</v>
      </c>
      <c r="M268" s="38" t="s">
        <v>1050</v>
      </c>
      <c r="N268" s="38"/>
      <c r="O268" s="38"/>
      <c r="P268" s="38"/>
      <c r="Q268" s="38">
        <v>4008</v>
      </c>
      <c r="R268" s="38"/>
      <c r="S268" s="38"/>
      <c r="T268" s="38"/>
      <c r="U268" s="38"/>
      <c r="V268" s="38">
        <v>0</v>
      </c>
    </row>
    <row r="269" spans="1:22" s="40" customFormat="1" ht="22.5" customHeight="1" x14ac:dyDescent="0.2">
      <c r="A269" s="130">
        <v>260</v>
      </c>
      <c r="B269" s="39" t="s">
        <v>2458</v>
      </c>
      <c r="C269" s="39" t="s">
        <v>9</v>
      </c>
      <c r="D269" s="39">
        <v>8819</v>
      </c>
      <c r="E269" s="38">
        <v>1091</v>
      </c>
      <c r="F269" s="38">
        <v>91</v>
      </c>
      <c r="G269" s="38">
        <v>2</v>
      </c>
      <c r="H269" s="38"/>
      <c r="I269" s="38">
        <v>2</v>
      </c>
      <c r="J269" s="38">
        <v>70</v>
      </c>
      <c r="K269" s="38">
        <f t="shared" si="5"/>
        <v>270</v>
      </c>
      <c r="L269" s="38">
        <v>2</v>
      </c>
      <c r="M269" s="38" t="s">
        <v>1051</v>
      </c>
      <c r="N269" s="38" t="s">
        <v>15</v>
      </c>
      <c r="O269" s="38" t="s">
        <v>12</v>
      </c>
      <c r="P269" s="38">
        <v>273</v>
      </c>
      <c r="Q269" s="38"/>
      <c r="R269" s="38">
        <v>270</v>
      </c>
      <c r="S269" s="38"/>
      <c r="T269" s="38"/>
      <c r="U269" s="38">
        <v>30</v>
      </c>
      <c r="V269" s="38">
        <v>0</v>
      </c>
    </row>
    <row r="270" spans="1:22" s="40" customFormat="1" ht="22.5" customHeight="1" x14ac:dyDescent="0.2">
      <c r="A270" s="130">
        <v>261</v>
      </c>
      <c r="B270" s="123"/>
      <c r="C270" s="39" t="s">
        <v>9</v>
      </c>
      <c r="D270" s="39">
        <v>14947</v>
      </c>
      <c r="E270" s="38">
        <v>2091</v>
      </c>
      <c r="F270" s="38">
        <v>199</v>
      </c>
      <c r="G270" s="38">
        <v>1</v>
      </c>
      <c r="H270" s="38">
        <v>8</v>
      </c>
      <c r="I270" s="38">
        <v>1</v>
      </c>
      <c r="J270" s="38">
        <v>40</v>
      </c>
      <c r="K270" s="38">
        <f t="shared" si="5"/>
        <v>3340</v>
      </c>
      <c r="L270" s="38">
        <v>1</v>
      </c>
      <c r="M270" s="38" t="s">
        <v>1051</v>
      </c>
      <c r="N270" s="38"/>
      <c r="O270" s="38"/>
      <c r="P270" s="38"/>
      <c r="Q270" s="38">
        <v>3340</v>
      </c>
      <c r="R270" s="38"/>
      <c r="S270" s="38"/>
      <c r="T270" s="38"/>
      <c r="U270" s="38"/>
      <c r="V270" s="38">
        <v>0</v>
      </c>
    </row>
    <row r="271" spans="1:22" s="40" customFormat="1" ht="22.5" customHeight="1" x14ac:dyDescent="0.2">
      <c r="A271" s="130">
        <v>262</v>
      </c>
      <c r="B271" s="123"/>
      <c r="C271" s="39" t="s">
        <v>9</v>
      </c>
      <c r="D271" s="39"/>
      <c r="E271" s="38">
        <v>1917</v>
      </c>
      <c r="F271" s="38">
        <v>29</v>
      </c>
      <c r="G271" s="38">
        <v>1</v>
      </c>
      <c r="H271" s="38">
        <v>11</v>
      </c>
      <c r="I271" s="38"/>
      <c r="J271" s="38">
        <v>90</v>
      </c>
      <c r="K271" s="38">
        <f t="shared" si="5"/>
        <v>4490</v>
      </c>
      <c r="L271" s="38">
        <v>1</v>
      </c>
      <c r="M271" s="38" t="s">
        <v>1051</v>
      </c>
      <c r="N271" s="38"/>
      <c r="O271" s="38"/>
      <c r="P271" s="38"/>
      <c r="Q271" s="38">
        <v>4490</v>
      </c>
      <c r="R271" s="38"/>
      <c r="S271" s="38"/>
      <c r="T271" s="38"/>
      <c r="U271" s="38"/>
      <c r="V271" s="38">
        <v>0</v>
      </c>
    </row>
    <row r="272" spans="1:22" s="40" customFormat="1" ht="22.5" customHeight="1" x14ac:dyDescent="0.2">
      <c r="A272" s="130">
        <v>263</v>
      </c>
      <c r="B272" s="123"/>
      <c r="C272" s="39" t="s">
        <v>9</v>
      </c>
      <c r="D272" s="39">
        <v>39311</v>
      </c>
      <c r="E272" s="38">
        <v>4175</v>
      </c>
      <c r="F272" s="38">
        <v>556</v>
      </c>
      <c r="G272" s="38">
        <v>1</v>
      </c>
      <c r="H272" s="38">
        <v>4</v>
      </c>
      <c r="I272" s="38"/>
      <c r="J272" s="38"/>
      <c r="K272" s="38">
        <f t="shared" si="5"/>
        <v>1600</v>
      </c>
      <c r="L272" s="38">
        <v>1</v>
      </c>
      <c r="M272" s="38" t="s">
        <v>1051</v>
      </c>
      <c r="N272" s="38"/>
      <c r="O272" s="38"/>
      <c r="P272" s="38"/>
      <c r="Q272" s="38">
        <v>1600</v>
      </c>
      <c r="R272" s="38"/>
      <c r="S272" s="38"/>
      <c r="T272" s="38"/>
      <c r="U272" s="38"/>
      <c r="V272" s="38">
        <v>0</v>
      </c>
    </row>
    <row r="273" spans="1:22" s="40" customFormat="1" ht="22.5" customHeight="1" x14ac:dyDescent="0.2">
      <c r="A273" s="130">
        <v>264</v>
      </c>
      <c r="B273" s="123"/>
      <c r="C273" s="39" t="s">
        <v>9</v>
      </c>
      <c r="D273" s="39">
        <v>14893</v>
      </c>
      <c r="E273" s="38">
        <v>2078</v>
      </c>
      <c r="F273" s="38">
        <v>141</v>
      </c>
      <c r="G273" s="38">
        <v>1</v>
      </c>
      <c r="H273" s="38">
        <v>11</v>
      </c>
      <c r="I273" s="38"/>
      <c r="J273" s="38">
        <v>84</v>
      </c>
      <c r="K273" s="38">
        <f t="shared" si="5"/>
        <v>4484</v>
      </c>
      <c r="L273" s="38">
        <v>1</v>
      </c>
      <c r="M273" s="38" t="s">
        <v>1051</v>
      </c>
      <c r="N273" s="38"/>
      <c r="O273" s="38"/>
      <c r="P273" s="38"/>
      <c r="Q273" s="38">
        <v>4484</v>
      </c>
      <c r="R273" s="38"/>
      <c r="S273" s="38"/>
      <c r="T273" s="38"/>
      <c r="U273" s="38"/>
      <c r="V273" s="38">
        <v>0</v>
      </c>
    </row>
    <row r="274" spans="1:22" s="40" customFormat="1" ht="22.5" customHeight="1" x14ac:dyDescent="0.2">
      <c r="A274" s="130">
        <v>265</v>
      </c>
      <c r="B274" s="123"/>
      <c r="C274" s="39" t="s">
        <v>9</v>
      </c>
      <c r="D274" s="39">
        <v>8769</v>
      </c>
      <c r="E274" s="38">
        <v>1045</v>
      </c>
      <c r="F274" s="38">
        <v>41</v>
      </c>
      <c r="G274" s="38">
        <v>1</v>
      </c>
      <c r="H274" s="38">
        <v>2</v>
      </c>
      <c r="I274" s="38">
        <v>2</v>
      </c>
      <c r="J274" s="38">
        <v>21</v>
      </c>
      <c r="K274" s="38">
        <f t="shared" si="5"/>
        <v>1021</v>
      </c>
      <c r="L274" s="38">
        <v>1</v>
      </c>
      <c r="M274" s="38" t="s">
        <v>1051</v>
      </c>
      <c r="N274" s="38"/>
      <c r="O274" s="38"/>
      <c r="P274" s="38"/>
      <c r="Q274" s="38">
        <v>1021</v>
      </c>
      <c r="R274" s="38"/>
      <c r="S274" s="38"/>
      <c r="T274" s="38"/>
      <c r="U274" s="38"/>
      <c r="V274" s="38">
        <v>0</v>
      </c>
    </row>
    <row r="275" spans="1:22" s="40" customFormat="1" ht="22.5" customHeight="1" x14ac:dyDescent="0.2">
      <c r="A275" s="130">
        <v>266</v>
      </c>
      <c r="B275" s="123"/>
      <c r="C275" s="39" t="s">
        <v>9</v>
      </c>
      <c r="D275" s="39">
        <v>8768</v>
      </c>
      <c r="E275" s="38">
        <v>1044</v>
      </c>
      <c r="F275" s="38">
        <v>40</v>
      </c>
      <c r="G275" s="38">
        <v>1</v>
      </c>
      <c r="H275" s="38"/>
      <c r="I275" s="38">
        <v>3</v>
      </c>
      <c r="J275" s="38">
        <v>44</v>
      </c>
      <c r="K275" s="38">
        <f t="shared" si="5"/>
        <v>344</v>
      </c>
      <c r="L275" s="38">
        <v>1</v>
      </c>
      <c r="M275" s="38" t="s">
        <v>1051</v>
      </c>
      <c r="N275" s="38"/>
      <c r="O275" s="38"/>
      <c r="P275" s="38"/>
      <c r="Q275" s="38">
        <v>344</v>
      </c>
      <c r="R275" s="38"/>
      <c r="S275" s="38"/>
      <c r="T275" s="38"/>
      <c r="U275" s="38"/>
      <c r="V275" s="38">
        <v>0</v>
      </c>
    </row>
    <row r="276" spans="1:22" s="40" customFormat="1" ht="22.5" customHeight="1" x14ac:dyDescent="0.2">
      <c r="A276" s="130">
        <v>267</v>
      </c>
      <c r="B276" s="39" t="s">
        <v>2459</v>
      </c>
      <c r="C276" s="39" t="s">
        <v>9</v>
      </c>
      <c r="D276" s="39">
        <v>33153</v>
      </c>
      <c r="E276" s="38">
        <v>3746</v>
      </c>
      <c r="F276" s="38">
        <v>291</v>
      </c>
      <c r="G276" s="38">
        <v>2</v>
      </c>
      <c r="H276" s="38"/>
      <c r="I276" s="38">
        <v>2</v>
      </c>
      <c r="J276" s="38">
        <v>41</v>
      </c>
      <c r="K276" s="38">
        <f t="shared" si="5"/>
        <v>241</v>
      </c>
      <c r="L276" s="38">
        <v>2</v>
      </c>
      <c r="M276" s="38" t="s">
        <v>1052</v>
      </c>
      <c r="N276" s="38" t="s">
        <v>15</v>
      </c>
      <c r="O276" s="38" t="s">
        <v>12</v>
      </c>
      <c r="P276" s="38">
        <v>150</v>
      </c>
      <c r="Q276" s="38"/>
      <c r="R276" s="38">
        <v>241</v>
      </c>
      <c r="S276" s="38"/>
      <c r="T276" s="38"/>
      <c r="U276" s="38">
        <v>20</v>
      </c>
      <c r="V276" s="38">
        <v>0</v>
      </c>
    </row>
    <row r="277" spans="1:22" s="40" customFormat="1" ht="22.5" customHeight="1" x14ac:dyDescent="0.2">
      <c r="A277" s="130">
        <v>268</v>
      </c>
      <c r="B277" s="123"/>
      <c r="C277" s="39" t="s">
        <v>9</v>
      </c>
      <c r="D277" s="39">
        <v>32886</v>
      </c>
      <c r="E277" s="38">
        <v>3744</v>
      </c>
      <c r="F277" s="38">
        <v>287</v>
      </c>
      <c r="G277" s="38">
        <v>1</v>
      </c>
      <c r="H277" s="38">
        <v>4</v>
      </c>
      <c r="I277" s="38">
        <v>1</v>
      </c>
      <c r="J277" s="38">
        <v>20</v>
      </c>
      <c r="K277" s="38">
        <f t="shared" si="5"/>
        <v>1720</v>
      </c>
      <c r="L277" s="38">
        <v>1</v>
      </c>
      <c r="M277" s="38" t="s">
        <v>1052</v>
      </c>
      <c r="N277" s="38"/>
      <c r="O277" s="38"/>
      <c r="P277" s="38"/>
      <c r="Q277" s="38">
        <v>1720</v>
      </c>
      <c r="R277" s="38"/>
      <c r="S277" s="38"/>
      <c r="T277" s="38"/>
      <c r="U277" s="38"/>
      <c r="V277" s="38">
        <v>0</v>
      </c>
    </row>
    <row r="278" spans="1:22" s="40" customFormat="1" ht="22.5" customHeight="1" x14ac:dyDescent="0.2">
      <c r="A278" s="130">
        <v>269</v>
      </c>
      <c r="B278" s="123"/>
      <c r="C278" s="39" t="s">
        <v>9</v>
      </c>
      <c r="D278" s="39">
        <v>16873</v>
      </c>
      <c r="E278" s="38">
        <v>3742</v>
      </c>
      <c r="F278" s="38">
        <v>338</v>
      </c>
      <c r="G278" s="38">
        <v>1</v>
      </c>
      <c r="H278" s="38">
        <v>6</v>
      </c>
      <c r="I278" s="38">
        <v>3</v>
      </c>
      <c r="J278" s="38">
        <v>62</v>
      </c>
      <c r="K278" s="38">
        <f t="shared" si="5"/>
        <v>2762</v>
      </c>
      <c r="L278" s="38">
        <v>1</v>
      </c>
      <c r="M278" s="38" t="s">
        <v>1052</v>
      </c>
      <c r="N278" s="38"/>
      <c r="O278" s="38"/>
      <c r="P278" s="38"/>
      <c r="Q278" s="38">
        <v>2762</v>
      </c>
      <c r="R278" s="38"/>
      <c r="S278" s="38"/>
      <c r="T278" s="38"/>
      <c r="U278" s="38"/>
      <c r="V278" s="38">
        <v>0</v>
      </c>
    </row>
    <row r="279" spans="1:22" s="40" customFormat="1" ht="22.5" customHeight="1" x14ac:dyDescent="0.2">
      <c r="A279" s="130">
        <v>270</v>
      </c>
      <c r="B279" s="39" t="s">
        <v>2460</v>
      </c>
      <c r="C279" s="39" t="s">
        <v>9</v>
      </c>
      <c r="D279" s="39">
        <v>8821</v>
      </c>
      <c r="E279" s="38">
        <v>1093</v>
      </c>
      <c r="F279" s="38">
        <v>93</v>
      </c>
      <c r="G279" s="38">
        <v>2</v>
      </c>
      <c r="H279" s="38"/>
      <c r="I279" s="38">
        <v>3</v>
      </c>
      <c r="J279" s="38">
        <v>44</v>
      </c>
      <c r="K279" s="38">
        <f t="shared" si="5"/>
        <v>344</v>
      </c>
      <c r="L279" s="38">
        <v>2</v>
      </c>
      <c r="M279" s="38" t="s">
        <v>1053</v>
      </c>
      <c r="N279" s="38" t="s">
        <v>15</v>
      </c>
      <c r="O279" s="38" t="s">
        <v>12</v>
      </c>
      <c r="P279" s="38">
        <v>248</v>
      </c>
      <c r="Q279" s="38"/>
      <c r="R279" s="38">
        <v>344</v>
      </c>
      <c r="S279" s="38"/>
      <c r="T279" s="38"/>
      <c r="U279" s="38">
        <v>20</v>
      </c>
      <c r="V279" s="38">
        <v>0</v>
      </c>
    </row>
    <row r="280" spans="1:22" s="40" customFormat="1" ht="22.5" customHeight="1" x14ac:dyDescent="0.2">
      <c r="A280" s="130">
        <v>271</v>
      </c>
      <c r="B280" s="123"/>
      <c r="C280" s="39" t="s">
        <v>9</v>
      </c>
      <c r="D280" s="39">
        <v>8820</v>
      </c>
      <c r="E280" s="38">
        <v>1092</v>
      </c>
      <c r="F280" s="38">
        <v>92</v>
      </c>
      <c r="G280" s="38">
        <v>1</v>
      </c>
      <c r="H280" s="38"/>
      <c r="I280" s="38"/>
      <c r="J280" s="38">
        <v>88</v>
      </c>
      <c r="K280" s="38">
        <f t="shared" si="5"/>
        <v>88</v>
      </c>
      <c r="L280" s="38">
        <v>1</v>
      </c>
      <c r="M280" s="38" t="s">
        <v>1053</v>
      </c>
      <c r="N280" s="38"/>
      <c r="O280" s="38"/>
      <c r="P280" s="38"/>
      <c r="Q280" s="38">
        <v>88</v>
      </c>
      <c r="R280" s="38"/>
      <c r="S280" s="38"/>
      <c r="T280" s="38"/>
      <c r="U280" s="38"/>
      <c r="V280" s="38">
        <v>0</v>
      </c>
    </row>
    <row r="281" spans="1:22" s="40" customFormat="1" ht="22.5" customHeight="1" x14ac:dyDescent="0.2">
      <c r="A281" s="130">
        <v>272</v>
      </c>
      <c r="B281" s="123"/>
      <c r="C281" s="39" t="s">
        <v>9</v>
      </c>
      <c r="D281" s="39">
        <v>39288</v>
      </c>
      <c r="E281" s="38">
        <v>4185</v>
      </c>
      <c r="F281" s="38">
        <v>9</v>
      </c>
      <c r="G281" s="38">
        <v>1</v>
      </c>
      <c r="H281" s="38"/>
      <c r="I281" s="38">
        <v>1</v>
      </c>
      <c r="J281" s="38">
        <v>70</v>
      </c>
      <c r="K281" s="38">
        <f t="shared" si="5"/>
        <v>170</v>
      </c>
      <c r="L281" s="38">
        <v>1</v>
      </c>
      <c r="M281" s="38" t="s">
        <v>1053</v>
      </c>
      <c r="N281" s="38"/>
      <c r="O281" s="38"/>
      <c r="P281" s="38"/>
      <c r="Q281" s="38">
        <v>170</v>
      </c>
      <c r="R281" s="38"/>
      <c r="S281" s="38"/>
      <c r="T281" s="38"/>
      <c r="U281" s="38"/>
      <c r="V281" s="38">
        <v>0</v>
      </c>
    </row>
    <row r="282" spans="1:22" s="40" customFormat="1" ht="22.5" customHeight="1" x14ac:dyDescent="0.2">
      <c r="A282" s="130">
        <v>273</v>
      </c>
      <c r="B282" s="123"/>
      <c r="C282" s="39" t="s">
        <v>9</v>
      </c>
      <c r="D282" s="39">
        <v>14865</v>
      </c>
      <c r="E282" s="38">
        <v>2010</v>
      </c>
      <c r="F282" s="38">
        <v>98</v>
      </c>
      <c r="G282" s="38">
        <v>1</v>
      </c>
      <c r="H282" s="38">
        <v>8</v>
      </c>
      <c r="I282" s="38">
        <v>2</v>
      </c>
      <c r="J282" s="38">
        <v>20</v>
      </c>
      <c r="K282" s="38">
        <f t="shared" si="5"/>
        <v>3420</v>
      </c>
      <c r="L282" s="38">
        <v>1</v>
      </c>
      <c r="M282" s="38" t="s">
        <v>1053</v>
      </c>
      <c r="N282" s="38"/>
      <c r="O282" s="38"/>
      <c r="P282" s="38"/>
      <c r="Q282" s="38">
        <v>3420</v>
      </c>
      <c r="R282" s="38"/>
      <c r="S282" s="38"/>
      <c r="T282" s="38"/>
      <c r="U282" s="38"/>
      <c r="V282" s="38">
        <v>0</v>
      </c>
    </row>
    <row r="283" spans="1:22" s="40" customFormat="1" ht="22.5" customHeight="1" x14ac:dyDescent="0.2">
      <c r="A283" s="130">
        <v>274</v>
      </c>
      <c r="B283" s="123"/>
      <c r="C283" s="39" t="s">
        <v>13</v>
      </c>
      <c r="D283" s="39"/>
      <c r="E283" s="38"/>
      <c r="F283" s="38"/>
      <c r="G283" s="38">
        <v>1</v>
      </c>
      <c r="H283" s="38">
        <v>10</v>
      </c>
      <c r="I283" s="38"/>
      <c r="J283" s="38"/>
      <c r="K283" s="38">
        <f t="shared" si="5"/>
        <v>4000</v>
      </c>
      <c r="L283" s="38">
        <v>1</v>
      </c>
      <c r="M283" s="38" t="s">
        <v>1053</v>
      </c>
      <c r="N283" s="38"/>
      <c r="O283" s="38"/>
      <c r="P283" s="38"/>
      <c r="Q283" s="38">
        <v>4000</v>
      </c>
      <c r="R283" s="38"/>
      <c r="S283" s="38"/>
      <c r="T283" s="38"/>
      <c r="U283" s="38"/>
      <c r="V283" s="38">
        <v>0.01</v>
      </c>
    </row>
    <row r="284" spans="1:22" s="40" customFormat="1" ht="22.5" customHeight="1" x14ac:dyDescent="0.2">
      <c r="A284" s="130">
        <v>275</v>
      </c>
      <c r="B284" s="123"/>
      <c r="C284" s="39" t="s">
        <v>9</v>
      </c>
      <c r="D284" s="39">
        <v>14773</v>
      </c>
      <c r="E284" s="38">
        <v>1922</v>
      </c>
      <c r="F284" s="38">
        <v>36</v>
      </c>
      <c r="G284" s="38">
        <v>1</v>
      </c>
      <c r="H284" s="38">
        <v>4</v>
      </c>
      <c r="I284" s="38"/>
      <c r="J284" s="38">
        <v>87</v>
      </c>
      <c r="K284" s="38">
        <f t="shared" si="5"/>
        <v>1687</v>
      </c>
      <c r="L284" s="38">
        <v>1</v>
      </c>
      <c r="M284" s="38" t="s">
        <v>1053</v>
      </c>
      <c r="N284" s="38"/>
      <c r="O284" s="38"/>
      <c r="P284" s="38"/>
      <c r="Q284" s="38">
        <v>1687</v>
      </c>
      <c r="R284" s="38"/>
      <c r="S284" s="38"/>
      <c r="T284" s="38"/>
      <c r="U284" s="38"/>
      <c r="V284" s="38">
        <v>0</v>
      </c>
    </row>
    <row r="285" spans="1:22" s="40" customFormat="1" ht="22.5" customHeight="1" x14ac:dyDescent="0.2">
      <c r="A285" s="130">
        <v>276</v>
      </c>
      <c r="B285" s="123"/>
      <c r="C285" s="39" t="s">
        <v>9</v>
      </c>
      <c r="D285" s="39">
        <v>14774</v>
      </c>
      <c r="E285" s="38">
        <v>1923</v>
      </c>
      <c r="F285" s="38">
        <v>37</v>
      </c>
      <c r="G285" s="38">
        <v>1</v>
      </c>
      <c r="H285" s="38">
        <v>16</v>
      </c>
      <c r="I285" s="38"/>
      <c r="J285" s="38">
        <v>88</v>
      </c>
      <c r="K285" s="38">
        <f t="shared" si="5"/>
        <v>6488</v>
      </c>
      <c r="L285" s="38">
        <v>1</v>
      </c>
      <c r="M285" s="38" t="s">
        <v>1053</v>
      </c>
      <c r="N285" s="38"/>
      <c r="O285" s="38"/>
      <c r="P285" s="38"/>
      <c r="Q285" s="38">
        <v>6488</v>
      </c>
      <c r="R285" s="38"/>
      <c r="S285" s="38"/>
      <c r="T285" s="38"/>
      <c r="U285" s="38"/>
      <c r="V285" s="38">
        <v>0</v>
      </c>
    </row>
    <row r="286" spans="1:22" s="40" customFormat="1" ht="22.5" customHeight="1" x14ac:dyDescent="0.2">
      <c r="A286" s="130">
        <v>277</v>
      </c>
      <c r="B286" s="123"/>
      <c r="C286" s="39" t="s">
        <v>9</v>
      </c>
      <c r="D286" s="39">
        <v>14946</v>
      </c>
      <c r="E286" s="38">
        <v>2090</v>
      </c>
      <c r="F286" s="38">
        <v>198</v>
      </c>
      <c r="G286" s="38">
        <v>1</v>
      </c>
      <c r="H286" s="38">
        <v>3</v>
      </c>
      <c r="I286" s="38">
        <v>3</v>
      </c>
      <c r="J286" s="38">
        <v>5</v>
      </c>
      <c r="K286" s="38">
        <f t="shared" si="5"/>
        <v>1505</v>
      </c>
      <c r="L286" s="38">
        <v>1</v>
      </c>
      <c r="M286" s="38" t="s">
        <v>1053</v>
      </c>
      <c r="N286" s="38"/>
      <c r="O286" s="38"/>
      <c r="P286" s="38"/>
      <c r="Q286" s="38">
        <v>1505</v>
      </c>
      <c r="R286" s="38"/>
      <c r="S286" s="38"/>
      <c r="T286" s="38"/>
      <c r="U286" s="38"/>
      <c r="V286" s="38">
        <v>0</v>
      </c>
    </row>
    <row r="287" spans="1:22" s="40" customFormat="1" ht="22.5" customHeight="1" x14ac:dyDescent="0.2">
      <c r="A287" s="130">
        <v>278</v>
      </c>
      <c r="B287" s="39" t="s">
        <v>2461</v>
      </c>
      <c r="C287" s="36" t="s">
        <v>1054</v>
      </c>
      <c r="D287" s="36"/>
      <c r="E287" s="38"/>
      <c r="F287" s="38"/>
      <c r="G287" s="38">
        <v>2</v>
      </c>
      <c r="H287" s="38"/>
      <c r="I287" s="38"/>
      <c r="J287" s="38"/>
      <c r="K287" s="38">
        <f t="shared" si="5"/>
        <v>0</v>
      </c>
      <c r="L287" s="38">
        <v>2</v>
      </c>
      <c r="M287" s="38" t="s">
        <v>1055</v>
      </c>
      <c r="N287" s="38" t="s">
        <v>15</v>
      </c>
      <c r="O287" s="38" t="s">
        <v>42</v>
      </c>
      <c r="P287" s="38">
        <v>87</v>
      </c>
      <c r="Q287" s="38"/>
      <c r="R287" s="38">
        <v>87</v>
      </c>
      <c r="S287" s="38"/>
      <c r="T287" s="38"/>
      <c r="U287" s="38">
        <v>15</v>
      </c>
      <c r="V287" s="38">
        <v>0.02</v>
      </c>
    </row>
    <row r="288" spans="1:22" s="40" customFormat="1" ht="22.5" customHeight="1" x14ac:dyDescent="0.2">
      <c r="A288" s="130">
        <v>279</v>
      </c>
      <c r="B288" s="123"/>
      <c r="C288" s="39" t="s">
        <v>9</v>
      </c>
      <c r="D288" s="39">
        <v>52453</v>
      </c>
      <c r="E288" s="38">
        <v>348</v>
      </c>
      <c r="F288" s="38">
        <v>339</v>
      </c>
      <c r="G288" s="38">
        <v>1</v>
      </c>
      <c r="H288" s="38">
        <v>6</v>
      </c>
      <c r="I288" s="38">
        <v>2</v>
      </c>
      <c r="J288" s="38">
        <v>8</v>
      </c>
      <c r="K288" s="38">
        <f t="shared" si="5"/>
        <v>2608</v>
      </c>
      <c r="L288" s="38">
        <v>1</v>
      </c>
      <c r="M288" s="38" t="s">
        <v>1055</v>
      </c>
      <c r="N288" s="38"/>
      <c r="O288" s="38"/>
      <c r="P288" s="38"/>
      <c r="Q288" s="38">
        <v>2608</v>
      </c>
      <c r="R288" s="38"/>
      <c r="S288" s="38"/>
      <c r="T288" s="38"/>
      <c r="U288" s="38"/>
      <c r="V288" s="38">
        <v>0</v>
      </c>
    </row>
    <row r="289" spans="1:22" s="40" customFormat="1" ht="22.5" customHeight="1" x14ac:dyDescent="0.2">
      <c r="A289" s="130">
        <v>280</v>
      </c>
      <c r="B289" s="39" t="s">
        <v>2462</v>
      </c>
      <c r="C289" s="39" t="s">
        <v>9</v>
      </c>
      <c r="D289" s="39">
        <v>8817</v>
      </c>
      <c r="E289" s="38">
        <v>1090</v>
      </c>
      <c r="F289" s="38">
        <v>89</v>
      </c>
      <c r="G289" s="38">
        <v>2</v>
      </c>
      <c r="H289" s="38"/>
      <c r="I289" s="38">
        <v>3</v>
      </c>
      <c r="J289" s="38">
        <v>95</v>
      </c>
      <c r="K289" s="38">
        <f t="shared" si="5"/>
        <v>395</v>
      </c>
      <c r="L289" s="38">
        <v>2</v>
      </c>
      <c r="M289" s="38" t="s">
        <v>1056</v>
      </c>
      <c r="N289" s="38" t="s">
        <v>15</v>
      </c>
      <c r="O289" s="38" t="s">
        <v>12</v>
      </c>
      <c r="P289" s="38">
        <v>191</v>
      </c>
      <c r="Q289" s="38"/>
      <c r="R289" s="38">
        <v>395</v>
      </c>
      <c r="S289" s="38"/>
      <c r="T289" s="38"/>
      <c r="U289" s="38">
        <v>30</v>
      </c>
      <c r="V289" s="38">
        <v>0</v>
      </c>
    </row>
    <row r="290" spans="1:22" s="40" customFormat="1" ht="22.5" customHeight="1" x14ac:dyDescent="0.2">
      <c r="A290" s="130">
        <v>281</v>
      </c>
      <c r="B290" s="123"/>
      <c r="C290" s="39" t="s">
        <v>9</v>
      </c>
      <c r="D290" s="39">
        <v>37332</v>
      </c>
      <c r="E290" s="38">
        <v>4074</v>
      </c>
      <c r="F290" s="38">
        <v>300</v>
      </c>
      <c r="G290" s="38">
        <v>1</v>
      </c>
      <c r="H290" s="38">
        <v>18</v>
      </c>
      <c r="I290" s="38">
        <v>2</v>
      </c>
      <c r="J290" s="38">
        <v>50</v>
      </c>
      <c r="K290" s="38">
        <f t="shared" si="5"/>
        <v>7450</v>
      </c>
      <c r="L290" s="38">
        <v>1</v>
      </c>
      <c r="M290" s="38" t="s">
        <v>1056</v>
      </c>
      <c r="N290" s="38"/>
      <c r="O290" s="38"/>
      <c r="P290" s="38"/>
      <c r="Q290" s="38">
        <v>7450</v>
      </c>
      <c r="R290" s="38"/>
      <c r="S290" s="38"/>
      <c r="T290" s="38"/>
      <c r="U290" s="38"/>
      <c r="V290" s="38">
        <v>0</v>
      </c>
    </row>
    <row r="291" spans="1:22" s="40" customFormat="1" ht="22.5" customHeight="1" x14ac:dyDescent="0.2">
      <c r="A291" s="130">
        <v>282</v>
      </c>
      <c r="B291" s="39" t="s">
        <v>2463</v>
      </c>
      <c r="C291" s="39" t="s">
        <v>9</v>
      </c>
      <c r="D291" s="39"/>
      <c r="E291" s="38"/>
      <c r="F291" s="38"/>
      <c r="G291" s="38">
        <v>2</v>
      </c>
      <c r="H291" s="38"/>
      <c r="I291" s="38"/>
      <c r="J291" s="38"/>
      <c r="K291" s="38">
        <f t="shared" si="5"/>
        <v>0</v>
      </c>
      <c r="L291" s="38">
        <v>2</v>
      </c>
      <c r="M291" s="38" t="s">
        <v>1057</v>
      </c>
      <c r="N291" s="38" t="s">
        <v>15</v>
      </c>
      <c r="O291" s="38" t="s">
        <v>12</v>
      </c>
      <c r="P291" s="38">
        <v>102</v>
      </c>
      <c r="Q291" s="38"/>
      <c r="R291" s="38">
        <v>102</v>
      </c>
      <c r="S291" s="38"/>
      <c r="T291" s="38"/>
      <c r="U291" s="38">
        <v>20</v>
      </c>
      <c r="V291" s="38">
        <v>0</v>
      </c>
    </row>
    <row r="292" spans="1:22" s="40" customFormat="1" ht="22.5" customHeight="1" x14ac:dyDescent="0.2">
      <c r="A292" s="130">
        <v>283</v>
      </c>
      <c r="B292" s="123"/>
      <c r="C292" s="39" t="s">
        <v>9</v>
      </c>
      <c r="D292" s="39">
        <v>37331</v>
      </c>
      <c r="E292" s="38">
        <v>4073</v>
      </c>
      <c r="F292" s="38">
        <v>299</v>
      </c>
      <c r="G292" s="38">
        <v>1</v>
      </c>
      <c r="H292" s="38">
        <v>9</v>
      </c>
      <c r="I292" s="38">
        <v>2</v>
      </c>
      <c r="J292" s="38">
        <v>26</v>
      </c>
      <c r="K292" s="38">
        <f t="shared" si="5"/>
        <v>3826</v>
      </c>
      <c r="L292" s="38">
        <v>1</v>
      </c>
      <c r="M292" s="38" t="s">
        <v>1057</v>
      </c>
      <c r="N292" s="38"/>
      <c r="O292" s="38"/>
      <c r="P292" s="38"/>
      <c r="Q292" s="38">
        <v>3826</v>
      </c>
      <c r="R292" s="38"/>
      <c r="S292" s="38"/>
      <c r="T292" s="38"/>
      <c r="U292" s="38"/>
      <c r="V292" s="38">
        <v>0</v>
      </c>
    </row>
    <row r="293" spans="1:22" s="40" customFormat="1" ht="22.5" customHeight="1" x14ac:dyDescent="0.2">
      <c r="A293" s="130">
        <v>284</v>
      </c>
      <c r="B293" s="123"/>
      <c r="C293" s="39" t="s">
        <v>9</v>
      </c>
      <c r="D293" s="39">
        <v>14886</v>
      </c>
      <c r="E293" s="38">
        <v>2031</v>
      </c>
      <c r="F293" s="38">
        <v>133</v>
      </c>
      <c r="G293" s="38">
        <v>1</v>
      </c>
      <c r="H293" s="38">
        <v>4</v>
      </c>
      <c r="I293" s="38">
        <v>1</v>
      </c>
      <c r="J293" s="38">
        <v>55</v>
      </c>
      <c r="K293" s="38">
        <f t="shared" si="5"/>
        <v>1755</v>
      </c>
      <c r="L293" s="38">
        <v>1</v>
      </c>
      <c r="M293" s="38" t="s">
        <v>1057</v>
      </c>
      <c r="N293" s="38"/>
      <c r="O293" s="38"/>
      <c r="P293" s="38"/>
      <c r="Q293" s="38">
        <v>1755</v>
      </c>
      <c r="R293" s="38"/>
      <c r="S293" s="38"/>
      <c r="T293" s="38"/>
      <c r="U293" s="38"/>
      <c r="V293" s="38">
        <v>0</v>
      </c>
    </row>
    <row r="294" spans="1:22" s="40" customFormat="1" ht="22.5" customHeight="1" x14ac:dyDescent="0.2">
      <c r="A294" s="130">
        <v>285</v>
      </c>
      <c r="B294" s="39" t="s">
        <v>2464</v>
      </c>
      <c r="C294" s="39" t="s">
        <v>9</v>
      </c>
      <c r="D294" s="39">
        <v>50167</v>
      </c>
      <c r="E294" s="38">
        <v>4708</v>
      </c>
      <c r="F294" s="38">
        <v>19</v>
      </c>
      <c r="G294" s="38">
        <v>1</v>
      </c>
      <c r="H294" s="38"/>
      <c r="I294" s="38">
        <v>2</v>
      </c>
      <c r="J294" s="38">
        <v>11</v>
      </c>
      <c r="K294" s="38">
        <f t="shared" si="5"/>
        <v>211</v>
      </c>
      <c r="L294" s="38">
        <v>1</v>
      </c>
      <c r="M294" s="38" t="s">
        <v>2465</v>
      </c>
      <c r="N294" s="38"/>
      <c r="O294" s="38"/>
      <c r="P294" s="38"/>
      <c r="Q294" s="38">
        <v>211</v>
      </c>
      <c r="R294" s="38"/>
      <c r="S294" s="38"/>
      <c r="T294" s="38"/>
      <c r="U294" s="38"/>
      <c r="V294" s="38">
        <v>0</v>
      </c>
    </row>
    <row r="295" spans="1:22" s="40" customFormat="1" ht="22.5" customHeight="1" x14ac:dyDescent="0.2">
      <c r="A295" s="130">
        <v>286</v>
      </c>
      <c r="B295" s="39" t="s">
        <v>2466</v>
      </c>
      <c r="C295" s="39" t="s">
        <v>9</v>
      </c>
      <c r="D295" s="39">
        <v>8770</v>
      </c>
      <c r="E295" s="38"/>
      <c r="F295" s="38">
        <v>42</v>
      </c>
      <c r="G295" s="38">
        <v>2</v>
      </c>
      <c r="H295" s="38"/>
      <c r="I295" s="38">
        <v>3</v>
      </c>
      <c r="J295" s="38">
        <v>66</v>
      </c>
      <c r="K295" s="38">
        <f t="shared" si="5"/>
        <v>366</v>
      </c>
      <c r="L295" s="38">
        <v>2</v>
      </c>
      <c r="M295" s="38" t="s">
        <v>1058</v>
      </c>
      <c r="N295" s="38" t="s">
        <v>15</v>
      </c>
      <c r="O295" s="38" t="s">
        <v>12</v>
      </c>
      <c r="P295" s="38">
        <v>98</v>
      </c>
      <c r="Q295" s="38"/>
      <c r="R295" s="38">
        <v>366</v>
      </c>
      <c r="S295" s="38"/>
      <c r="T295" s="38"/>
      <c r="U295" s="38">
        <v>30</v>
      </c>
      <c r="V295" s="38">
        <v>0</v>
      </c>
    </row>
    <row r="296" spans="1:22" s="40" customFormat="1" ht="22.5" customHeight="1" x14ac:dyDescent="0.2">
      <c r="A296" s="130">
        <v>287</v>
      </c>
      <c r="B296" s="123"/>
      <c r="C296" s="39" t="s">
        <v>9</v>
      </c>
      <c r="D296" s="39">
        <v>14852</v>
      </c>
      <c r="E296" s="38">
        <v>1997</v>
      </c>
      <c r="F296" s="38">
        <v>81</v>
      </c>
      <c r="G296" s="38">
        <v>1</v>
      </c>
      <c r="H296" s="38">
        <v>18</v>
      </c>
      <c r="I296" s="38"/>
      <c r="J296" s="38">
        <v>92</v>
      </c>
      <c r="K296" s="38">
        <f t="shared" si="5"/>
        <v>7292</v>
      </c>
      <c r="L296" s="38">
        <v>1</v>
      </c>
      <c r="M296" s="38" t="s">
        <v>1058</v>
      </c>
      <c r="N296" s="38"/>
      <c r="O296" s="38"/>
      <c r="P296" s="38"/>
      <c r="Q296" s="38">
        <v>7292</v>
      </c>
      <c r="R296" s="38"/>
      <c r="S296" s="38"/>
      <c r="T296" s="38"/>
      <c r="U296" s="38"/>
      <c r="V296" s="38">
        <v>0</v>
      </c>
    </row>
    <row r="297" spans="1:22" s="40" customFormat="1" ht="22.5" customHeight="1" x14ac:dyDescent="0.2">
      <c r="A297" s="130">
        <v>288</v>
      </c>
      <c r="B297" s="39" t="s">
        <v>2467</v>
      </c>
      <c r="C297" s="39" t="s">
        <v>9</v>
      </c>
      <c r="D297" s="39">
        <v>56192</v>
      </c>
      <c r="E297" s="38">
        <v>5808</v>
      </c>
      <c r="F297" s="38">
        <v>33</v>
      </c>
      <c r="G297" s="38">
        <v>2</v>
      </c>
      <c r="H297" s="38"/>
      <c r="I297" s="38"/>
      <c r="J297" s="38">
        <v>95</v>
      </c>
      <c r="K297" s="38">
        <f t="shared" si="5"/>
        <v>95</v>
      </c>
      <c r="L297" s="38">
        <v>2</v>
      </c>
      <c r="M297" s="38" t="s">
        <v>1059</v>
      </c>
      <c r="N297" s="38" t="s">
        <v>15</v>
      </c>
      <c r="O297" s="38" t="s">
        <v>12</v>
      </c>
      <c r="P297" s="38">
        <v>137</v>
      </c>
      <c r="Q297" s="38"/>
      <c r="R297" s="38">
        <v>95</v>
      </c>
      <c r="S297" s="38"/>
      <c r="T297" s="38"/>
      <c r="U297" s="38">
        <v>20</v>
      </c>
      <c r="V297" s="38">
        <v>0</v>
      </c>
    </row>
    <row r="298" spans="1:22" s="40" customFormat="1" ht="22.5" customHeight="1" x14ac:dyDescent="0.2">
      <c r="A298" s="130">
        <v>289</v>
      </c>
      <c r="B298" s="123"/>
      <c r="C298" s="39" t="s">
        <v>9</v>
      </c>
      <c r="D298" s="39">
        <v>14762</v>
      </c>
      <c r="E298" s="38">
        <v>1912</v>
      </c>
      <c r="F298" s="38">
        <v>24</v>
      </c>
      <c r="G298" s="38">
        <v>1</v>
      </c>
      <c r="H298" s="38">
        <v>3</v>
      </c>
      <c r="I298" s="38">
        <v>3</v>
      </c>
      <c r="J298" s="38">
        <v>5</v>
      </c>
      <c r="K298" s="38">
        <f t="shared" si="5"/>
        <v>1505</v>
      </c>
      <c r="L298" s="38">
        <v>1</v>
      </c>
      <c r="M298" s="38" t="s">
        <v>1059</v>
      </c>
      <c r="N298" s="38"/>
      <c r="O298" s="38"/>
      <c r="P298" s="38"/>
      <c r="Q298" s="38">
        <v>1505</v>
      </c>
      <c r="R298" s="38"/>
      <c r="S298" s="38"/>
      <c r="T298" s="38"/>
      <c r="U298" s="38"/>
      <c r="V298" s="38">
        <v>0</v>
      </c>
    </row>
    <row r="299" spans="1:22" s="40" customFormat="1" ht="22.5" customHeight="1" x14ac:dyDescent="0.2">
      <c r="A299" s="130">
        <v>290</v>
      </c>
      <c r="B299" s="123"/>
      <c r="C299" s="39" t="s">
        <v>9</v>
      </c>
      <c r="D299" s="39">
        <v>34888</v>
      </c>
      <c r="E299" s="38">
        <v>3927</v>
      </c>
      <c r="F299" s="38">
        <v>1</v>
      </c>
      <c r="G299" s="38">
        <v>1</v>
      </c>
      <c r="H299" s="38"/>
      <c r="I299" s="38"/>
      <c r="J299" s="38">
        <v>94</v>
      </c>
      <c r="K299" s="38">
        <f t="shared" si="5"/>
        <v>94</v>
      </c>
      <c r="L299" s="38">
        <v>1</v>
      </c>
      <c r="M299" s="38" t="s">
        <v>1059</v>
      </c>
      <c r="N299" s="38"/>
      <c r="O299" s="38"/>
      <c r="P299" s="38"/>
      <c r="Q299" s="38">
        <v>94</v>
      </c>
      <c r="R299" s="38"/>
      <c r="S299" s="38"/>
      <c r="T299" s="38"/>
      <c r="U299" s="38"/>
      <c r="V299" s="38">
        <v>0</v>
      </c>
    </row>
    <row r="300" spans="1:22" s="40" customFormat="1" ht="22.5" customHeight="1" x14ac:dyDescent="0.2">
      <c r="A300" s="130">
        <v>291</v>
      </c>
      <c r="B300" s="123"/>
      <c r="C300" s="39" t="s">
        <v>9</v>
      </c>
      <c r="D300" s="39">
        <v>16832</v>
      </c>
      <c r="E300" s="38">
        <v>2734</v>
      </c>
      <c r="F300" s="38">
        <v>69</v>
      </c>
      <c r="G300" s="38">
        <v>1</v>
      </c>
      <c r="H300" s="38">
        <v>24</v>
      </c>
      <c r="I300" s="38">
        <v>3</v>
      </c>
      <c r="J300" s="38">
        <v>20</v>
      </c>
      <c r="K300" s="38">
        <f t="shared" si="5"/>
        <v>9920</v>
      </c>
      <c r="L300" s="38">
        <v>1</v>
      </c>
      <c r="M300" s="38" t="s">
        <v>1059</v>
      </c>
      <c r="N300" s="38"/>
      <c r="O300" s="38"/>
      <c r="P300" s="38"/>
      <c r="Q300" s="38">
        <v>9920</v>
      </c>
      <c r="R300" s="38"/>
      <c r="S300" s="38"/>
      <c r="T300" s="38"/>
      <c r="U300" s="38"/>
      <c r="V300" s="38">
        <v>0</v>
      </c>
    </row>
    <row r="301" spans="1:22" s="40" customFormat="1" ht="22.5" customHeight="1" x14ac:dyDescent="0.2">
      <c r="A301" s="130">
        <v>292</v>
      </c>
      <c r="B301" s="39" t="s">
        <v>2468</v>
      </c>
      <c r="C301" s="39" t="s">
        <v>9</v>
      </c>
      <c r="D301" s="39">
        <v>8824</v>
      </c>
      <c r="E301" s="38">
        <v>1096</v>
      </c>
      <c r="F301" s="38">
        <v>96</v>
      </c>
      <c r="G301" s="38">
        <v>2</v>
      </c>
      <c r="H301" s="38"/>
      <c r="I301" s="38">
        <v>2</v>
      </c>
      <c r="J301" s="38">
        <v>64</v>
      </c>
      <c r="K301" s="38">
        <f t="shared" ref="K301:K318" si="6">H301*400+I301*100+J301</f>
        <v>264</v>
      </c>
      <c r="L301" s="38">
        <v>2</v>
      </c>
      <c r="M301" s="38" t="s">
        <v>1060</v>
      </c>
      <c r="N301" s="38" t="s">
        <v>15</v>
      </c>
      <c r="O301" s="38" t="s">
        <v>12</v>
      </c>
      <c r="P301" s="38">
        <v>143</v>
      </c>
      <c r="Q301" s="38"/>
      <c r="R301" s="38">
        <v>264</v>
      </c>
      <c r="S301" s="38"/>
      <c r="T301" s="38"/>
      <c r="U301" s="38">
        <v>20</v>
      </c>
      <c r="V301" s="38">
        <v>0</v>
      </c>
    </row>
    <row r="302" spans="1:22" s="40" customFormat="1" ht="22.5" customHeight="1" x14ac:dyDescent="0.2">
      <c r="A302" s="130">
        <v>293</v>
      </c>
      <c r="B302" s="123"/>
      <c r="C302" s="39" t="s">
        <v>355</v>
      </c>
      <c r="D302" s="39"/>
      <c r="E302" s="38"/>
      <c r="F302" s="38"/>
      <c r="G302" s="38">
        <v>1</v>
      </c>
      <c r="H302" s="38">
        <v>10</v>
      </c>
      <c r="I302" s="38"/>
      <c r="J302" s="38"/>
      <c r="K302" s="38">
        <f t="shared" si="6"/>
        <v>4000</v>
      </c>
      <c r="L302" s="38">
        <v>1</v>
      </c>
      <c r="M302" s="38" t="s">
        <v>1060</v>
      </c>
      <c r="N302" s="38"/>
      <c r="O302" s="38"/>
      <c r="P302" s="38"/>
      <c r="Q302" s="38">
        <v>4000</v>
      </c>
      <c r="R302" s="38"/>
      <c r="S302" s="38"/>
      <c r="T302" s="38"/>
      <c r="U302" s="38"/>
      <c r="V302" s="38">
        <v>0.01</v>
      </c>
    </row>
    <row r="303" spans="1:22" s="40" customFormat="1" ht="22.5" customHeight="1" x14ac:dyDescent="0.2">
      <c r="A303" s="130">
        <v>294</v>
      </c>
      <c r="B303" s="39" t="s">
        <v>2469</v>
      </c>
      <c r="C303" s="39" t="s">
        <v>9</v>
      </c>
      <c r="D303" s="39">
        <v>29518</v>
      </c>
      <c r="E303" s="38">
        <v>3606</v>
      </c>
      <c r="F303" s="38">
        <v>276</v>
      </c>
      <c r="G303" s="38">
        <v>2</v>
      </c>
      <c r="H303" s="38"/>
      <c r="I303" s="38">
        <v>3</v>
      </c>
      <c r="J303" s="38">
        <v>87</v>
      </c>
      <c r="K303" s="38">
        <f t="shared" si="6"/>
        <v>387</v>
      </c>
      <c r="L303" s="38">
        <v>2</v>
      </c>
      <c r="M303" s="38" t="s">
        <v>1061</v>
      </c>
      <c r="N303" s="38" t="s">
        <v>15</v>
      </c>
      <c r="O303" s="38" t="s">
        <v>12</v>
      </c>
      <c r="P303" s="38">
        <v>168</v>
      </c>
      <c r="Q303" s="38"/>
      <c r="R303" s="38">
        <v>387</v>
      </c>
      <c r="S303" s="38"/>
      <c r="T303" s="38"/>
      <c r="U303" s="38">
        <v>30</v>
      </c>
      <c r="V303" s="38">
        <v>0</v>
      </c>
    </row>
    <row r="304" spans="1:22" s="40" customFormat="1" ht="22.5" customHeight="1" x14ac:dyDescent="0.2">
      <c r="A304" s="130">
        <v>295</v>
      </c>
      <c r="B304" s="123"/>
      <c r="C304" s="39" t="s">
        <v>9</v>
      </c>
      <c r="D304" s="39">
        <v>37560</v>
      </c>
      <c r="E304" s="38">
        <v>4101</v>
      </c>
      <c r="F304" s="38">
        <v>295</v>
      </c>
      <c r="G304" s="38">
        <v>1</v>
      </c>
      <c r="H304" s="38"/>
      <c r="I304" s="38">
        <v>2</v>
      </c>
      <c r="J304" s="38"/>
      <c r="K304" s="38">
        <f t="shared" si="6"/>
        <v>200</v>
      </c>
      <c r="L304" s="38">
        <v>1</v>
      </c>
      <c r="M304" s="38" t="s">
        <v>1061</v>
      </c>
      <c r="N304" s="38"/>
      <c r="O304" s="38"/>
      <c r="P304" s="38"/>
      <c r="Q304" s="38">
        <v>200</v>
      </c>
      <c r="R304" s="38"/>
      <c r="S304" s="38"/>
      <c r="T304" s="38"/>
      <c r="U304" s="38"/>
      <c r="V304" s="38">
        <v>0</v>
      </c>
    </row>
    <row r="305" spans="1:22" s="40" customFormat="1" ht="22.5" customHeight="1" x14ac:dyDescent="0.2">
      <c r="A305" s="130">
        <v>296</v>
      </c>
      <c r="B305" s="123"/>
      <c r="C305" s="39" t="s">
        <v>9</v>
      </c>
      <c r="D305" s="39">
        <v>16275</v>
      </c>
      <c r="E305" s="38">
        <v>6624</v>
      </c>
      <c r="F305" s="38">
        <v>45</v>
      </c>
      <c r="G305" s="38">
        <v>1</v>
      </c>
      <c r="H305" s="38">
        <v>3</v>
      </c>
      <c r="I305" s="38"/>
      <c r="J305" s="38">
        <v>19</v>
      </c>
      <c r="K305" s="38">
        <f t="shared" si="6"/>
        <v>1219</v>
      </c>
      <c r="L305" s="38">
        <v>1</v>
      </c>
      <c r="M305" s="38" t="s">
        <v>1061</v>
      </c>
      <c r="N305" s="38"/>
      <c r="O305" s="38"/>
      <c r="P305" s="38"/>
      <c r="Q305" s="38">
        <v>1219</v>
      </c>
      <c r="R305" s="38"/>
      <c r="S305" s="38"/>
      <c r="T305" s="38"/>
      <c r="U305" s="38"/>
      <c r="V305" s="38">
        <v>0</v>
      </c>
    </row>
    <row r="306" spans="1:22" s="40" customFormat="1" ht="22.5" customHeight="1" x14ac:dyDescent="0.2">
      <c r="A306" s="130">
        <v>297</v>
      </c>
      <c r="B306" s="123"/>
      <c r="C306" s="39" t="s">
        <v>9</v>
      </c>
      <c r="D306" s="39">
        <v>14824</v>
      </c>
      <c r="E306" s="38">
        <v>1970</v>
      </c>
      <c r="F306" s="38">
        <v>34</v>
      </c>
      <c r="G306" s="38">
        <v>1</v>
      </c>
      <c r="H306" s="38">
        <v>11</v>
      </c>
      <c r="I306" s="38">
        <v>3</v>
      </c>
      <c r="J306" s="38">
        <v>75</v>
      </c>
      <c r="K306" s="38">
        <f t="shared" si="6"/>
        <v>4775</v>
      </c>
      <c r="L306" s="38">
        <v>1</v>
      </c>
      <c r="M306" s="38" t="s">
        <v>1061</v>
      </c>
      <c r="N306" s="38"/>
      <c r="O306" s="38"/>
      <c r="P306" s="38"/>
      <c r="Q306" s="38">
        <v>4775</v>
      </c>
      <c r="R306" s="38"/>
      <c r="S306" s="38"/>
      <c r="T306" s="38"/>
      <c r="U306" s="38"/>
      <c r="V306" s="38">
        <v>0</v>
      </c>
    </row>
    <row r="307" spans="1:22" s="40" customFormat="1" ht="22.5" customHeight="1" x14ac:dyDescent="0.2">
      <c r="A307" s="130">
        <v>298</v>
      </c>
      <c r="B307" s="123"/>
      <c r="C307" s="39" t="s">
        <v>9</v>
      </c>
      <c r="D307" s="39">
        <v>14821</v>
      </c>
      <c r="E307" s="38">
        <v>1967</v>
      </c>
      <c r="F307" s="38">
        <v>71</v>
      </c>
      <c r="G307" s="38">
        <v>1</v>
      </c>
      <c r="H307" s="38">
        <v>13</v>
      </c>
      <c r="I307" s="38">
        <v>2</v>
      </c>
      <c r="J307" s="38">
        <v>49</v>
      </c>
      <c r="K307" s="38">
        <f t="shared" si="6"/>
        <v>5449</v>
      </c>
      <c r="L307" s="38">
        <v>1</v>
      </c>
      <c r="M307" s="38" t="s">
        <v>1061</v>
      </c>
      <c r="N307" s="38"/>
      <c r="O307" s="38"/>
      <c r="P307" s="38"/>
      <c r="Q307" s="38">
        <v>5449</v>
      </c>
      <c r="R307" s="38"/>
      <c r="S307" s="38"/>
      <c r="T307" s="38"/>
      <c r="U307" s="38"/>
      <c r="V307" s="38">
        <v>0</v>
      </c>
    </row>
    <row r="308" spans="1:22" s="40" customFormat="1" ht="22.5" customHeight="1" x14ac:dyDescent="0.2">
      <c r="A308" s="130">
        <v>299</v>
      </c>
      <c r="B308" s="123"/>
      <c r="C308" s="39" t="s">
        <v>9</v>
      </c>
      <c r="D308" s="39">
        <v>48390</v>
      </c>
      <c r="E308" s="38">
        <v>4424</v>
      </c>
      <c r="F308" s="38">
        <v>321</v>
      </c>
      <c r="G308" s="38">
        <v>1</v>
      </c>
      <c r="H308" s="38">
        <v>12</v>
      </c>
      <c r="I308" s="38">
        <v>1</v>
      </c>
      <c r="J308" s="38">
        <v>49</v>
      </c>
      <c r="K308" s="38">
        <f t="shared" si="6"/>
        <v>4949</v>
      </c>
      <c r="L308" s="38">
        <v>1</v>
      </c>
      <c r="M308" s="38" t="s">
        <v>1061</v>
      </c>
      <c r="N308" s="38"/>
      <c r="O308" s="38"/>
      <c r="P308" s="38"/>
      <c r="Q308" s="38">
        <v>4949</v>
      </c>
      <c r="R308" s="38"/>
      <c r="S308" s="38"/>
      <c r="T308" s="38"/>
      <c r="U308" s="38"/>
      <c r="V308" s="38">
        <v>0</v>
      </c>
    </row>
    <row r="309" spans="1:22" s="40" customFormat="1" ht="22.5" customHeight="1" x14ac:dyDescent="0.2">
      <c r="A309" s="130">
        <v>300</v>
      </c>
      <c r="B309" s="123"/>
      <c r="C309" s="39" t="s">
        <v>13</v>
      </c>
      <c r="D309" s="39"/>
      <c r="E309" s="38"/>
      <c r="F309" s="38"/>
      <c r="G309" s="38">
        <v>1</v>
      </c>
      <c r="H309" s="38">
        <v>7</v>
      </c>
      <c r="I309" s="38"/>
      <c r="J309" s="38"/>
      <c r="K309" s="38">
        <f t="shared" si="6"/>
        <v>2800</v>
      </c>
      <c r="L309" s="38">
        <v>1</v>
      </c>
      <c r="M309" s="38" t="s">
        <v>1061</v>
      </c>
      <c r="N309" s="38"/>
      <c r="O309" s="38"/>
      <c r="P309" s="38"/>
      <c r="Q309" s="38">
        <v>2800</v>
      </c>
      <c r="R309" s="38"/>
      <c r="S309" s="38"/>
      <c r="T309" s="38"/>
      <c r="U309" s="38"/>
      <c r="V309" s="38">
        <v>0.01</v>
      </c>
    </row>
    <row r="310" spans="1:22" s="40" customFormat="1" ht="22.5" customHeight="1" x14ac:dyDescent="0.2">
      <c r="A310" s="130">
        <v>301</v>
      </c>
      <c r="B310" s="39" t="s">
        <v>2470</v>
      </c>
      <c r="C310" s="39" t="s">
        <v>9</v>
      </c>
      <c r="D310" s="39">
        <v>14901</v>
      </c>
      <c r="E310" s="38">
        <v>2045</v>
      </c>
      <c r="F310" s="38">
        <v>161</v>
      </c>
      <c r="G310" s="38">
        <v>2</v>
      </c>
      <c r="H310" s="38">
        <v>24</v>
      </c>
      <c r="I310" s="38"/>
      <c r="J310" s="38">
        <v>76</v>
      </c>
      <c r="K310" s="38">
        <f t="shared" si="6"/>
        <v>9676</v>
      </c>
      <c r="L310" s="38">
        <v>2</v>
      </c>
      <c r="M310" s="38" t="s">
        <v>1062</v>
      </c>
      <c r="N310" s="38" t="s">
        <v>15</v>
      </c>
      <c r="O310" s="38" t="s">
        <v>12</v>
      </c>
      <c r="P310" s="38">
        <v>210</v>
      </c>
      <c r="Q310" s="38">
        <v>9500</v>
      </c>
      <c r="R310" s="38">
        <v>176</v>
      </c>
      <c r="S310" s="38"/>
      <c r="T310" s="38"/>
      <c r="U310" s="38">
        <v>30</v>
      </c>
      <c r="V310" s="38">
        <v>0</v>
      </c>
    </row>
    <row r="311" spans="1:22" s="40" customFormat="1" ht="22.5" customHeight="1" x14ac:dyDescent="0.2">
      <c r="A311" s="130">
        <v>302</v>
      </c>
      <c r="B311" s="94" t="s">
        <v>2481</v>
      </c>
      <c r="C311" s="94" t="s">
        <v>32</v>
      </c>
      <c r="D311" s="94">
        <v>3291</v>
      </c>
      <c r="E311" s="38">
        <v>3291</v>
      </c>
      <c r="F311" s="38">
        <v>38</v>
      </c>
      <c r="G311" s="38">
        <v>2</v>
      </c>
      <c r="H311" s="38"/>
      <c r="I311" s="38"/>
      <c r="J311" s="38">
        <v>94</v>
      </c>
      <c r="K311" s="38">
        <f t="shared" si="6"/>
        <v>94</v>
      </c>
      <c r="L311" s="38">
        <v>2</v>
      </c>
      <c r="M311" s="38" t="s">
        <v>2482</v>
      </c>
      <c r="N311" s="38" t="s">
        <v>15</v>
      </c>
      <c r="O311" s="38" t="s">
        <v>12</v>
      </c>
      <c r="P311" s="38">
        <v>160</v>
      </c>
      <c r="Q311" s="38"/>
      <c r="R311" s="38">
        <v>94</v>
      </c>
      <c r="S311" s="38"/>
      <c r="T311" s="38"/>
      <c r="U311" s="38">
        <v>20</v>
      </c>
      <c r="V311" s="38">
        <v>0.02</v>
      </c>
    </row>
    <row r="312" spans="1:22" s="40" customFormat="1" ht="22.5" customHeight="1" x14ac:dyDescent="0.2">
      <c r="A312" s="130">
        <v>303</v>
      </c>
      <c r="B312" s="123"/>
      <c r="C312" s="94" t="s">
        <v>9</v>
      </c>
      <c r="D312" s="94">
        <v>14864</v>
      </c>
      <c r="E312" s="38">
        <v>2009</v>
      </c>
      <c r="F312" s="38">
        <v>97</v>
      </c>
      <c r="G312" s="38">
        <v>1</v>
      </c>
      <c r="H312" s="38">
        <v>8</v>
      </c>
      <c r="I312" s="38">
        <v>1</v>
      </c>
      <c r="J312" s="38">
        <v>14</v>
      </c>
      <c r="K312" s="38">
        <f t="shared" si="6"/>
        <v>3314</v>
      </c>
      <c r="L312" s="38">
        <v>1</v>
      </c>
      <c r="M312" s="38" t="s">
        <v>2482</v>
      </c>
      <c r="N312" s="38"/>
      <c r="O312" s="38"/>
      <c r="P312" s="38"/>
      <c r="Q312" s="38">
        <v>3314</v>
      </c>
      <c r="R312" s="38"/>
      <c r="S312" s="38"/>
      <c r="T312" s="38"/>
      <c r="U312" s="38"/>
      <c r="V312" s="38">
        <v>0</v>
      </c>
    </row>
    <row r="313" spans="1:22" s="40" customFormat="1" ht="22.5" customHeight="1" x14ac:dyDescent="0.2">
      <c r="A313" s="130">
        <v>304</v>
      </c>
      <c r="B313" s="123"/>
      <c r="C313" s="94" t="s">
        <v>9</v>
      </c>
      <c r="D313" s="94">
        <v>14080</v>
      </c>
      <c r="E313" s="38">
        <v>1732</v>
      </c>
      <c r="F313" s="38">
        <v>158</v>
      </c>
      <c r="G313" s="38">
        <v>1</v>
      </c>
      <c r="H313" s="38">
        <v>8</v>
      </c>
      <c r="I313" s="38">
        <v>3</v>
      </c>
      <c r="J313" s="38">
        <v>17</v>
      </c>
      <c r="K313" s="38">
        <f t="shared" si="6"/>
        <v>3517</v>
      </c>
      <c r="L313" s="38">
        <v>1</v>
      </c>
      <c r="M313" s="38" t="s">
        <v>2482</v>
      </c>
      <c r="N313" s="38"/>
      <c r="O313" s="38"/>
      <c r="P313" s="38"/>
      <c r="Q313" s="38">
        <v>3517</v>
      </c>
      <c r="R313" s="38"/>
      <c r="S313" s="38"/>
      <c r="T313" s="38"/>
      <c r="U313" s="38"/>
      <c r="V313" s="38">
        <v>0</v>
      </c>
    </row>
    <row r="314" spans="1:22" s="40" customFormat="1" ht="22.5" customHeight="1" x14ac:dyDescent="0.2">
      <c r="A314" s="130">
        <v>305</v>
      </c>
      <c r="B314" s="125" t="s">
        <v>2769</v>
      </c>
      <c r="C314" s="94" t="s">
        <v>9</v>
      </c>
      <c r="D314" s="94"/>
      <c r="E314" s="38"/>
      <c r="F314" s="38"/>
      <c r="G314" s="38">
        <v>2</v>
      </c>
      <c r="H314" s="38"/>
      <c r="I314" s="38"/>
      <c r="J314" s="38"/>
      <c r="K314" s="38">
        <f t="shared" si="6"/>
        <v>0</v>
      </c>
      <c r="L314" s="38">
        <v>2</v>
      </c>
      <c r="M314" s="38" t="s">
        <v>1019</v>
      </c>
      <c r="N314" s="38" t="s">
        <v>15</v>
      </c>
      <c r="O314" s="38" t="s">
        <v>12</v>
      </c>
      <c r="P314" s="38">
        <v>72</v>
      </c>
      <c r="Q314" s="38"/>
      <c r="R314" s="38">
        <v>72</v>
      </c>
      <c r="S314" s="38"/>
      <c r="T314" s="38"/>
      <c r="U314" s="38">
        <v>10</v>
      </c>
      <c r="V314" s="38">
        <v>0</v>
      </c>
    </row>
    <row r="315" spans="1:22" s="40" customFormat="1" ht="22.5" customHeight="1" x14ac:dyDescent="0.2">
      <c r="A315" s="130">
        <v>306</v>
      </c>
      <c r="B315" s="125" t="s">
        <v>2771</v>
      </c>
      <c r="C315" s="125" t="s">
        <v>9</v>
      </c>
      <c r="D315" s="125"/>
      <c r="E315" s="38"/>
      <c r="F315" s="38"/>
      <c r="G315" s="38"/>
      <c r="H315" s="38"/>
      <c r="I315" s="38">
        <v>2</v>
      </c>
      <c r="J315" s="38">
        <v>38</v>
      </c>
      <c r="K315" s="38">
        <f t="shared" si="6"/>
        <v>238</v>
      </c>
      <c r="L315" s="38"/>
      <c r="M315" s="38" t="s">
        <v>2770</v>
      </c>
      <c r="N315" s="38" t="s">
        <v>15</v>
      </c>
      <c r="O315" s="38" t="s">
        <v>42</v>
      </c>
      <c r="P315" s="38">
        <v>54</v>
      </c>
      <c r="R315" s="38">
        <v>238</v>
      </c>
      <c r="S315" s="38"/>
      <c r="T315" s="38"/>
      <c r="U315" s="38"/>
      <c r="V315" s="38">
        <v>0</v>
      </c>
    </row>
    <row r="316" spans="1:22" s="40" customFormat="1" ht="22.5" customHeight="1" x14ac:dyDescent="0.2">
      <c r="A316" s="130">
        <v>307</v>
      </c>
      <c r="B316" s="125"/>
      <c r="C316" s="125" t="s">
        <v>9</v>
      </c>
      <c r="D316" s="125"/>
      <c r="E316" s="38"/>
      <c r="F316" s="38"/>
      <c r="G316" s="38"/>
      <c r="H316" s="38">
        <v>6</v>
      </c>
      <c r="I316" s="38"/>
      <c r="J316" s="38"/>
      <c r="K316" s="38">
        <f t="shared" si="6"/>
        <v>2400</v>
      </c>
      <c r="L316" s="38"/>
      <c r="M316" s="38" t="s">
        <v>2770</v>
      </c>
      <c r="N316" s="38"/>
      <c r="O316" s="38"/>
      <c r="P316" s="38"/>
      <c r="Q316" s="38">
        <v>2400</v>
      </c>
      <c r="R316" s="38"/>
      <c r="S316" s="38"/>
      <c r="T316" s="38"/>
      <c r="U316" s="38"/>
      <c r="V316" s="38">
        <v>0</v>
      </c>
    </row>
    <row r="317" spans="1:22" s="40" customFormat="1" ht="22.5" customHeight="1" x14ac:dyDescent="0.2">
      <c r="A317" s="130">
        <v>308</v>
      </c>
      <c r="B317" s="125" t="s">
        <v>2772</v>
      </c>
      <c r="C317" s="125" t="s">
        <v>13</v>
      </c>
      <c r="D317" s="125"/>
      <c r="E317" s="38"/>
      <c r="F317" s="38"/>
      <c r="G317" s="38"/>
      <c r="H317" s="124">
        <v>7</v>
      </c>
      <c r="I317" s="124">
        <v>1</v>
      </c>
      <c r="J317" s="124">
        <v>61</v>
      </c>
      <c r="K317" s="38">
        <f t="shared" si="6"/>
        <v>2961</v>
      </c>
      <c r="L317" s="38"/>
      <c r="M317" s="38" t="s">
        <v>1008</v>
      </c>
      <c r="N317" s="38"/>
      <c r="O317" s="38"/>
      <c r="P317" s="38"/>
      <c r="Q317" s="38">
        <v>2961</v>
      </c>
      <c r="R317" s="38"/>
      <c r="S317" s="38"/>
      <c r="T317" s="38"/>
      <c r="U317" s="38"/>
      <c r="V317" s="38">
        <v>0.01</v>
      </c>
    </row>
    <row r="318" spans="1:22" s="40" customFormat="1" ht="22.5" customHeight="1" x14ac:dyDescent="0.2">
      <c r="A318" s="175">
        <v>309</v>
      </c>
      <c r="B318" s="125" t="s">
        <v>3426</v>
      </c>
      <c r="C318" s="125" t="s">
        <v>9</v>
      </c>
      <c r="D318" s="125">
        <v>8783</v>
      </c>
      <c r="E318" s="38">
        <v>3562</v>
      </c>
      <c r="F318" s="38">
        <v>55</v>
      </c>
      <c r="G318" s="38">
        <v>2</v>
      </c>
      <c r="H318" s="38"/>
      <c r="I318" s="38">
        <v>2</v>
      </c>
      <c r="J318" s="38">
        <v>37.700000000000003</v>
      </c>
      <c r="K318" s="38">
        <f t="shared" si="6"/>
        <v>237.7</v>
      </c>
      <c r="L318" s="38">
        <v>2</v>
      </c>
      <c r="M318" s="38" t="s">
        <v>3427</v>
      </c>
      <c r="N318" s="38" t="s">
        <v>15</v>
      </c>
      <c r="O318" s="38" t="s">
        <v>42</v>
      </c>
      <c r="P318" s="38">
        <v>54</v>
      </c>
      <c r="Q318" s="38"/>
      <c r="R318" s="38">
        <v>237.7</v>
      </c>
      <c r="S318" s="38"/>
      <c r="T318" s="38"/>
      <c r="U318" s="38">
        <v>8</v>
      </c>
      <c r="V318" s="38">
        <v>0</v>
      </c>
    </row>
    <row r="319" spans="1:22" s="40" customFormat="1" ht="22.5" customHeight="1" x14ac:dyDescent="0.2">
      <c r="A319" s="38"/>
      <c r="B319" s="125"/>
      <c r="C319" s="125"/>
      <c r="D319" s="125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</row>
    <row r="320" spans="1:22" s="40" customFormat="1" ht="22.5" customHeight="1" x14ac:dyDescent="0.2">
      <c r="A320" s="38"/>
      <c r="B320" s="125"/>
      <c r="C320" s="125"/>
      <c r="D320" s="125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</row>
    <row r="321" spans="1:22" s="40" customFormat="1" ht="22.5" customHeight="1" x14ac:dyDescent="0.2">
      <c r="A321" s="38"/>
      <c r="B321" s="125"/>
      <c r="C321" s="38"/>
      <c r="D321" s="125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</row>
    <row r="322" spans="1:22" s="40" customFormat="1" ht="22.5" customHeight="1" x14ac:dyDescent="0.2">
      <c r="A322" s="38"/>
      <c r="B322" s="125"/>
      <c r="C322" s="38"/>
      <c r="D322" s="125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</row>
    <row r="323" spans="1:22" s="40" customFormat="1" ht="22.5" customHeight="1" x14ac:dyDescent="0.2">
      <c r="A323" s="38"/>
      <c r="B323" s="125"/>
      <c r="C323" s="126"/>
      <c r="D323" s="125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</row>
    <row r="326" spans="1:22" ht="15.75" x14ac:dyDescent="0.25">
      <c r="C326" s="28" t="s">
        <v>219</v>
      </c>
      <c r="D326" s="28"/>
      <c r="E326" s="28"/>
      <c r="F326" s="28"/>
      <c r="G326" s="28" t="s">
        <v>206</v>
      </c>
      <c r="H326" s="28"/>
      <c r="I326" s="28" t="s">
        <v>597</v>
      </c>
      <c r="J326" s="28"/>
    </row>
    <row r="327" spans="1:22" ht="15.75" x14ac:dyDescent="0.25">
      <c r="C327" s="28"/>
      <c r="D327" s="28"/>
      <c r="E327" s="28"/>
      <c r="F327" s="28"/>
      <c r="G327" s="28"/>
      <c r="H327" s="28"/>
      <c r="I327" s="28" t="s">
        <v>598</v>
      </c>
      <c r="J327" s="28"/>
    </row>
    <row r="328" spans="1:22" ht="15.75" x14ac:dyDescent="0.25">
      <c r="C328" s="28"/>
      <c r="D328" s="28"/>
      <c r="E328" s="28"/>
      <c r="F328" s="28"/>
      <c r="G328" s="28"/>
      <c r="H328" s="28"/>
      <c r="I328" s="28" t="s">
        <v>599</v>
      </c>
      <c r="J328" s="28"/>
    </row>
    <row r="329" spans="1:22" ht="15.75" x14ac:dyDescent="0.25">
      <c r="C329" s="28"/>
      <c r="D329" s="28"/>
      <c r="E329" s="28"/>
      <c r="F329" s="28"/>
      <c r="G329" s="28"/>
      <c r="H329" s="28"/>
      <c r="I329" s="28" t="s">
        <v>600</v>
      </c>
      <c r="J329" s="28"/>
    </row>
    <row r="330" spans="1:22" ht="15.75" x14ac:dyDescent="0.25">
      <c r="C330" s="28"/>
      <c r="D330" s="28"/>
      <c r="E330" s="28"/>
      <c r="F330" s="28"/>
      <c r="G330" s="28"/>
      <c r="H330" s="28"/>
      <c r="I330" s="28" t="s">
        <v>601</v>
      </c>
      <c r="J330" s="28"/>
    </row>
  </sheetData>
  <mergeCells count="27">
    <mergeCell ref="K4:K9"/>
    <mergeCell ref="M4:M9"/>
    <mergeCell ref="L4:L9"/>
    <mergeCell ref="N4:N9"/>
    <mergeCell ref="R5:R9"/>
    <mergeCell ref="O4:O9"/>
    <mergeCell ref="S5:S9"/>
    <mergeCell ref="T5:T9"/>
    <mergeCell ref="V4:V9"/>
    <mergeCell ref="P4:P9"/>
    <mergeCell ref="U4:U9"/>
    <mergeCell ref="B4:B9"/>
    <mergeCell ref="A1:U1"/>
    <mergeCell ref="A2:U2"/>
    <mergeCell ref="H3:K3"/>
    <mergeCell ref="G4:G9"/>
    <mergeCell ref="F4:F9"/>
    <mergeCell ref="E4:E9"/>
    <mergeCell ref="C4:C9"/>
    <mergeCell ref="A4:A9"/>
    <mergeCell ref="D4:D9"/>
    <mergeCell ref="L3:V3"/>
    <mergeCell ref="H4:H9"/>
    <mergeCell ref="I4:I9"/>
    <mergeCell ref="J4:J9"/>
    <mergeCell ref="Q4:T4"/>
    <mergeCell ref="Q5:Q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workbookViewId="0">
      <selection activeCell="Q13" sqref="Q13"/>
    </sheetView>
  </sheetViews>
  <sheetFormatPr defaultRowHeight="14.25" x14ac:dyDescent="0.2"/>
  <cols>
    <col min="1" max="1" width="5" customWidth="1"/>
    <col min="2" max="2" width="13.25" style="25" hidden="1" customWidth="1"/>
    <col min="3" max="3" width="12.5" customWidth="1"/>
    <col min="4" max="4" width="8.375" style="25" customWidth="1"/>
    <col min="5" max="5" width="7.75" customWidth="1"/>
    <col min="6" max="7" width="7.5" customWidth="1"/>
    <col min="8" max="8" width="6.875" customWidth="1"/>
    <col min="9" max="9" width="6.25" customWidth="1"/>
    <col min="10" max="10" width="6.375" customWidth="1"/>
    <col min="12" max="12" width="5.875" customWidth="1"/>
    <col min="13" max="13" width="14" style="25" customWidth="1"/>
    <col min="15" max="15" width="8.5" customWidth="1"/>
    <col min="16" max="16" width="8" customWidth="1"/>
    <col min="18" max="18" width="9" style="25"/>
    <col min="19" max="19" width="7.25" customWidth="1"/>
    <col min="20" max="20" width="8" customWidth="1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2" s="29" customFormat="1" ht="16.5" customHeight="1" x14ac:dyDescent="0.2">
      <c r="A3" s="205" t="s">
        <v>207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207" t="s">
        <v>752</v>
      </c>
    </row>
    <row r="4" spans="1:22" s="29" customFormat="1" ht="21.75" customHeight="1" x14ac:dyDescent="0.2">
      <c r="A4" s="181" t="s">
        <v>2</v>
      </c>
      <c r="B4" s="181" t="s">
        <v>2704</v>
      </c>
      <c r="C4" s="181" t="s">
        <v>205</v>
      </c>
      <c r="D4" s="178" t="s">
        <v>336</v>
      </c>
      <c r="E4" s="181" t="s">
        <v>4</v>
      </c>
      <c r="F4" s="181" t="s">
        <v>1064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1063</v>
      </c>
      <c r="Q4" s="199" t="s">
        <v>338</v>
      </c>
      <c r="R4" s="200"/>
      <c r="S4" s="200"/>
      <c r="T4" s="201"/>
      <c r="U4" s="178" t="s">
        <v>218</v>
      </c>
      <c r="V4" s="208"/>
    </row>
    <row r="5" spans="1:22" s="29" customFormat="1" ht="15.75" customHeight="1" x14ac:dyDescent="0.2">
      <c r="A5" s="182"/>
      <c r="B5" s="182"/>
      <c r="C5" s="182"/>
      <c r="D5" s="179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208"/>
    </row>
    <row r="6" spans="1:22" s="29" customFormat="1" ht="15.75" customHeight="1" x14ac:dyDescent="0.2">
      <c r="A6" s="182"/>
      <c r="B6" s="182"/>
      <c r="C6" s="182"/>
      <c r="D6" s="179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179"/>
      <c r="V6" s="208"/>
    </row>
    <row r="7" spans="1:22" s="29" customFormat="1" ht="15.75" customHeight="1" x14ac:dyDescent="0.2">
      <c r="A7" s="182"/>
      <c r="B7" s="182"/>
      <c r="C7" s="182"/>
      <c r="D7" s="179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179"/>
      <c r="V7" s="208"/>
    </row>
    <row r="8" spans="1:22" s="29" customFormat="1" ht="15.75" customHeight="1" x14ac:dyDescent="0.2">
      <c r="A8" s="182"/>
      <c r="B8" s="182"/>
      <c r="C8" s="182"/>
      <c r="D8" s="179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179"/>
      <c r="V8" s="208"/>
    </row>
    <row r="9" spans="1:22" s="29" customFormat="1" ht="15.75" customHeight="1" x14ac:dyDescent="0.2">
      <c r="A9" s="183"/>
      <c r="B9" s="183"/>
      <c r="C9" s="183"/>
      <c r="D9" s="180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179"/>
      <c r="V9" s="209"/>
    </row>
    <row r="10" spans="1:22" s="29" customFormat="1" ht="27" customHeight="1" x14ac:dyDescent="0.2">
      <c r="A10" s="42">
        <v>1</v>
      </c>
      <c r="B10" s="42" t="s">
        <v>2662</v>
      </c>
      <c r="C10" s="42" t="s">
        <v>9</v>
      </c>
      <c r="D10" s="42"/>
      <c r="E10" s="42">
        <v>3740</v>
      </c>
      <c r="F10" s="42">
        <v>36</v>
      </c>
      <c r="G10" s="42">
        <v>1</v>
      </c>
      <c r="H10" s="42">
        <v>14</v>
      </c>
      <c r="I10" s="42">
        <v>1</v>
      </c>
      <c r="J10" s="42">
        <v>11</v>
      </c>
      <c r="K10" s="43">
        <f t="shared" ref="K10:K56" si="0">H10*400+I10*100+J10</f>
        <v>5711</v>
      </c>
      <c r="L10" s="42">
        <v>1</v>
      </c>
      <c r="M10" s="42" t="s">
        <v>1067</v>
      </c>
      <c r="N10" s="42"/>
      <c r="O10" s="42"/>
      <c r="P10" s="42"/>
      <c r="Q10" s="42">
        <v>5711</v>
      </c>
      <c r="R10" s="42"/>
      <c r="S10" s="42"/>
      <c r="T10" s="43"/>
      <c r="U10" s="155"/>
      <c r="V10" s="42">
        <v>0</v>
      </c>
    </row>
    <row r="11" spans="1:22" s="29" customFormat="1" ht="27" customHeight="1" x14ac:dyDescent="0.2">
      <c r="A11" s="130">
        <v>2</v>
      </c>
      <c r="B11" s="42" t="s">
        <v>2529</v>
      </c>
      <c r="C11" s="42" t="s">
        <v>9</v>
      </c>
      <c r="D11" s="42"/>
      <c r="E11" s="42"/>
      <c r="F11" s="42"/>
      <c r="G11" s="42">
        <v>2</v>
      </c>
      <c r="H11" s="42"/>
      <c r="I11" s="42"/>
      <c r="J11" s="42"/>
      <c r="K11" s="43">
        <f t="shared" si="0"/>
        <v>0</v>
      </c>
      <c r="L11" s="42">
        <v>2</v>
      </c>
      <c r="M11" s="42" t="s">
        <v>1068</v>
      </c>
      <c r="N11" s="42" t="s">
        <v>15</v>
      </c>
      <c r="O11" s="42" t="s">
        <v>42</v>
      </c>
      <c r="P11" s="42">
        <v>54</v>
      </c>
      <c r="Q11" s="42"/>
      <c r="R11" s="42">
        <v>54</v>
      </c>
      <c r="S11" s="42"/>
      <c r="T11" s="43"/>
      <c r="U11" s="42">
        <v>20</v>
      </c>
      <c r="V11" s="154">
        <v>0</v>
      </c>
    </row>
    <row r="12" spans="1:22" s="29" customFormat="1" ht="27" customHeight="1" x14ac:dyDescent="0.2">
      <c r="A12" s="154">
        <v>3</v>
      </c>
      <c r="B12" s="154"/>
      <c r="C12" s="42" t="s">
        <v>32</v>
      </c>
      <c r="D12" s="42">
        <v>3139</v>
      </c>
      <c r="E12" s="42">
        <v>3139</v>
      </c>
      <c r="F12" s="42">
        <v>47</v>
      </c>
      <c r="G12" s="42">
        <v>1</v>
      </c>
      <c r="H12" s="42">
        <v>23</v>
      </c>
      <c r="I12" s="42">
        <v>3</v>
      </c>
      <c r="J12" s="42">
        <v>50</v>
      </c>
      <c r="K12" s="43">
        <f t="shared" si="0"/>
        <v>9550</v>
      </c>
      <c r="L12" s="42">
        <v>1</v>
      </c>
      <c r="M12" s="42" t="s">
        <v>1068</v>
      </c>
      <c r="N12" s="42"/>
      <c r="O12" s="42"/>
      <c r="P12" s="42"/>
      <c r="Q12" s="42">
        <v>9550</v>
      </c>
      <c r="R12" s="42"/>
      <c r="S12" s="42"/>
      <c r="T12" s="43"/>
      <c r="U12" s="42"/>
      <c r="V12" s="154">
        <v>0.01</v>
      </c>
    </row>
    <row r="13" spans="1:22" s="29" customFormat="1" ht="27" customHeight="1" x14ac:dyDescent="0.2">
      <c r="A13" s="155">
        <v>4</v>
      </c>
      <c r="B13" s="42" t="s">
        <v>2532</v>
      </c>
      <c r="C13" s="42" t="s">
        <v>13</v>
      </c>
      <c r="D13" s="42"/>
      <c r="E13" s="42"/>
      <c r="F13" s="42"/>
      <c r="G13" s="42">
        <v>1</v>
      </c>
      <c r="H13" s="42">
        <v>6</v>
      </c>
      <c r="I13" s="42"/>
      <c r="J13" s="42"/>
      <c r="K13" s="43">
        <f t="shared" si="0"/>
        <v>2400</v>
      </c>
      <c r="L13" s="42">
        <v>1</v>
      </c>
      <c r="M13" s="42" t="s">
        <v>1470</v>
      </c>
      <c r="N13" s="42"/>
      <c r="O13" s="42"/>
      <c r="P13" s="42"/>
      <c r="Q13" s="42">
        <v>2400</v>
      </c>
      <c r="R13" s="42"/>
      <c r="S13" s="42"/>
      <c r="T13" s="43"/>
      <c r="U13" s="42"/>
      <c r="V13" s="154">
        <v>0.01</v>
      </c>
    </row>
    <row r="14" spans="1:22" s="29" customFormat="1" ht="27" customHeight="1" x14ac:dyDescent="0.2">
      <c r="A14" s="154">
        <v>5</v>
      </c>
      <c r="B14" s="42" t="s">
        <v>2517</v>
      </c>
      <c r="C14" s="42" t="s">
        <v>9</v>
      </c>
      <c r="D14" s="42">
        <v>54909</v>
      </c>
      <c r="E14" s="42">
        <v>4997</v>
      </c>
      <c r="F14" s="42">
        <v>89</v>
      </c>
      <c r="G14" s="42">
        <v>2</v>
      </c>
      <c r="H14" s="42"/>
      <c r="I14" s="42"/>
      <c r="J14" s="42">
        <v>93</v>
      </c>
      <c r="K14" s="43">
        <f t="shared" si="0"/>
        <v>93</v>
      </c>
      <c r="L14" s="42">
        <v>2</v>
      </c>
      <c r="M14" s="42" t="s">
        <v>1070</v>
      </c>
      <c r="N14" s="42" t="s">
        <v>15</v>
      </c>
      <c r="O14" s="42" t="s">
        <v>22</v>
      </c>
      <c r="P14" s="42">
        <v>72</v>
      </c>
      <c r="Q14" s="42"/>
      <c r="R14" s="42">
        <v>93</v>
      </c>
      <c r="S14" s="42"/>
      <c r="T14" s="43"/>
      <c r="U14" s="42">
        <v>20</v>
      </c>
      <c r="V14" s="154">
        <v>0</v>
      </c>
    </row>
    <row r="15" spans="1:22" s="29" customFormat="1" ht="27" customHeight="1" x14ac:dyDescent="0.2">
      <c r="A15" s="155">
        <v>6</v>
      </c>
      <c r="B15" s="154"/>
      <c r="C15" s="42" t="s">
        <v>32</v>
      </c>
      <c r="D15" s="42">
        <v>113</v>
      </c>
      <c r="E15" s="42">
        <v>113</v>
      </c>
      <c r="F15" s="42">
        <v>29</v>
      </c>
      <c r="G15" s="42">
        <v>1</v>
      </c>
      <c r="H15" s="42"/>
      <c r="I15" s="42">
        <v>1</v>
      </c>
      <c r="J15" s="42">
        <v>20</v>
      </c>
      <c r="K15" s="43">
        <f t="shared" si="0"/>
        <v>120</v>
      </c>
      <c r="L15" s="42">
        <v>1</v>
      </c>
      <c r="M15" s="42" t="s">
        <v>1070</v>
      </c>
      <c r="N15" s="42"/>
      <c r="O15" s="42"/>
      <c r="P15" s="42"/>
      <c r="Q15" s="42">
        <v>120</v>
      </c>
      <c r="R15" s="42"/>
      <c r="S15" s="42"/>
      <c r="T15" s="43"/>
      <c r="U15" s="42"/>
      <c r="V15" s="154">
        <v>0.01</v>
      </c>
    </row>
    <row r="16" spans="1:22" s="29" customFormat="1" ht="27" customHeight="1" x14ac:dyDescent="0.2">
      <c r="A16" s="154">
        <v>7</v>
      </c>
      <c r="B16" s="154"/>
      <c r="C16" s="42" t="s">
        <v>13</v>
      </c>
      <c r="D16" s="42"/>
      <c r="E16" s="42"/>
      <c r="F16" s="42"/>
      <c r="G16" s="42">
        <v>1</v>
      </c>
      <c r="H16" s="42">
        <v>4</v>
      </c>
      <c r="I16" s="42">
        <v>2</v>
      </c>
      <c r="J16" s="42"/>
      <c r="K16" s="43">
        <f t="shared" si="0"/>
        <v>1800</v>
      </c>
      <c r="L16" s="42">
        <v>1</v>
      </c>
      <c r="M16" s="42" t="s">
        <v>1070</v>
      </c>
      <c r="N16" s="42"/>
      <c r="O16" s="42"/>
      <c r="P16" s="42"/>
      <c r="Q16" s="42">
        <v>1800</v>
      </c>
      <c r="R16" s="42"/>
      <c r="S16" s="42"/>
      <c r="T16" s="43"/>
      <c r="U16" s="42"/>
      <c r="V16" s="154">
        <v>0.01</v>
      </c>
    </row>
    <row r="17" spans="1:22" s="29" customFormat="1" ht="27" customHeight="1" x14ac:dyDescent="0.2">
      <c r="A17" s="155">
        <v>8</v>
      </c>
      <c r="B17" s="154"/>
      <c r="C17" s="42" t="s">
        <v>13</v>
      </c>
      <c r="D17" s="42"/>
      <c r="E17" s="42"/>
      <c r="F17" s="42"/>
      <c r="G17" s="42">
        <v>1</v>
      </c>
      <c r="H17" s="42">
        <v>10</v>
      </c>
      <c r="I17" s="42"/>
      <c r="J17" s="42"/>
      <c r="K17" s="43">
        <f t="shared" si="0"/>
        <v>4000</v>
      </c>
      <c r="L17" s="42">
        <v>1</v>
      </c>
      <c r="M17" s="42" t="s">
        <v>1070</v>
      </c>
      <c r="N17" s="42"/>
      <c r="O17" s="42"/>
      <c r="P17" s="42"/>
      <c r="Q17" s="42">
        <v>4000</v>
      </c>
      <c r="R17" s="42"/>
      <c r="S17" s="42"/>
      <c r="T17" s="43"/>
      <c r="U17" s="42"/>
      <c r="V17" s="154">
        <v>0.01</v>
      </c>
    </row>
    <row r="18" spans="1:22" s="29" customFormat="1" ht="27" customHeight="1" x14ac:dyDescent="0.2">
      <c r="A18" s="154">
        <v>9</v>
      </c>
      <c r="B18" s="42" t="s">
        <v>2519</v>
      </c>
      <c r="C18" s="42" t="s">
        <v>32</v>
      </c>
      <c r="D18" s="42">
        <v>97</v>
      </c>
      <c r="E18" s="42">
        <v>97</v>
      </c>
      <c r="F18" s="42">
        <v>13</v>
      </c>
      <c r="G18" s="42">
        <v>2</v>
      </c>
      <c r="H18" s="42"/>
      <c r="I18" s="42"/>
      <c r="J18" s="42">
        <v>63</v>
      </c>
      <c r="K18" s="43">
        <f t="shared" si="0"/>
        <v>63</v>
      </c>
      <c r="L18" s="42">
        <v>2</v>
      </c>
      <c r="M18" s="42" t="s">
        <v>1071</v>
      </c>
      <c r="N18" s="42" t="s">
        <v>15</v>
      </c>
      <c r="O18" s="42" t="s">
        <v>22</v>
      </c>
      <c r="P18" s="42">
        <v>48</v>
      </c>
      <c r="Q18" s="42"/>
      <c r="R18" s="42">
        <v>63</v>
      </c>
      <c r="S18" s="42"/>
      <c r="T18" s="43"/>
      <c r="U18" s="42">
        <v>20</v>
      </c>
      <c r="V18" s="154">
        <v>0.02</v>
      </c>
    </row>
    <row r="19" spans="1:22" s="29" customFormat="1" ht="27" customHeight="1" x14ac:dyDescent="0.2">
      <c r="A19" s="155">
        <v>10</v>
      </c>
      <c r="B19" s="154"/>
      <c r="C19" s="42" t="s">
        <v>32</v>
      </c>
      <c r="D19" s="42">
        <v>3128</v>
      </c>
      <c r="E19" s="42">
        <v>3128</v>
      </c>
      <c r="F19" s="42">
        <v>36</v>
      </c>
      <c r="G19" s="42">
        <v>1</v>
      </c>
      <c r="H19" s="42">
        <v>28</v>
      </c>
      <c r="I19" s="42">
        <v>3</v>
      </c>
      <c r="J19" s="42">
        <v>80</v>
      </c>
      <c r="K19" s="43">
        <f t="shared" si="0"/>
        <v>11580</v>
      </c>
      <c r="L19" s="42">
        <v>1</v>
      </c>
      <c r="M19" s="42" t="s">
        <v>1071</v>
      </c>
      <c r="N19" s="42"/>
      <c r="O19" s="42"/>
      <c r="P19" s="42"/>
      <c r="Q19" s="42">
        <v>11580</v>
      </c>
      <c r="R19" s="42"/>
      <c r="S19" s="42"/>
      <c r="T19" s="43"/>
      <c r="U19" s="42"/>
      <c r="V19" s="154">
        <v>0.01</v>
      </c>
    </row>
    <row r="20" spans="1:22" s="29" customFormat="1" ht="27" customHeight="1" x14ac:dyDescent="0.2">
      <c r="A20" s="154">
        <v>11</v>
      </c>
      <c r="B20" s="42" t="s">
        <v>2533</v>
      </c>
      <c r="C20" s="42" t="s">
        <v>9</v>
      </c>
      <c r="D20" s="42">
        <v>48138</v>
      </c>
      <c r="E20" s="42">
        <v>4284</v>
      </c>
      <c r="F20" s="42">
        <v>68</v>
      </c>
      <c r="G20" s="42">
        <v>1</v>
      </c>
      <c r="H20" s="42">
        <v>5</v>
      </c>
      <c r="I20" s="42"/>
      <c r="J20" s="42">
        <v>33</v>
      </c>
      <c r="K20" s="43">
        <f t="shared" si="0"/>
        <v>2033</v>
      </c>
      <c r="L20" s="42">
        <v>1</v>
      </c>
      <c r="M20" s="42" t="s">
        <v>1071</v>
      </c>
      <c r="N20" s="42"/>
      <c r="O20" s="42"/>
      <c r="P20" s="42"/>
      <c r="Q20" s="42">
        <v>2033</v>
      </c>
      <c r="R20" s="42"/>
      <c r="S20" s="42"/>
      <c r="T20" s="43"/>
      <c r="U20" s="42"/>
      <c r="V20" s="154">
        <v>0</v>
      </c>
    </row>
    <row r="21" spans="1:22" s="29" customFormat="1" ht="27" customHeight="1" x14ac:dyDescent="0.2">
      <c r="A21" s="155">
        <v>12</v>
      </c>
      <c r="B21" s="154"/>
      <c r="C21" s="42" t="s">
        <v>13</v>
      </c>
      <c r="D21" s="42"/>
      <c r="E21" s="42"/>
      <c r="F21" s="42"/>
      <c r="G21" s="42">
        <v>1</v>
      </c>
      <c r="H21" s="42">
        <v>11</v>
      </c>
      <c r="I21" s="42"/>
      <c r="J21" s="42">
        <v>33</v>
      </c>
      <c r="K21" s="43">
        <f t="shared" si="0"/>
        <v>4433</v>
      </c>
      <c r="L21" s="42">
        <v>1</v>
      </c>
      <c r="M21" s="42" t="s">
        <v>1071</v>
      </c>
      <c r="N21" s="42"/>
      <c r="O21" s="42"/>
      <c r="P21" s="42"/>
      <c r="Q21" s="42">
        <v>4433</v>
      </c>
      <c r="R21" s="42"/>
      <c r="S21" s="42"/>
      <c r="T21" s="43"/>
      <c r="U21" s="42"/>
      <c r="V21" s="154">
        <v>0.01</v>
      </c>
    </row>
    <row r="22" spans="1:22" s="29" customFormat="1" ht="27" customHeight="1" x14ac:dyDescent="0.2">
      <c r="A22" s="154">
        <v>13</v>
      </c>
      <c r="B22" s="42" t="s">
        <v>2518</v>
      </c>
      <c r="C22" s="42" t="s">
        <v>9</v>
      </c>
      <c r="D22" s="42">
        <v>17068</v>
      </c>
      <c r="E22" s="42">
        <v>2996</v>
      </c>
      <c r="F22" s="42">
        <v>16</v>
      </c>
      <c r="G22" s="42">
        <v>2</v>
      </c>
      <c r="H22" s="42"/>
      <c r="I22" s="42">
        <v>2</v>
      </c>
      <c r="J22" s="42">
        <v>15</v>
      </c>
      <c r="K22" s="43">
        <f t="shared" si="0"/>
        <v>215</v>
      </c>
      <c r="L22" s="42">
        <v>2</v>
      </c>
      <c r="M22" s="42" t="s">
        <v>1072</v>
      </c>
      <c r="N22" s="42" t="s">
        <v>15</v>
      </c>
      <c r="O22" s="42" t="s">
        <v>12</v>
      </c>
      <c r="P22" s="42">
        <v>108</v>
      </c>
      <c r="Q22" s="42"/>
      <c r="R22" s="42">
        <v>215</v>
      </c>
      <c r="S22" s="42"/>
      <c r="T22" s="43"/>
      <c r="U22" s="42">
        <v>20</v>
      </c>
      <c r="V22" s="154">
        <v>0</v>
      </c>
    </row>
    <row r="23" spans="1:22" s="29" customFormat="1" ht="27" customHeight="1" x14ac:dyDescent="0.2">
      <c r="A23" s="155">
        <v>14</v>
      </c>
      <c r="B23" s="154"/>
      <c r="C23" s="42" t="s">
        <v>32</v>
      </c>
      <c r="D23" s="42">
        <v>3144</v>
      </c>
      <c r="E23" s="42">
        <v>3144</v>
      </c>
      <c r="F23" s="42">
        <v>53</v>
      </c>
      <c r="G23" s="42">
        <v>1</v>
      </c>
      <c r="H23" s="42">
        <v>20</v>
      </c>
      <c r="I23" s="42"/>
      <c r="J23" s="42"/>
      <c r="K23" s="43">
        <f t="shared" si="0"/>
        <v>8000</v>
      </c>
      <c r="L23" s="42">
        <v>1</v>
      </c>
      <c r="M23" s="42" t="s">
        <v>1072</v>
      </c>
      <c r="N23" s="42"/>
      <c r="O23" s="42"/>
      <c r="P23" s="42"/>
      <c r="Q23" s="42">
        <v>8000</v>
      </c>
      <c r="R23" s="42"/>
      <c r="S23" s="42"/>
      <c r="T23" s="43"/>
      <c r="U23" s="42"/>
      <c r="V23" s="154">
        <v>0.01</v>
      </c>
    </row>
    <row r="24" spans="1:22" s="29" customFormat="1" ht="27" customHeight="1" x14ac:dyDescent="0.2">
      <c r="A24" s="154">
        <v>15</v>
      </c>
      <c r="B24" s="154"/>
      <c r="C24" s="42" t="s">
        <v>32</v>
      </c>
      <c r="D24" s="42">
        <v>3365</v>
      </c>
      <c r="E24" s="42">
        <v>3365</v>
      </c>
      <c r="F24" s="42">
        <v>72</v>
      </c>
      <c r="G24" s="42">
        <v>1</v>
      </c>
      <c r="H24" s="42">
        <v>17</v>
      </c>
      <c r="I24" s="42"/>
      <c r="J24" s="42">
        <v>45</v>
      </c>
      <c r="K24" s="43">
        <f t="shared" si="0"/>
        <v>6845</v>
      </c>
      <c r="L24" s="42">
        <v>1</v>
      </c>
      <c r="M24" s="42" t="s">
        <v>1072</v>
      </c>
      <c r="N24" s="42"/>
      <c r="O24" s="42"/>
      <c r="P24" s="42"/>
      <c r="Q24" s="42">
        <v>6845</v>
      </c>
      <c r="R24" s="42"/>
      <c r="S24" s="42"/>
      <c r="T24" s="43"/>
      <c r="U24" s="42"/>
      <c r="V24" s="154">
        <v>0.01</v>
      </c>
    </row>
    <row r="25" spans="1:22" s="29" customFormat="1" ht="27" customHeight="1" x14ac:dyDescent="0.2">
      <c r="A25" s="155">
        <v>16</v>
      </c>
      <c r="B25" s="42" t="s">
        <v>2522</v>
      </c>
      <c r="C25" s="42" t="s">
        <v>32</v>
      </c>
      <c r="D25" s="42">
        <v>86</v>
      </c>
      <c r="E25" s="42">
        <v>86</v>
      </c>
      <c r="F25" s="42">
        <v>2</v>
      </c>
      <c r="G25" s="42">
        <v>2</v>
      </c>
      <c r="H25" s="42"/>
      <c r="I25" s="42">
        <v>2</v>
      </c>
      <c r="J25" s="42">
        <v>6</v>
      </c>
      <c r="K25" s="43">
        <f t="shared" si="0"/>
        <v>206</v>
      </c>
      <c r="L25" s="42">
        <v>2</v>
      </c>
      <c r="M25" s="42" t="s">
        <v>1073</v>
      </c>
      <c r="N25" s="42" t="s">
        <v>15</v>
      </c>
      <c r="O25" s="42" t="s">
        <v>42</v>
      </c>
      <c r="P25" s="42">
        <v>90</v>
      </c>
      <c r="Q25" s="42">
        <v>206</v>
      </c>
      <c r="R25" s="42"/>
      <c r="S25" s="42"/>
      <c r="T25" s="43"/>
      <c r="U25" s="42">
        <v>10</v>
      </c>
      <c r="V25" s="154">
        <v>0.02</v>
      </c>
    </row>
    <row r="26" spans="1:22" s="29" customFormat="1" ht="27" customHeight="1" x14ac:dyDescent="0.2">
      <c r="A26" s="154">
        <v>17</v>
      </c>
      <c r="B26" s="154"/>
      <c r="C26" s="42" t="s">
        <v>9</v>
      </c>
      <c r="D26" s="42">
        <v>14800</v>
      </c>
      <c r="E26" s="42">
        <v>1948</v>
      </c>
      <c r="F26" s="42">
        <v>26</v>
      </c>
      <c r="G26" s="42">
        <v>1</v>
      </c>
      <c r="H26" s="42">
        <v>9</v>
      </c>
      <c r="I26" s="42">
        <v>2</v>
      </c>
      <c r="J26" s="42">
        <v>44</v>
      </c>
      <c r="K26" s="43">
        <f t="shared" si="0"/>
        <v>3844</v>
      </c>
      <c r="L26" s="42">
        <v>1</v>
      </c>
      <c r="M26" s="42" t="s">
        <v>1073</v>
      </c>
      <c r="N26" s="42"/>
      <c r="O26" s="42"/>
      <c r="P26" s="42"/>
      <c r="Q26" s="42">
        <v>3844</v>
      </c>
      <c r="R26" s="42"/>
      <c r="S26" s="42"/>
      <c r="T26" s="43"/>
      <c r="U26" s="42"/>
      <c r="V26" s="154">
        <v>0</v>
      </c>
    </row>
    <row r="27" spans="1:22" s="29" customFormat="1" ht="27" customHeight="1" x14ac:dyDescent="0.2">
      <c r="A27" s="155">
        <v>18</v>
      </c>
      <c r="B27" s="154"/>
      <c r="C27" s="42" t="s">
        <v>9</v>
      </c>
      <c r="D27" s="42">
        <v>13119</v>
      </c>
      <c r="E27" s="42">
        <v>1519</v>
      </c>
      <c r="F27" s="42">
        <v>25</v>
      </c>
      <c r="G27" s="42">
        <v>1</v>
      </c>
      <c r="H27" s="42">
        <v>23</v>
      </c>
      <c r="I27" s="42">
        <v>3</v>
      </c>
      <c r="J27" s="42">
        <v>30</v>
      </c>
      <c r="K27" s="43">
        <f t="shared" si="0"/>
        <v>9530</v>
      </c>
      <c r="L27" s="42">
        <v>1</v>
      </c>
      <c r="M27" s="42" t="s">
        <v>1073</v>
      </c>
      <c r="N27" s="42"/>
      <c r="O27" s="42"/>
      <c r="P27" s="42"/>
      <c r="Q27" s="42">
        <v>9530</v>
      </c>
      <c r="R27" s="42"/>
      <c r="S27" s="42"/>
      <c r="T27" s="43"/>
      <c r="U27" s="42"/>
      <c r="V27" s="154">
        <v>0</v>
      </c>
    </row>
    <row r="28" spans="1:22" s="29" customFormat="1" ht="27" customHeight="1" x14ac:dyDescent="0.2">
      <c r="A28" s="154">
        <v>19</v>
      </c>
      <c r="B28" s="42" t="s">
        <v>2484</v>
      </c>
      <c r="C28" s="42" t="s">
        <v>9</v>
      </c>
      <c r="D28" s="42">
        <v>38468</v>
      </c>
      <c r="E28" s="42">
        <v>4136</v>
      </c>
      <c r="F28" s="42">
        <v>62</v>
      </c>
      <c r="G28" s="42">
        <v>2</v>
      </c>
      <c r="H28" s="42">
        <v>1</v>
      </c>
      <c r="I28" s="42"/>
      <c r="J28" s="42">
        <v>19</v>
      </c>
      <c r="K28" s="43">
        <f t="shared" si="0"/>
        <v>419</v>
      </c>
      <c r="L28" s="42">
        <v>2</v>
      </c>
      <c r="M28" s="42" t="s">
        <v>1074</v>
      </c>
      <c r="N28" s="42" t="s">
        <v>15</v>
      </c>
      <c r="O28" s="42" t="s">
        <v>22</v>
      </c>
      <c r="P28" s="42">
        <v>108</v>
      </c>
      <c r="Q28" s="42"/>
      <c r="R28" s="42">
        <v>419</v>
      </c>
      <c r="S28" s="42"/>
      <c r="T28" s="43"/>
      <c r="U28" s="42">
        <v>20</v>
      </c>
      <c r="V28" s="154">
        <v>0</v>
      </c>
    </row>
    <row r="29" spans="1:22" s="29" customFormat="1" ht="27" customHeight="1" x14ac:dyDescent="0.2">
      <c r="A29" s="155">
        <v>20</v>
      </c>
      <c r="B29" s="154"/>
      <c r="C29" s="42" t="s">
        <v>9</v>
      </c>
      <c r="D29" s="42">
        <v>38404</v>
      </c>
      <c r="E29" s="42">
        <v>4109</v>
      </c>
      <c r="F29" s="42">
        <v>57</v>
      </c>
      <c r="G29" s="42">
        <v>1</v>
      </c>
      <c r="H29" s="42">
        <v>10</v>
      </c>
      <c r="I29" s="42">
        <v>2</v>
      </c>
      <c r="J29" s="42">
        <v>71</v>
      </c>
      <c r="K29" s="43">
        <f t="shared" si="0"/>
        <v>4271</v>
      </c>
      <c r="L29" s="42">
        <v>1</v>
      </c>
      <c r="M29" s="42" t="s">
        <v>1074</v>
      </c>
      <c r="N29" s="42"/>
      <c r="O29" s="42"/>
      <c r="P29" s="42"/>
      <c r="Q29" s="42">
        <v>4271</v>
      </c>
      <c r="R29" s="42"/>
      <c r="S29" s="42"/>
      <c r="T29" s="43"/>
      <c r="U29" s="42"/>
      <c r="V29" s="154">
        <v>0</v>
      </c>
    </row>
    <row r="30" spans="1:22" s="29" customFormat="1" ht="27" customHeight="1" x14ac:dyDescent="0.2">
      <c r="A30" s="154">
        <v>21</v>
      </c>
      <c r="B30" s="154"/>
      <c r="C30" s="42" t="s">
        <v>9</v>
      </c>
      <c r="D30" s="42">
        <v>46496</v>
      </c>
      <c r="E30" s="42">
        <v>4567</v>
      </c>
      <c r="F30" s="42">
        <v>71</v>
      </c>
      <c r="G30" s="42">
        <v>1</v>
      </c>
      <c r="H30" s="42"/>
      <c r="I30" s="42">
        <v>1</v>
      </c>
      <c r="J30" s="42">
        <v>19</v>
      </c>
      <c r="K30" s="43">
        <f t="shared" si="0"/>
        <v>119</v>
      </c>
      <c r="L30" s="42">
        <v>1</v>
      </c>
      <c r="M30" s="42" t="s">
        <v>1074</v>
      </c>
      <c r="N30" s="42"/>
      <c r="O30" s="42"/>
      <c r="P30" s="42"/>
      <c r="Q30" s="42">
        <v>119</v>
      </c>
      <c r="R30" s="42"/>
      <c r="S30" s="42"/>
      <c r="T30" s="43"/>
      <c r="U30" s="42"/>
      <c r="V30" s="154">
        <v>0</v>
      </c>
    </row>
    <row r="31" spans="1:22" s="29" customFormat="1" ht="27" customHeight="1" x14ac:dyDescent="0.2">
      <c r="A31" s="155">
        <v>22</v>
      </c>
      <c r="B31" s="42" t="s">
        <v>2534</v>
      </c>
      <c r="C31" s="42" t="s">
        <v>32</v>
      </c>
      <c r="D31" s="42">
        <v>765</v>
      </c>
      <c r="E31" s="42">
        <v>765</v>
      </c>
      <c r="F31" s="42">
        <v>14</v>
      </c>
      <c r="G31" s="42">
        <v>2</v>
      </c>
      <c r="H31" s="42"/>
      <c r="I31" s="42">
        <v>1</v>
      </c>
      <c r="J31" s="42">
        <v>50</v>
      </c>
      <c r="K31" s="43">
        <f t="shared" si="0"/>
        <v>150</v>
      </c>
      <c r="L31" s="42">
        <v>2</v>
      </c>
      <c r="M31" s="42" t="s">
        <v>1075</v>
      </c>
      <c r="N31" s="42" t="s">
        <v>15</v>
      </c>
      <c r="O31" s="42" t="s">
        <v>42</v>
      </c>
      <c r="P31" s="42">
        <v>72</v>
      </c>
      <c r="Q31" s="42"/>
      <c r="R31" s="42">
        <v>150</v>
      </c>
      <c r="S31" s="42"/>
      <c r="T31" s="43"/>
      <c r="U31" s="42">
        <v>10</v>
      </c>
      <c r="V31" s="154">
        <v>0.02</v>
      </c>
    </row>
    <row r="32" spans="1:22" s="29" customFormat="1" ht="27" customHeight="1" x14ac:dyDescent="0.2">
      <c r="A32" s="154">
        <v>23</v>
      </c>
      <c r="B32" s="42" t="s">
        <v>2485</v>
      </c>
      <c r="C32" s="42" t="s">
        <v>32</v>
      </c>
      <c r="D32" s="42">
        <v>89</v>
      </c>
      <c r="E32" s="42">
        <v>89</v>
      </c>
      <c r="F32" s="42">
        <v>5</v>
      </c>
      <c r="G32" s="42">
        <v>2</v>
      </c>
      <c r="H32" s="42">
        <v>1</v>
      </c>
      <c r="I32" s="42"/>
      <c r="J32" s="42">
        <v>18</v>
      </c>
      <c r="K32" s="43">
        <f t="shared" si="0"/>
        <v>418</v>
      </c>
      <c r="L32" s="42">
        <v>2</v>
      </c>
      <c r="M32" s="42" t="s">
        <v>1076</v>
      </c>
      <c r="N32" s="42" t="s">
        <v>15</v>
      </c>
      <c r="O32" s="42" t="s">
        <v>12</v>
      </c>
      <c r="P32" s="42">
        <v>120</v>
      </c>
      <c r="Q32" s="42"/>
      <c r="R32" s="42">
        <v>418</v>
      </c>
      <c r="S32" s="42"/>
      <c r="T32" s="43"/>
      <c r="U32" s="42">
        <v>15</v>
      </c>
      <c r="V32" s="154">
        <v>0.02</v>
      </c>
    </row>
    <row r="33" spans="1:22" s="29" customFormat="1" ht="27" customHeight="1" x14ac:dyDescent="0.2">
      <c r="A33" s="155">
        <v>24</v>
      </c>
      <c r="B33" s="154"/>
      <c r="C33" s="42" t="s">
        <v>32</v>
      </c>
      <c r="D33" s="42">
        <v>13134</v>
      </c>
      <c r="E33" s="42">
        <v>3134</v>
      </c>
      <c r="F33" s="42">
        <v>42</v>
      </c>
      <c r="G33" s="42">
        <v>1</v>
      </c>
      <c r="H33" s="42">
        <v>25</v>
      </c>
      <c r="I33" s="42">
        <v>3</v>
      </c>
      <c r="J33" s="42">
        <v>30</v>
      </c>
      <c r="K33" s="43">
        <f t="shared" si="0"/>
        <v>10330</v>
      </c>
      <c r="L33" s="42">
        <v>1</v>
      </c>
      <c r="M33" s="42" t="s">
        <v>1076</v>
      </c>
      <c r="N33" s="42"/>
      <c r="O33" s="42"/>
      <c r="P33" s="42"/>
      <c r="Q33" s="42">
        <v>10330</v>
      </c>
      <c r="R33" s="42"/>
      <c r="S33" s="42"/>
      <c r="T33" s="43"/>
      <c r="U33" s="42"/>
      <c r="V33" s="154">
        <v>0.01</v>
      </c>
    </row>
    <row r="34" spans="1:22" s="29" customFormat="1" ht="27" customHeight="1" x14ac:dyDescent="0.2">
      <c r="A34" s="154">
        <v>25</v>
      </c>
      <c r="B34" s="154"/>
      <c r="C34" s="42" t="s">
        <v>32</v>
      </c>
      <c r="D34" s="42">
        <v>2994</v>
      </c>
      <c r="E34" s="42">
        <v>2994</v>
      </c>
      <c r="F34" s="42">
        <v>64</v>
      </c>
      <c r="G34" s="42">
        <v>1</v>
      </c>
      <c r="H34" s="42">
        <v>13</v>
      </c>
      <c r="I34" s="42">
        <v>3</v>
      </c>
      <c r="J34" s="42">
        <v>10</v>
      </c>
      <c r="K34" s="43">
        <f t="shared" si="0"/>
        <v>5510</v>
      </c>
      <c r="L34" s="42">
        <v>1</v>
      </c>
      <c r="M34" s="42" t="s">
        <v>1076</v>
      </c>
      <c r="N34" s="42"/>
      <c r="O34" s="42"/>
      <c r="P34" s="42"/>
      <c r="Q34" s="42">
        <v>5510</v>
      </c>
      <c r="R34" s="42"/>
      <c r="S34" s="42"/>
      <c r="T34" s="43"/>
      <c r="U34" s="42"/>
      <c r="V34" s="154">
        <v>0.01</v>
      </c>
    </row>
    <row r="35" spans="1:22" s="29" customFormat="1" ht="27" customHeight="1" x14ac:dyDescent="0.2">
      <c r="A35" s="155">
        <v>26</v>
      </c>
      <c r="B35" s="154"/>
      <c r="C35" s="42" t="s">
        <v>32</v>
      </c>
      <c r="D35" s="42">
        <v>105</v>
      </c>
      <c r="E35" s="42">
        <v>105</v>
      </c>
      <c r="F35" s="42">
        <v>21</v>
      </c>
      <c r="G35" s="42">
        <v>1</v>
      </c>
      <c r="H35" s="42"/>
      <c r="I35" s="42">
        <v>1</v>
      </c>
      <c r="J35" s="42">
        <v>21</v>
      </c>
      <c r="K35" s="43">
        <f t="shared" si="0"/>
        <v>121</v>
      </c>
      <c r="L35" s="42">
        <v>1</v>
      </c>
      <c r="M35" s="42" t="s">
        <v>1076</v>
      </c>
      <c r="N35" s="42"/>
      <c r="O35" s="42"/>
      <c r="P35" s="42"/>
      <c r="Q35" s="42">
        <v>121</v>
      </c>
      <c r="R35" s="42"/>
      <c r="S35" s="42"/>
      <c r="T35" s="43"/>
      <c r="U35" s="42"/>
      <c r="V35" s="154">
        <v>0.01</v>
      </c>
    </row>
    <row r="36" spans="1:22" s="29" customFormat="1" ht="27" customHeight="1" x14ac:dyDescent="0.2">
      <c r="A36" s="154">
        <v>27</v>
      </c>
      <c r="B36" s="154"/>
      <c r="C36" s="42" t="s">
        <v>32</v>
      </c>
      <c r="D36" s="42">
        <v>138</v>
      </c>
      <c r="E36" s="42">
        <v>138</v>
      </c>
      <c r="F36" s="42">
        <v>54</v>
      </c>
      <c r="G36" s="42">
        <v>1</v>
      </c>
      <c r="H36" s="42"/>
      <c r="I36" s="42"/>
      <c r="J36" s="42">
        <v>65</v>
      </c>
      <c r="K36" s="43">
        <f t="shared" si="0"/>
        <v>65</v>
      </c>
      <c r="L36" s="42">
        <v>1</v>
      </c>
      <c r="M36" s="42" t="s">
        <v>1076</v>
      </c>
      <c r="N36" s="42"/>
      <c r="O36" s="42"/>
      <c r="P36" s="42"/>
      <c r="Q36" s="42">
        <v>65</v>
      </c>
      <c r="R36" s="42"/>
      <c r="S36" s="42"/>
      <c r="T36" s="43"/>
      <c r="U36" s="42"/>
      <c r="V36" s="154">
        <v>0.01</v>
      </c>
    </row>
    <row r="37" spans="1:22" s="29" customFormat="1" ht="27" customHeight="1" x14ac:dyDescent="0.2">
      <c r="A37" s="155">
        <v>28</v>
      </c>
      <c r="B37" s="154"/>
      <c r="C37" s="42" t="s">
        <v>32</v>
      </c>
      <c r="D37" s="42">
        <v>114</v>
      </c>
      <c r="E37" s="42">
        <v>114</v>
      </c>
      <c r="F37" s="42">
        <v>30</v>
      </c>
      <c r="G37" s="42">
        <v>1</v>
      </c>
      <c r="H37" s="42"/>
      <c r="I37" s="42"/>
      <c r="J37" s="42">
        <v>83</v>
      </c>
      <c r="K37" s="43">
        <f t="shared" si="0"/>
        <v>83</v>
      </c>
      <c r="L37" s="42">
        <v>1</v>
      </c>
      <c r="M37" s="42" t="s">
        <v>1076</v>
      </c>
      <c r="N37" s="42"/>
      <c r="O37" s="42"/>
      <c r="P37" s="42"/>
      <c r="Q37" s="42">
        <v>83</v>
      </c>
      <c r="R37" s="42"/>
      <c r="S37" s="42"/>
      <c r="T37" s="43"/>
      <c r="U37" s="42"/>
      <c r="V37" s="154">
        <v>0.01</v>
      </c>
    </row>
    <row r="38" spans="1:22" s="29" customFormat="1" ht="27" customHeight="1" x14ac:dyDescent="0.2">
      <c r="A38" s="154">
        <v>29</v>
      </c>
      <c r="B38" s="154"/>
      <c r="C38" s="42" t="s">
        <v>13</v>
      </c>
      <c r="D38" s="42"/>
      <c r="E38" s="42"/>
      <c r="F38" s="42"/>
      <c r="G38" s="42">
        <v>1</v>
      </c>
      <c r="H38" s="42">
        <v>2</v>
      </c>
      <c r="I38" s="42"/>
      <c r="J38" s="42"/>
      <c r="K38" s="43">
        <f t="shared" si="0"/>
        <v>800</v>
      </c>
      <c r="L38" s="42">
        <v>1</v>
      </c>
      <c r="M38" s="42" t="s">
        <v>1076</v>
      </c>
      <c r="N38" s="42"/>
      <c r="O38" s="42"/>
      <c r="P38" s="42"/>
      <c r="Q38" s="42">
        <v>800</v>
      </c>
      <c r="R38" s="42"/>
      <c r="S38" s="42"/>
      <c r="T38" s="43"/>
      <c r="U38" s="42"/>
      <c r="V38" s="154">
        <v>0.01</v>
      </c>
    </row>
    <row r="39" spans="1:22" s="29" customFormat="1" ht="27" customHeight="1" x14ac:dyDescent="0.2">
      <c r="A39" s="155">
        <v>30</v>
      </c>
      <c r="B39" s="154"/>
      <c r="C39" s="42" t="s">
        <v>13</v>
      </c>
      <c r="D39" s="42"/>
      <c r="E39" s="42"/>
      <c r="F39" s="42"/>
      <c r="G39" s="42">
        <v>1</v>
      </c>
      <c r="H39" s="42">
        <v>5</v>
      </c>
      <c r="I39" s="42"/>
      <c r="J39" s="42"/>
      <c r="K39" s="43">
        <f t="shared" si="0"/>
        <v>2000</v>
      </c>
      <c r="L39" s="42">
        <v>1</v>
      </c>
      <c r="M39" s="42" t="s">
        <v>1076</v>
      </c>
      <c r="N39" s="42"/>
      <c r="O39" s="42"/>
      <c r="P39" s="42"/>
      <c r="Q39" s="42">
        <v>2000</v>
      </c>
      <c r="R39" s="42"/>
      <c r="S39" s="42"/>
      <c r="T39" s="43"/>
      <c r="U39" s="42"/>
      <c r="V39" s="154">
        <v>0.01</v>
      </c>
    </row>
    <row r="40" spans="1:22" s="29" customFormat="1" ht="27" customHeight="1" x14ac:dyDescent="0.2">
      <c r="A40" s="154">
        <v>31</v>
      </c>
      <c r="B40" s="42" t="s">
        <v>2486</v>
      </c>
      <c r="C40" s="42" t="s">
        <v>1077</v>
      </c>
      <c r="D40" s="42"/>
      <c r="E40" s="42"/>
      <c r="F40" s="42"/>
      <c r="G40" s="42">
        <v>2</v>
      </c>
      <c r="H40" s="42"/>
      <c r="I40" s="42"/>
      <c r="J40" s="42"/>
      <c r="K40" s="43">
        <f t="shared" si="0"/>
        <v>0</v>
      </c>
      <c r="L40" s="42">
        <v>2</v>
      </c>
      <c r="M40" s="42" t="s">
        <v>1078</v>
      </c>
      <c r="N40" s="42" t="s">
        <v>15</v>
      </c>
      <c r="O40" s="42" t="s">
        <v>42</v>
      </c>
      <c r="P40" s="42">
        <v>54</v>
      </c>
      <c r="Q40" s="42"/>
      <c r="R40" s="42">
        <v>54</v>
      </c>
      <c r="S40" s="42"/>
      <c r="T40" s="43"/>
      <c r="U40" s="42">
        <v>20</v>
      </c>
      <c r="V40" s="154">
        <v>0.02</v>
      </c>
    </row>
    <row r="41" spans="1:22" s="29" customFormat="1" ht="27" customHeight="1" x14ac:dyDescent="0.2">
      <c r="A41" s="155">
        <v>32</v>
      </c>
      <c r="B41" s="42" t="s">
        <v>2488</v>
      </c>
      <c r="C41" s="42" t="s">
        <v>9</v>
      </c>
      <c r="D41" s="42">
        <v>103</v>
      </c>
      <c r="E41" s="42">
        <v>103</v>
      </c>
      <c r="F41" s="42">
        <v>19</v>
      </c>
      <c r="G41" s="42">
        <v>2</v>
      </c>
      <c r="H41" s="42">
        <v>1</v>
      </c>
      <c r="I41" s="42">
        <v>2</v>
      </c>
      <c r="J41" s="42">
        <v>9</v>
      </c>
      <c r="K41" s="43">
        <f t="shared" si="0"/>
        <v>609</v>
      </c>
      <c r="L41" s="42">
        <v>2</v>
      </c>
      <c r="M41" s="42" t="s">
        <v>1079</v>
      </c>
      <c r="N41" s="42" t="s">
        <v>15</v>
      </c>
      <c r="O41" s="42" t="s">
        <v>12</v>
      </c>
      <c r="P41" s="42">
        <v>72</v>
      </c>
      <c r="Q41" s="42">
        <v>500</v>
      </c>
      <c r="R41" s="42">
        <v>109</v>
      </c>
      <c r="S41" s="42"/>
      <c r="T41" s="43"/>
      <c r="U41" s="42">
        <v>15</v>
      </c>
      <c r="V41" s="154">
        <v>0</v>
      </c>
    </row>
    <row r="42" spans="1:22" s="29" customFormat="1" ht="27" customHeight="1" x14ac:dyDescent="0.2">
      <c r="A42" s="154">
        <v>33</v>
      </c>
      <c r="B42" s="154"/>
      <c r="C42" s="42" t="s">
        <v>9</v>
      </c>
      <c r="D42" s="42">
        <v>50674</v>
      </c>
      <c r="E42" s="42">
        <v>4714</v>
      </c>
      <c r="F42" s="42">
        <v>78</v>
      </c>
      <c r="G42" s="42">
        <v>1</v>
      </c>
      <c r="H42" s="42">
        <v>15</v>
      </c>
      <c r="I42" s="42">
        <v>3</v>
      </c>
      <c r="J42" s="42">
        <v>75</v>
      </c>
      <c r="K42" s="43">
        <f t="shared" si="0"/>
        <v>6375</v>
      </c>
      <c r="L42" s="42">
        <v>1</v>
      </c>
      <c r="M42" s="42" t="s">
        <v>1079</v>
      </c>
      <c r="N42" s="42"/>
      <c r="O42" s="42"/>
      <c r="P42" s="42"/>
      <c r="Q42" s="42">
        <v>6375</v>
      </c>
      <c r="R42" s="42"/>
      <c r="S42" s="42"/>
      <c r="T42" s="43"/>
      <c r="U42" s="42"/>
      <c r="V42" s="154">
        <v>0</v>
      </c>
    </row>
    <row r="43" spans="1:22" s="29" customFormat="1" ht="27" customHeight="1" x14ac:dyDescent="0.2">
      <c r="A43" s="155">
        <v>34</v>
      </c>
      <c r="B43" s="154"/>
      <c r="C43" s="42" t="s">
        <v>9</v>
      </c>
      <c r="D43" s="42">
        <v>50675</v>
      </c>
      <c r="E43" s="42">
        <v>4715</v>
      </c>
      <c r="F43" s="42">
        <v>79</v>
      </c>
      <c r="G43" s="42">
        <v>1</v>
      </c>
      <c r="H43" s="42">
        <v>5</v>
      </c>
      <c r="I43" s="42"/>
      <c r="J43" s="42"/>
      <c r="K43" s="43">
        <f t="shared" si="0"/>
        <v>2000</v>
      </c>
      <c r="L43" s="42">
        <v>1</v>
      </c>
      <c r="M43" s="42" t="s">
        <v>1079</v>
      </c>
      <c r="N43" s="42"/>
      <c r="O43" s="42"/>
      <c r="P43" s="42"/>
      <c r="Q43" s="42">
        <v>2000</v>
      </c>
      <c r="R43" s="42"/>
      <c r="S43" s="42"/>
      <c r="T43" s="43"/>
      <c r="U43" s="42"/>
      <c r="V43" s="154">
        <v>0</v>
      </c>
    </row>
    <row r="44" spans="1:22" s="29" customFormat="1" ht="27" customHeight="1" x14ac:dyDescent="0.2">
      <c r="A44" s="154">
        <v>35</v>
      </c>
      <c r="B44" s="42" t="s">
        <v>2487</v>
      </c>
      <c r="C44" s="42" t="s">
        <v>32</v>
      </c>
      <c r="D44" s="42">
        <v>131</v>
      </c>
      <c r="E44" s="42">
        <v>131</v>
      </c>
      <c r="F44" s="42">
        <v>47</v>
      </c>
      <c r="G44" s="42">
        <v>2</v>
      </c>
      <c r="H44" s="42"/>
      <c r="I44" s="42"/>
      <c r="J44" s="42">
        <v>96</v>
      </c>
      <c r="K44" s="43">
        <f t="shared" si="0"/>
        <v>96</v>
      </c>
      <c r="L44" s="42">
        <v>2</v>
      </c>
      <c r="M44" s="42" t="s">
        <v>1080</v>
      </c>
      <c r="N44" s="42" t="s">
        <v>15</v>
      </c>
      <c r="O44" s="42" t="s">
        <v>42</v>
      </c>
      <c r="P44" s="42">
        <v>61</v>
      </c>
      <c r="Q44" s="42"/>
      <c r="R44" s="42">
        <v>96</v>
      </c>
      <c r="S44" s="42"/>
      <c r="T44" s="43"/>
      <c r="U44" s="42">
        <v>10</v>
      </c>
      <c r="V44" s="154">
        <v>0.02</v>
      </c>
    </row>
    <row r="45" spans="1:22" s="29" customFormat="1" ht="27" customHeight="1" x14ac:dyDescent="0.2">
      <c r="A45" s="155">
        <v>36</v>
      </c>
      <c r="B45" s="154"/>
      <c r="C45" s="42" t="s">
        <v>9</v>
      </c>
      <c r="D45" s="42">
        <v>3137</v>
      </c>
      <c r="E45" s="42">
        <v>3137</v>
      </c>
      <c r="F45" s="42">
        <v>45</v>
      </c>
      <c r="G45" s="42">
        <v>1</v>
      </c>
      <c r="H45" s="42">
        <v>9</v>
      </c>
      <c r="I45" s="42"/>
      <c r="J45" s="42">
        <v>53</v>
      </c>
      <c r="K45" s="43">
        <f t="shared" si="0"/>
        <v>3653</v>
      </c>
      <c r="L45" s="42">
        <v>1</v>
      </c>
      <c r="M45" s="42" t="s">
        <v>1080</v>
      </c>
      <c r="N45" s="42"/>
      <c r="O45" s="42"/>
      <c r="P45" s="42"/>
      <c r="Q45" s="42">
        <v>3653</v>
      </c>
      <c r="R45" s="42"/>
      <c r="S45" s="42"/>
      <c r="T45" s="43"/>
      <c r="U45" s="42"/>
      <c r="V45" s="154">
        <v>0</v>
      </c>
    </row>
    <row r="46" spans="1:22" s="29" customFormat="1" ht="27" customHeight="1" x14ac:dyDescent="0.2">
      <c r="A46" s="154">
        <v>37</v>
      </c>
      <c r="B46" s="154"/>
      <c r="C46" s="42" t="s">
        <v>9</v>
      </c>
      <c r="D46" s="42">
        <v>3200</v>
      </c>
      <c r="E46" s="42">
        <v>3200</v>
      </c>
      <c r="F46" s="42">
        <v>125</v>
      </c>
      <c r="G46" s="42">
        <v>1</v>
      </c>
      <c r="H46" s="42">
        <v>4</v>
      </c>
      <c r="I46" s="42"/>
      <c r="J46" s="42">
        <v>38</v>
      </c>
      <c r="K46" s="43">
        <f t="shared" si="0"/>
        <v>1638</v>
      </c>
      <c r="L46" s="42">
        <v>1</v>
      </c>
      <c r="M46" s="42" t="s">
        <v>1080</v>
      </c>
      <c r="N46" s="42"/>
      <c r="O46" s="42"/>
      <c r="P46" s="42"/>
      <c r="Q46" s="42">
        <v>1638</v>
      </c>
      <c r="R46" s="42"/>
      <c r="S46" s="42"/>
      <c r="T46" s="43"/>
      <c r="U46" s="42"/>
      <c r="V46" s="154">
        <v>0</v>
      </c>
    </row>
    <row r="47" spans="1:22" s="29" customFormat="1" ht="27" customHeight="1" x14ac:dyDescent="0.2">
      <c r="A47" s="155">
        <v>38</v>
      </c>
      <c r="B47" s="42" t="s">
        <v>2489</v>
      </c>
      <c r="C47" s="42" t="s">
        <v>32</v>
      </c>
      <c r="D47" s="42">
        <v>136</v>
      </c>
      <c r="E47" s="42">
        <v>136</v>
      </c>
      <c r="F47" s="42">
        <v>52</v>
      </c>
      <c r="G47" s="42">
        <v>2</v>
      </c>
      <c r="H47" s="42"/>
      <c r="I47" s="42"/>
      <c r="J47" s="42">
        <v>85</v>
      </c>
      <c r="K47" s="43">
        <f t="shared" si="0"/>
        <v>85</v>
      </c>
      <c r="L47" s="42">
        <v>2</v>
      </c>
      <c r="M47" s="42" t="s">
        <v>1081</v>
      </c>
      <c r="N47" s="42" t="s">
        <v>15</v>
      </c>
      <c r="O47" s="42" t="s">
        <v>42</v>
      </c>
      <c r="P47" s="42">
        <v>36</v>
      </c>
      <c r="Q47" s="42"/>
      <c r="R47" s="42">
        <v>85</v>
      </c>
      <c r="S47" s="42"/>
      <c r="T47" s="43"/>
      <c r="U47" s="42">
        <v>15</v>
      </c>
      <c r="V47" s="154">
        <v>0.02</v>
      </c>
    </row>
    <row r="48" spans="1:22" s="29" customFormat="1" ht="27" customHeight="1" x14ac:dyDescent="0.2">
      <c r="A48" s="154">
        <v>39</v>
      </c>
      <c r="B48" s="154"/>
      <c r="C48" s="42" t="s">
        <v>32</v>
      </c>
      <c r="D48" s="42">
        <v>3143</v>
      </c>
      <c r="E48" s="42">
        <v>3143</v>
      </c>
      <c r="F48" s="42">
        <v>52</v>
      </c>
      <c r="G48" s="42">
        <v>1</v>
      </c>
      <c r="H48" s="42">
        <v>9</v>
      </c>
      <c r="I48" s="42">
        <v>3</v>
      </c>
      <c r="J48" s="42">
        <v>7</v>
      </c>
      <c r="K48" s="43">
        <f t="shared" si="0"/>
        <v>3907</v>
      </c>
      <c r="L48" s="42">
        <v>1</v>
      </c>
      <c r="M48" s="42" t="s">
        <v>1081</v>
      </c>
      <c r="N48" s="42"/>
      <c r="O48" s="42"/>
      <c r="P48" s="42"/>
      <c r="Q48" s="42">
        <v>3907</v>
      </c>
      <c r="R48" s="42"/>
      <c r="S48" s="42"/>
      <c r="T48" s="43"/>
      <c r="U48" s="42"/>
      <c r="V48" s="154">
        <v>0.01</v>
      </c>
    </row>
    <row r="49" spans="1:22" s="29" customFormat="1" ht="27" customHeight="1" x14ac:dyDescent="0.2">
      <c r="A49" s="155">
        <v>40</v>
      </c>
      <c r="B49" s="154"/>
      <c r="C49" s="42" t="s">
        <v>9</v>
      </c>
      <c r="D49" s="42"/>
      <c r="E49" s="42"/>
      <c r="F49" s="42">
        <v>13</v>
      </c>
      <c r="G49" s="42">
        <v>1</v>
      </c>
      <c r="H49" s="42"/>
      <c r="I49" s="42"/>
      <c r="J49" s="42">
        <v>95</v>
      </c>
      <c r="K49" s="43">
        <f t="shared" si="0"/>
        <v>95</v>
      </c>
      <c r="L49" s="42">
        <v>1</v>
      </c>
      <c r="M49" s="42" t="s">
        <v>1081</v>
      </c>
      <c r="N49" s="42"/>
      <c r="O49" s="42"/>
      <c r="P49" s="42"/>
      <c r="Q49" s="42">
        <v>95</v>
      </c>
      <c r="R49" s="42"/>
      <c r="S49" s="42"/>
      <c r="T49" s="43"/>
      <c r="U49" s="42"/>
      <c r="V49" s="154">
        <v>0</v>
      </c>
    </row>
    <row r="50" spans="1:22" s="29" customFormat="1" ht="27" customHeight="1" x14ac:dyDescent="0.2">
      <c r="A50" s="154">
        <v>41</v>
      </c>
      <c r="B50" s="42" t="s">
        <v>2493</v>
      </c>
      <c r="C50" s="42" t="s">
        <v>9</v>
      </c>
      <c r="D50" s="42">
        <v>14663</v>
      </c>
      <c r="E50" s="42">
        <v>1802</v>
      </c>
      <c r="F50" s="42">
        <v>5</v>
      </c>
      <c r="G50" s="42">
        <v>2</v>
      </c>
      <c r="H50" s="42"/>
      <c r="I50" s="42">
        <v>2</v>
      </c>
      <c r="J50" s="42">
        <v>87</v>
      </c>
      <c r="K50" s="43">
        <f t="shared" si="0"/>
        <v>287</v>
      </c>
      <c r="L50" s="42">
        <v>2</v>
      </c>
      <c r="M50" s="42" t="s">
        <v>1082</v>
      </c>
      <c r="N50" s="42" t="s">
        <v>15</v>
      </c>
      <c r="O50" s="42" t="s">
        <v>22</v>
      </c>
      <c r="P50" s="42">
        <v>123</v>
      </c>
      <c r="Q50" s="42"/>
      <c r="R50" s="42">
        <v>287</v>
      </c>
      <c r="S50" s="42"/>
      <c r="T50" s="43"/>
      <c r="U50" s="42">
        <v>20</v>
      </c>
      <c r="V50" s="154">
        <v>0</v>
      </c>
    </row>
    <row r="51" spans="1:22" s="29" customFormat="1" ht="27" customHeight="1" x14ac:dyDescent="0.2">
      <c r="A51" s="155">
        <v>42</v>
      </c>
      <c r="B51" s="154"/>
      <c r="C51" s="42" t="s">
        <v>13</v>
      </c>
      <c r="D51" s="42"/>
      <c r="E51" s="42"/>
      <c r="F51" s="42"/>
      <c r="G51" s="42">
        <v>1</v>
      </c>
      <c r="H51" s="42">
        <v>7</v>
      </c>
      <c r="I51" s="42">
        <v>2</v>
      </c>
      <c r="J51" s="42"/>
      <c r="K51" s="43">
        <f t="shared" si="0"/>
        <v>3000</v>
      </c>
      <c r="L51" s="42">
        <v>1</v>
      </c>
      <c r="M51" s="42" t="s">
        <v>1082</v>
      </c>
      <c r="N51" s="42"/>
      <c r="O51" s="42"/>
      <c r="P51" s="42"/>
      <c r="Q51" s="42">
        <v>3000</v>
      </c>
      <c r="R51" s="42"/>
      <c r="S51" s="42"/>
      <c r="T51" s="43"/>
      <c r="U51" s="42"/>
      <c r="V51" s="154">
        <v>0.01</v>
      </c>
    </row>
    <row r="52" spans="1:22" s="29" customFormat="1" ht="27" customHeight="1" x14ac:dyDescent="0.2">
      <c r="A52" s="154">
        <v>43</v>
      </c>
      <c r="B52" s="154"/>
      <c r="C52" s="42" t="s">
        <v>9</v>
      </c>
      <c r="D52" s="42">
        <v>14646</v>
      </c>
      <c r="E52" s="42">
        <v>1805</v>
      </c>
      <c r="F52" s="42">
        <v>8</v>
      </c>
      <c r="G52" s="42">
        <v>1</v>
      </c>
      <c r="H52" s="42"/>
      <c r="I52" s="42">
        <v>2</v>
      </c>
      <c r="J52" s="42">
        <v>8</v>
      </c>
      <c r="K52" s="43">
        <f t="shared" si="0"/>
        <v>208</v>
      </c>
      <c r="L52" s="42">
        <v>1</v>
      </c>
      <c r="M52" s="42" t="s">
        <v>1082</v>
      </c>
      <c r="N52" s="42"/>
      <c r="O52" s="42"/>
      <c r="P52" s="42"/>
      <c r="Q52" s="42">
        <v>208</v>
      </c>
      <c r="R52" s="42"/>
      <c r="S52" s="42"/>
      <c r="T52" s="43"/>
      <c r="U52" s="42"/>
      <c r="V52" s="154">
        <v>0</v>
      </c>
    </row>
    <row r="53" spans="1:22" s="29" customFormat="1" ht="27" customHeight="1" x14ac:dyDescent="0.2">
      <c r="A53" s="155">
        <v>44</v>
      </c>
      <c r="B53" s="154"/>
      <c r="C53" s="42" t="s">
        <v>9</v>
      </c>
      <c r="D53" s="42">
        <v>38408</v>
      </c>
      <c r="E53" s="42">
        <v>4113</v>
      </c>
      <c r="F53" s="42">
        <v>61</v>
      </c>
      <c r="G53" s="42">
        <v>1</v>
      </c>
      <c r="H53" s="42">
        <v>11</v>
      </c>
      <c r="I53" s="42">
        <v>1</v>
      </c>
      <c r="J53" s="42">
        <v>20</v>
      </c>
      <c r="K53" s="43">
        <f t="shared" si="0"/>
        <v>4520</v>
      </c>
      <c r="L53" s="42">
        <v>1</v>
      </c>
      <c r="M53" s="42" t="s">
        <v>1082</v>
      </c>
      <c r="N53" s="42"/>
      <c r="O53" s="42"/>
      <c r="P53" s="42"/>
      <c r="Q53" s="42">
        <v>4520</v>
      </c>
      <c r="R53" s="42"/>
      <c r="S53" s="42"/>
      <c r="T53" s="43"/>
      <c r="U53" s="42"/>
      <c r="V53" s="154">
        <v>0</v>
      </c>
    </row>
    <row r="54" spans="1:22" s="29" customFormat="1" ht="27" customHeight="1" x14ac:dyDescent="0.2">
      <c r="A54" s="154">
        <v>45</v>
      </c>
      <c r="B54" s="154"/>
      <c r="C54" s="42" t="s">
        <v>32</v>
      </c>
      <c r="D54" s="42">
        <v>141</v>
      </c>
      <c r="E54" s="42">
        <v>141</v>
      </c>
      <c r="F54" s="42">
        <v>58</v>
      </c>
      <c r="G54" s="42">
        <v>1</v>
      </c>
      <c r="H54" s="42">
        <v>1</v>
      </c>
      <c r="I54" s="42"/>
      <c r="J54" s="42">
        <v>79</v>
      </c>
      <c r="K54" s="43">
        <f t="shared" si="0"/>
        <v>479</v>
      </c>
      <c r="L54" s="42">
        <v>1</v>
      </c>
      <c r="M54" s="42" t="s">
        <v>1082</v>
      </c>
      <c r="N54" s="42"/>
      <c r="O54" s="42"/>
      <c r="P54" s="42"/>
      <c r="Q54" s="42">
        <v>479</v>
      </c>
      <c r="R54" s="42"/>
      <c r="S54" s="42"/>
      <c r="T54" s="43"/>
      <c r="U54" s="42"/>
      <c r="V54" s="154">
        <v>0.01</v>
      </c>
    </row>
    <row r="55" spans="1:22" s="29" customFormat="1" ht="27" customHeight="1" x14ac:dyDescent="0.2">
      <c r="A55" s="155">
        <v>46</v>
      </c>
      <c r="B55" s="154"/>
      <c r="C55" s="42" t="s">
        <v>9</v>
      </c>
      <c r="D55" s="42">
        <v>38469</v>
      </c>
      <c r="E55" s="42">
        <v>4136</v>
      </c>
      <c r="F55" s="42">
        <v>63</v>
      </c>
      <c r="G55" s="42">
        <v>1</v>
      </c>
      <c r="H55" s="42"/>
      <c r="I55" s="42">
        <v>2</v>
      </c>
      <c r="J55" s="42">
        <v>58</v>
      </c>
      <c r="K55" s="43">
        <f t="shared" si="0"/>
        <v>258</v>
      </c>
      <c r="L55" s="42">
        <v>1</v>
      </c>
      <c r="M55" s="42" t="s">
        <v>1082</v>
      </c>
      <c r="N55" s="42"/>
      <c r="O55" s="42"/>
      <c r="P55" s="42"/>
      <c r="Q55" s="42">
        <v>258</v>
      </c>
      <c r="R55" s="42"/>
      <c r="S55" s="42"/>
      <c r="T55" s="43"/>
      <c r="U55" s="42"/>
      <c r="V55" s="154">
        <v>0</v>
      </c>
    </row>
    <row r="56" spans="1:22" s="29" customFormat="1" ht="27" customHeight="1" x14ac:dyDescent="0.2">
      <c r="A56" s="154">
        <v>47</v>
      </c>
      <c r="B56" s="154"/>
      <c r="C56" s="42" t="s">
        <v>9</v>
      </c>
      <c r="D56" s="42">
        <v>46475</v>
      </c>
      <c r="E56" s="42">
        <v>4566</v>
      </c>
      <c r="F56" s="42">
        <v>70</v>
      </c>
      <c r="G56" s="42">
        <v>1</v>
      </c>
      <c r="H56" s="42"/>
      <c r="I56" s="42">
        <v>2</v>
      </c>
      <c r="J56" s="42">
        <v>14</v>
      </c>
      <c r="K56" s="43">
        <f t="shared" si="0"/>
        <v>214</v>
      </c>
      <c r="L56" s="42">
        <v>1</v>
      </c>
      <c r="M56" s="42" t="s">
        <v>1082</v>
      </c>
      <c r="N56" s="42"/>
      <c r="O56" s="42"/>
      <c r="P56" s="42"/>
      <c r="Q56" s="42">
        <v>214</v>
      </c>
      <c r="R56" s="42"/>
      <c r="S56" s="42"/>
      <c r="T56" s="43"/>
      <c r="U56" s="42"/>
      <c r="V56" s="154">
        <v>0</v>
      </c>
    </row>
    <row r="57" spans="1:22" s="29" customFormat="1" ht="27" customHeight="1" x14ac:dyDescent="0.2">
      <c r="A57" s="155">
        <v>48</v>
      </c>
      <c r="B57" s="154"/>
      <c r="C57" s="42" t="s">
        <v>9</v>
      </c>
      <c r="D57" s="42">
        <v>14662</v>
      </c>
      <c r="E57" s="42">
        <v>1820</v>
      </c>
      <c r="F57" s="42">
        <v>25</v>
      </c>
      <c r="G57" s="42">
        <v>1</v>
      </c>
      <c r="H57" s="42">
        <v>34</v>
      </c>
      <c r="I57" s="42">
        <v>2</v>
      </c>
      <c r="J57" s="42">
        <v>60</v>
      </c>
      <c r="K57" s="43">
        <f t="shared" ref="K57:K104" si="1">H57*400+I57*100+J57</f>
        <v>13860</v>
      </c>
      <c r="L57" s="42">
        <v>1</v>
      </c>
      <c r="M57" s="42" t="s">
        <v>1082</v>
      </c>
      <c r="N57" s="42"/>
      <c r="O57" s="42"/>
      <c r="P57" s="42"/>
      <c r="Q57" s="42">
        <v>13860</v>
      </c>
      <c r="R57" s="42"/>
      <c r="S57" s="42"/>
      <c r="T57" s="43"/>
      <c r="U57" s="42"/>
      <c r="V57" s="154">
        <v>0</v>
      </c>
    </row>
    <row r="58" spans="1:22" s="29" customFormat="1" ht="27" customHeight="1" x14ac:dyDescent="0.2">
      <c r="A58" s="154">
        <v>49</v>
      </c>
      <c r="B58" s="154"/>
      <c r="C58" s="42" t="s">
        <v>9</v>
      </c>
      <c r="D58" s="42">
        <v>14660</v>
      </c>
      <c r="E58" s="42"/>
      <c r="F58" s="42">
        <v>23</v>
      </c>
      <c r="G58" s="42">
        <v>1</v>
      </c>
      <c r="H58" s="42">
        <v>10</v>
      </c>
      <c r="I58" s="42">
        <v>3</v>
      </c>
      <c r="J58" s="42">
        <v>15</v>
      </c>
      <c r="K58" s="43">
        <f t="shared" si="1"/>
        <v>4315</v>
      </c>
      <c r="L58" s="42">
        <v>1</v>
      </c>
      <c r="M58" s="42" t="s">
        <v>1082</v>
      </c>
      <c r="N58" s="42"/>
      <c r="O58" s="42"/>
      <c r="P58" s="42"/>
      <c r="Q58" s="42">
        <v>4315</v>
      </c>
      <c r="R58" s="42"/>
      <c r="S58" s="42"/>
      <c r="T58" s="43"/>
      <c r="U58" s="42"/>
      <c r="V58" s="154">
        <v>0</v>
      </c>
    </row>
    <row r="59" spans="1:22" s="29" customFormat="1" ht="27" customHeight="1" x14ac:dyDescent="0.2">
      <c r="A59" s="155">
        <v>50</v>
      </c>
      <c r="B59" s="42" t="s">
        <v>2492</v>
      </c>
      <c r="C59" s="42" t="s">
        <v>32</v>
      </c>
      <c r="D59" s="42">
        <v>115</v>
      </c>
      <c r="E59" s="42">
        <v>115</v>
      </c>
      <c r="F59" s="42">
        <v>31</v>
      </c>
      <c r="G59" s="42">
        <v>2</v>
      </c>
      <c r="H59" s="42"/>
      <c r="I59" s="42"/>
      <c r="J59" s="42">
        <v>81</v>
      </c>
      <c r="K59" s="43">
        <f t="shared" si="1"/>
        <v>81</v>
      </c>
      <c r="L59" s="42">
        <v>2</v>
      </c>
      <c r="M59" s="42" t="s">
        <v>1083</v>
      </c>
      <c r="N59" s="42" t="s">
        <v>15</v>
      </c>
      <c r="O59" s="42" t="s">
        <v>42</v>
      </c>
      <c r="P59" s="42">
        <v>33</v>
      </c>
      <c r="Q59" s="42"/>
      <c r="R59" s="42">
        <v>81</v>
      </c>
      <c r="S59" s="42"/>
      <c r="T59" s="43"/>
      <c r="U59" s="42">
        <v>20</v>
      </c>
      <c r="V59" s="154">
        <v>0.02</v>
      </c>
    </row>
    <row r="60" spans="1:22" s="29" customFormat="1" ht="27" customHeight="1" x14ac:dyDescent="0.2">
      <c r="A60" s="154">
        <v>51</v>
      </c>
      <c r="B60" s="42" t="s">
        <v>2491</v>
      </c>
      <c r="C60" s="42" t="s">
        <v>9</v>
      </c>
      <c r="D60" s="42">
        <v>14645</v>
      </c>
      <c r="E60" s="42"/>
      <c r="F60" s="42">
        <v>7</v>
      </c>
      <c r="G60" s="42">
        <v>2</v>
      </c>
      <c r="H60" s="42"/>
      <c r="I60" s="42">
        <v>3</v>
      </c>
      <c r="J60" s="42">
        <v>15</v>
      </c>
      <c r="K60" s="43">
        <f t="shared" si="1"/>
        <v>315</v>
      </c>
      <c r="L60" s="42">
        <v>2</v>
      </c>
      <c r="M60" s="42" t="s">
        <v>1084</v>
      </c>
      <c r="N60" s="42" t="s">
        <v>15</v>
      </c>
      <c r="O60" s="42" t="s">
        <v>42</v>
      </c>
      <c r="P60" s="42">
        <v>96</v>
      </c>
      <c r="Q60" s="42"/>
      <c r="R60" s="42">
        <v>315</v>
      </c>
      <c r="S60" s="42"/>
      <c r="T60" s="43"/>
      <c r="U60" s="42">
        <v>10</v>
      </c>
      <c r="V60" s="154">
        <v>0</v>
      </c>
    </row>
    <row r="61" spans="1:22" s="29" customFormat="1" ht="27" customHeight="1" x14ac:dyDescent="0.2">
      <c r="A61" s="155">
        <v>52</v>
      </c>
      <c r="B61" s="154"/>
      <c r="C61" s="42" t="s">
        <v>13</v>
      </c>
      <c r="D61" s="42"/>
      <c r="E61" s="42"/>
      <c r="F61" s="42"/>
      <c r="G61" s="42">
        <v>1</v>
      </c>
      <c r="H61" s="42">
        <v>12</v>
      </c>
      <c r="I61" s="42"/>
      <c r="J61" s="42">
        <v>1</v>
      </c>
      <c r="K61" s="43">
        <f t="shared" si="1"/>
        <v>4801</v>
      </c>
      <c r="L61" s="42">
        <v>1</v>
      </c>
      <c r="M61" s="42" t="s">
        <v>1084</v>
      </c>
      <c r="N61" s="42"/>
      <c r="O61" s="42"/>
      <c r="P61" s="42"/>
      <c r="Q61" s="42">
        <v>4801</v>
      </c>
      <c r="R61" s="42"/>
      <c r="S61" s="42"/>
      <c r="T61" s="43"/>
      <c r="U61" s="42"/>
      <c r="V61" s="154">
        <v>0.01</v>
      </c>
    </row>
    <row r="62" spans="1:22" s="29" customFormat="1" ht="27" customHeight="1" x14ac:dyDescent="0.2">
      <c r="A62" s="154">
        <v>53</v>
      </c>
      <c r="B62" s="154"/>
      <c r="C62" s="42" t="s">
        <v>13</v>
      </c>
      <c r="D62" s="42"/>
      <c r="E62" s="42"/>
      <c r="F62" s="42"/>
      <c r="G62" s="42">
        <v>1</v>
      </c>
      <c r="H62" s="42">
        <v>24</v>
      </c>
      <c r="I62" s="42"/>
      <c r="J62" s="42"/>
      <c r="K62" s="43">
        <f t="shared" si="1"/>
        <v>9600</v>
      </c>
      <c r="L62" s="42">
        <v>1</v>
      </c>
      <c r="M62" s="42" t="s">
        <v>1084</v>
      </c>
      <c r="N62" s="42"/>
      <c r="O62" s="42"/>
      <c r="P62" s="42"/>
      <c r="Q62" s="42">
        <v>9600</v>
      </c>
      <c r="R62" s="42"/>
      <c r="S62" s="42"/>
      <c r="T62" s="43"/>
      <c r="U62" s="42"/>
      <c r="V62" s="154">
        <v>0.01</v>
      </c>
    </row>
    <row r="63" spans="1:22" s="29" customFormat="1" ht="27" customHeight="1" x14ac:dyDescent="0.2">
      <c r="A63" s="155">
        <v>54</v>
      </c>
      <c r="B63" s="42" t="s">
        <v>2490</v>
      </c>
      <c r="C63" s="42" t="s">
        <v>13</v>
      </c>
      <c r="D63" s="42"/>
      <c r="E63" s="42"/>
      <c r="F63" s="42"/>
      <c r="G63" s="42">
        <v>1</v>
      </c>
      <c r="H63" s="42">
        <v>23</v>
      </c>
      <c r="I63" s="42">
        <v>3</v>
      </c>
      <c r="J63" s="42">
        <v>51</v>
      </c>
      <c r="K63" s="43">
        <f t="shared" si="1"/>
        <v>9551</v>
      </c>
      <c r="L63" s="42">
        <v>1</v>
      </c>
      <c r="M63" s="42" t="s">
        <v>1085</v>
      </c>
      <c r="N63" s="42"/>
      <c r="O63" s="42"/>
      <c r="P63" s="42"/>
      <c r="Q63" s="42">
        <v>9551</v>
      </c>
      <c r="R63" s="42"/>
      <c r="S63" s="42"/>
      <c r="T63" s="43"/>
      <c r="U63" s="42"/>
      <c r="V63" s="154">
        <v>0.01</v>
      </c>
    </row>
    <row r="64" spans="1:22" s="29" customFormat="1" ht="27" customHeight="1" x14ac:dyDescent="0.2">
      <c r="A64" s="154">
        <v>55</v>
      </c>
      <c r="B64" s="42" t="s">
        <v>2538</v>
      </c>
      <c r="C64" s="42" t="s">
        <v>9</v>
      </c>
      <c r="D64" s="42">
        <v>14657</v>
      </c>
      <c r="E64" s="42">
        <v>4072</v>
      </c>
      <c r="F64" s="42">
        <v>20</v>
      </c>
      <c r="G64" s="42">
        <v>2</v>
      </c>
      <c r="H64" s="42">
        <v>1</v>
      </c>
      <c r="I64" s="42"/>
      <c r="J64" s="42">
        <v>4</v>
      </c>
      <c r="K64" s="43">
        <f t="shared" si="1"/>
        <v>404</v>
      </c>
      <c r="L64" s="42">
        <v>2</v>
      </c>
      <c r="M64" s="42" t="s">
        <v>1085</v>
      </c>
      <c r="N64" s="42" t="s">
        <v>15</v>
      </c>
      <c r="O64" s="42" t="s">
        <v>42</v>
      </c>
      <c r="P64" s="42">
        <v>96</v>
      </c>
      <c r="Q64" s="42"/>
      <c r="R64" s="42">
        <v>404</v>
      </c>
      <c r="S64" s="42"/>
      <c r="T64" s="43"/>
      <c r="U64" s="42">
        <v>10</v>
      </c>
      <c r="V64" s="154">
        <v>0</v>
      </c>
    </row>
    <row r="65" spans="1:22" s="29" customFormat="1" ht="27" customHeight="1" x14ac:dyDescent="0.2">
      <c r="A65" s="155">
        <v>56</v>
      </c>
      <c r="B65" s="42" t="s">
        <v>2498</v>
      </c>
      <c r="C65" s="42" t="s">
        <v>32</v>
      </c>
      <c r="D65" s="42">
        <v>90</v>
      </c>
      <c r="E65" s="42">
        <v>90</v>
      </c>
      <c r="F65" s="42">
        <v>6</v>
      </c>
      <c r="G65" s="42">
        <v>2</v>
      </c>
      <c r="H65" s="42"/>
      <c r="I65" s="42">
        <v>1</v>
      </c>
      <c r="J65" s="42">
        <v>18</v>
      </c>
      <c r="K65" s="43">
        <f t="shared" si="1"/>
        <v>118</v>
      </c>
      <c r="L65" s="42">
        <v>2</v>
      </c>
      <c r="M65" s="42" t="s">
        <v>1086</v>
      </c>
      <c r="N65" s="42" t="s">
        <v>15</v>
      </c>
      <c r="O65" s="42" t="s">
        <v>42</v>
      </c>
      <c r="P65" s="42">
        <v>105</v>
      </c>
      <c r="Q65" s="42"/>
      <c r="R65" s="42">
        <v>118</v>
      </c>
      <c r="S65" s="42"/>
      <c r="T65" s="43"/>
      <c r="U65" s="42">
        <v>10</v>
      </c>
      <c r="V65" s="154">
        <v>0.02</v>
      </c>
    </row>
    <row r="66" spans="1:22" s="29" customFormat="1" ht="27" customHeight="1" x14ac:dyDescent="0.2">
      <c r="A66" s="154">
        <v>57</v>
      </c>
      <c r="B66" s="154"/>
      <c r="C66" s="42" t="s">
        <v>32</v>
      </c>
      <c r="D66" s="42">
        <v>1926</v>
      </c>
      <c r="E66" s="42">
        <v>1926</v>
      </c>
      <c r="F66" s="42">
        <v>123</v>
      </c>
      <c r="G66" s="42">
        <v>1</v>
      </c>
      <c r="H66" s="42">
        <v>12</v>
      </c>
      <c r="I66" s="42">
        <v>1</v>
      </c>
      <c r="J66" s="42">
        <v>30</v>
      </c>
      <c r="K66" s="43">
        <f t="shared" si="1"/>
        <v>4930</v>
      </c>
      <c r="L66" s="42">
        <v>1</v>
      </c>
      <c r="M66" s="42" t="s">
        <v>1086</v>
      </c>
      <c r="N66" s="42"/>
      <c r="O66" s="42"/>
      <c r="P66" s="42"/>
      <c r="Q66" s="42">
        <v>4930</v>
      </c>
      <c r="R66" s="42"/>
      <c r="S66" s="42"/>
      <c r="T66" s="43"/>
      <c r="U66" s="42"/>
      <c r="V66" s="154">
        <v>0.01</v>
      </c>
    </row>
    <row r="67" spans="1:22" s="29" customFormat="1" ht="27" customHeight="1" x14ac:dyDescent="0.2">
      <c r="A67" s="155">
        <v>58</v>
      </c>
      <c r="B67" s="154"/>
      <c r="C67" s="42" t="s">
        <v>32</v>
      </c>
      <c r="D67" s="42">
        <v>1927</v>
      </c>
      <c r="E67" s="42">
        <v>1927</v>
      </c>
      <c r="F67" s="42">
        <v>124</v>
      </c>
      <c r="G67" s="42">
        <v>1</v>
      </c>
      <c r="H67" s="42">
        <v>27</v>
      </c>
      <c r="I67" s="42">
        <v>2</v>
      </c>
      <c r="J67" s="42">
        <v>20</v>
      </c>
      <c r="K67" s="43">
        <f t="shared" si="1"/>
        <v>11020</v>
      </c>
      <c r="L67" s="42">
        <v>1</v>
      </c>
      <c r="M67" s="42" t="s">
        <v>1086</v>
      </c>
      <c r="N67" s="42"/>
      <c r="O67" s="42"/>
      <c r="P67" s="42"/>
      <c r="Q67" s="42">
        <v>11020</v>
      </c>
      <c r="R67" s="42"/>
      <c r="S67" s="42"/>
      <c r="T67" s="43"/>
      <c r="U67" s="42"/>
      <c r="V67" s="154">
        <v>0.01</v>
      </c>
    </row>
    <row r="68" spans="1:22" s="29" customFormat="1" ht="27" customHeight="1" x14ac:dyDescent="0.2">
      <c r="A68" s="154">
        <v>59</v>
      </c>
      <c r="B68" s="42" t="s">
        <v>2497</v>
      </c>
      <c r="C68" s="42" t="s">
        <v>9</v>
      </c>
      <c r="D68" s="42">
        <v>14653</v>
      </c>
      <c r="E68" s="42">
        <v>1813</v>
      </c>
      <c r="F68" s="42">
        <v>15</v>
      </c>
      <c r="G68" s="42">
        <v>2</v>
      </c>
      <c r="H68" s="42"/>
      <c r="I68" s="42"/>
      <c r="J68" s="42">
        <v>88</v>
      </c>
      <c r="K68" s="43">
        <f t="shared" si="1"/>
        <v>88</v>
      </c>
      <c r="L68" s="42">
        <v>2</v>
      </c>
      <c r="M68" s="42" t="s">
        <v>1087</v>
      </c>
      <c r="N68" s="42" t="s">
        <v>15</v>
      </c>
      <c r="O68" s="42" t="s">
        <v>12</v>
      </c>
      <c r="P68" s="42">
        <v>132</v>
      </c>
      <c r="Q68" s="42"/>
      <c r="R68" s="42">
        <v>88</v>
      </c>
      <c r="S68" s="42"/>
      <c r="T68" s="43"/>
      <c r="U68" s="42">
        <v>20</v>
      </c>
      <c r="V68" s="154">
        <v>0</v>
      </c>
    </row>
    <row r="69" spans="1:22" s="29" customFormat="1" ht="27" customHeight="1" x14ac:dyDescent="0.2">
      <c r="A69" s="155">
        <v>60</v>
      </c>
      <c r="B69" s="154"/>
      <c r="C69" s="42" t="s">
        <v>32</v>
      </c>
      <c r="D69" s="42">
        <v>3138</v>
      </c>
      <c r="E69" s="42">
        <v>3138</v>
      </c>
      <c r="F69" s="42">
        <v>46</v>
      </c>
      <c r="G69" s="42">
        <v>1</v>
      </c>
      <c r="H69" s="42">
        <v>24</v>
      </c>
      <c r="I69" s="42">
        <v>3</v>
      </c>
      <c r="J69" s="42">
        <v>30</v>
      </c>
      <c r="K69" s="43">
        <f t="shared" si="1"/>
        <v>9930</v>
      </c>
      <c r="L69" s="42">
        <v>1</v>
      </c>
      <c r="M69" s="42" t="s">
        <v>1087</v>
      </c>
      <c r="N69" s="42"/>
      <c r="O69" s="42"/>
      <c r="P69" s="42"/>
      <c r="Q69" s="42">
        <v>9930</v>
      </c>
      <c r="R69" s="42"/>
      <c r="S69" s="42"/>
      <c r="T69" s="43"/>
      <c r="U69" s="42"/>
      <c r="V69" s="154">
        <v>0.01</v>
      </c>
    </row>
    <row r="70" spans="1:22" s="29" customFormat="1" ht="27" customHeight="1" x14ac:dyDescent="0.2">
      <c r="A70" s="154">
        <v>61</v>
      </c>
      <c r="B70" s="154"/>
      <c r="C70" s="42" t="s">
        <v>32</v>
      </c>
      <c r="D70" s="42">
        <v>134</v>
      </c>
      <c r="E70" s="42">
        <v>134</v>
      </c>
      <c r="F70" s="42">
        <v>50</v>
      </c>
      <c r="G70" s="42">
        <v>1</v>
      </c>
      <c r="H70" s="42"/>
      <c r="I70" s="42">
        <v>1</v>
      </c>
      <c r="J70" s="42">
        <v>30</v>
      </c>
      <c r="K70" s="43">
        <f t="shared" si="1"/>
        <v>130</v>
      </c>
      <c r="L70" s="42">
        <v>1</v>
      </c>
      <c r="M70" s="42" t="s">
        <v>1087</v>
      </c>
      <c r="N70" s="42"/>
      <c r="O70" s="42"/>
      <c r="P70" s="42"/>
      <c r="Q70" s="42">
        <v>130</v>
      </c>
      <c r="R70" s="42"/>
      <c r="S70" s="42"/>
      <c r="T70" s="43"/>
      <c r="U70" s="42"/>
      <c r="V70" s="154">
        <v>0.01</v>
      </c>
    </row>
    <row r="71" spans="1:22" s="29" customFormat="1" ht="27" customHeight="1" x14ac:dyDescent="0.2">
      <c r="A71" s="155">
        <v>62</v>
      </c>
      <c r="B71" s="154"/>
      <c r="C71" s="42" t="s">
        <v>32</v>
      </c>
      <c r="D71" s="42">
        <v>135</v>
      </c>
      <c r="E71" s="42">
        <v>135</v>
      </c>
      <c r="F71" s="42">
        <v>51</v>
      </c>
      <c r="G71" s="42">
        <v>1</v>
      </c>
      <c r="H71" s="42"/>
      <c r="I71" s="42">
        <v>1</v>
      </c>
      <c r="J71" s="42">
        <v>65</v>
      </c>
      <c r="K71" s="43">
        <f t="shared" si="1"/>
        <v>165</v>
      </c>
      <c r="L71" s="42">
        <v>1</v>
      </c>
      <c r="M71" s="42" t="s">
        <v>1087</v>
      </c>
      <c r="N71" s="42"/>
      <c r="O71" s="42"/>
      <c r="P71" s="42"/>
      <c r="Q71" s="42">
        <v>165</v>
      </c>
      <c r="R71" s="42"/>
      <c r="S71" s="42"/>
      <c r="T71" s="43"/>
      <c r="U71" s="42"/>
      <c r="V71" s="154">
        <v>0.01</v>
      </c>
    </row>
    <row r="72" spans="1:22" s="29" customFormat="1" ht="27" customHeight="1" x14ac:dyDescent="0.2">
      <c r="A72" s="154">
        <v>63</v>
      </c>
      <c r="B72" s="42" t="s">
        <v>2494</v>
      </c>
      <c r="C72" s="42" t="s">
        <v>9</v>
      </c>
      <c r="D72" s="42">
        <v>14661</v>
      </c>
      <c r="E72" s="42">
        <v>3580</v>
      </c>
      <c r="F72" s="42">
        <v>24</v>
      </c>
      <c r="G72" s="42">
        <v>2</v>
      </c>
      <c r="H72" s="42">
        <v>35</v>
      </c>
      <c r="I72" s="42"/>
      <c r="J72" s="42">
        <v>16</v>
      </c>
      <c r="K72" s="43">
        <f t="shared" si="1"/>
        <v>14016</v>
      </c>
      <c r="L72" s="42">
        <v>2</v>
      </c>
      <c r="M72" s="42" t="s">
        <v>1088</v>
      </c>
      <c r="N72" s="42" t="s">
        <v>15</v>
      </c>
      <c r="O72" s="42" t="s">
        <v>12</v>
      </c>
      <c r="P72" s="42">
        <v>129</v>
      </c>
      <c r="Q72" s="42">
        <v>13900</v>
      </c>
      <c r="R72" s="42">
        <v>116</v>
      </c>
      <c r="S72" s="42"/>
      <c r="T72" s="43"/>
      <c r="U72" s="42">
        <v>30</v>
      </c>
      <c r="V72" s="154">
        <v>0</v>
      </c>
    </row>
    <row r="73" spans="1:22" s="29" customFormat="1" ht="27" customHeight="1" x14ac:dyDescent="0.2">
      <c r="A73" s="155">
        <v>64</v>
      </c>
      <c r="B73" s="154"/>
      <c r="C73" s="42" t="s">
        <v>9</v>
      </c>
      <c r="D73" s="42">
        <v>1705</v>
      </c>
      <c r="E73" s="42">
        <v>1705</v>
      </c>
      <c r="F73" s="42">
        <v>67</v>
      </c>
      <c r="G73" s="42">
        <v>1</v>
      </c>
      <c r="H73" s="42">
        <v>8</v>
      </c>
      <c r="I73" s="42">
        <v>2</v>
      </c>
      <c r="J73" s="42">
        <v>83</v>
      </c>
      <c r="K73" s="43">
        <f t="shared" si="1"/>
        <v>3483</v>
      </c>
      <c r="L73" s="42">
        <v>1</v>
      </c>
      <c r="M73" s="42" t="s">
        <v>1088</v>
      </c>
      <c r="N73" s="42"/>
      <c r="O73" s="42"/>
      <c r="P73" s="42"/>
      <c r="Q73" s="42">
        <v>3483</v>
      </c>
      <c r="R73" s="42"/>
      <c r="S73" s="42"/>
      <c r="T73" s="43"/>
      <c r="U73" s="42"/>
      <c r="V73" s="154">
        <v>0</v>
      </c>
    </row>
    <row r="74" spans="1:22" s="29" customFormat="1" ht="27" customHeight="1" x14ac:dyDescent="0.2">
      <c r="A74" s="154">
        <v>65</v>
      </c>
      <c r="B74" s="154"/>
      <c r="C74" s="42" t="s">
        <v>9</v>
      </c>
      <c r="D74" s="42">
        <v>14776</v>
      </c>
      <c r="E74" s="42">
        <v>1925</v>
      </c>
      <c r="F74" s="42">
        <v>39</v>
      </c>
      <c r="G74" s="42">
        <v>1</v>
      </c>
      <c r="H74" s="42">
        <v>8</v>
      </c>
      <c r="I74" s="42">
        <v>3</v>
      </c>
      <c r="J74" s="42">
        <v>28</v>
      </c>
      <c r="K74" s="43">
        <f t="shared" si="1"/>
        <v>3528</v>
      </c>
      <c r="L74" s="42">
        <v>1</v>
      </c>
      <c r="M74" s="42" t="s">
        <v>1088</v>
      </c>
      <c r="N74" s="42"/>
      <c r="O74" s="42"/>
      <c r="P74" s="42"/>
      <c r="Q74" s="42">
        <v>3528</v>
      </c>
      <c r="R74" s="42"/>
      <c r="S74" s="42"/>
      <c r="T74" s="43"/>
      <c r="U74" s="42"/>
      <c r="V74" s="154">
        <v>0</v>
      </c>
    </row>
    <row r="75" spans="1:22" s="29" customFormat="1" ht="27" customHeight="1" x14ac:dyDescent="0.2">
      <c r="A75" s="155">
        <v>66</v>
      </c>
      <c r="B75" s="42" t="s">
        <v>2495</v>
      </c>
      <c r="C75" s="42" t="s">
        <v>9</v>
      </c>
      <c r="D75" s="42"/>
      <c r="E75" s="42"/>
      <c r="F75" s="42"/>
      <c r="G75" s="42">
        <v>2</v>
      </c>
      <c r="H75" s="42"/>
      <c r="I75" s="42"/>
      <c r="J75" s="42"/>
      <c r="K75" s="43">
        <f t="shared" si="1"/>
        <v>0</v>
      </c>
      <c r="L75" s="42">
        <v>2</v>
      </c>
      <c r="M75" s="42" t="s">
        <v>1089</v>
      </c>
      <c r="N75" s="42" t="s">
        <v>15</v>
      </c>
      <c r="O75" s="42" t="s">
        <v>12</v>
      </c>
      <c r="P75" s="42">
        <v>178</v>
      </c>
      <c r="Q75" s="42"/>
      <c r="R75" s="42">
        <v>178</v>
      </c>
      <c r="S75" s="42"/>
      <c r="T75" s="43"/>
      <c r="U75" s="42">
        <v>30</v>
      </c>
      <c r="V75" s="154">
        <v>0</v>
      </c>
    </row>
    <row r="76" spans="1:22" s="29" customFormat="1" ht="27" customHeight="1" x14ac:dyDescent="0.2">
      <c r="A76" s="154">
        <v>67</v>
      </c>
      <c r="B76" s="154"/>
      <c r="C76" s="42" t="s">
        <v>32</v>
      </c>
      <c r="D76" s="42">
        <v>3147</v>
      </c>
      <c r="E76" s="42">
        <v>3147</v>
      </c>
      <c r="F76" s="42">
        <v>56</v>
      </c>
      <c r="G76" s="42">
        <v>1</v>
      </c>
      <c r="H76" s="42">
        <v>14</v>
      </c>
      <c r="I76" s="42">
        <v>1</v>
      </c>
      <c r="J76" s="42"/>
      <c r="K76" s="43">
        <f t="shared" si="1"/>
        <v>5700</v>
      </c>
      <c r="L76" s="42">
        <v>1</v>
      </c>
      <c r="M76" s="42" t="s">
        <v>1089</v>
      </c>
      <c r="N76" s="42"/>
      <c r="O76" s="42"/>
      <c r="P76" s="42"/>
      <c r="Q76" s="42">
        <v>5700</v>
      </c>
      <c r="R76" s="42"/>
      <c r="S76" s="42"/>
      <c r="T76" s="43"/>
      <c r="U76" s="42"/>
      <c r="V76" s="154">
        <v>0.01</v>
      </c>
    </row>
    <row r="77" spans="1:22" s="29" customFormat="1" ht="27" customHeight="1" x14ac:dyDescent="0.2">
      <c r="A77" s="155">
        <v>68</v>
      </c>
      <c r="B77" s="154"/>
      <c r="C77" s="42" t="s">
        <v>32</v>
      </c>
      <c r="D77" s="42">
        <v>3136</v>
      </c>
      <c r="E77" s="42">
        <v>3136</v>
      </c>
      <c r="F77" s="42">
        <v>44</v>
      </c>
      <c r="G77" s="42">
        <v>1</v>
      </c>
      <c r="H77" s="42">
        <v>10</v>
      </c>
      <c r="I77" s="42">
        <v>1</v>
      </c>
      <c r="J77" s="42">
        <v>3</v>
      </c>
      <c r="K77" s="43">
        <f t="shared" si="1"/>
        <v>4103</v>
      </c>
      <c r="L77" s="42">
        <v>1</v>
      </c>
      <c r="M77" s="42" t="s">
        <v>1089</v>
      </c>
      <c r="N77" s="42"/>
      <c r="O77" s="42"/>
      <c r="P77" s="42"/>
      <c r="Q77" s="42">
        <v>4103</v>
      </c>
      <c r="R77" s="42"/>
      <c r="S77" s="42"/>
      <c r="T77" s="43"/>
      <c r="U77" s="42"/>
      <c r="V77" s="154">
        <v>0.01</v>
      </c>
    </row>
    <row r="78" spans="1:22" s="29" customFormat="1" ht="27" customHeight="1" x14ac:dyDescent="0.2">
      <c r="A78" s="154">
        <v>69</v>
      </c>
      <c r="B78" s="154"/>
      <c r="C78" s="42" t="s">
        <v>32</v>
      </c>
      <c r="D78" s="42">
        <v>3146</v>
      </c>
      <c r="E78" s="42">
        <v>3146</v>
      </c>
      <c r="F78" s="42">
        <v>55</v>
      </c>
      <c r="G78" s="42">
        <v>1</v>
      </c>
      <c r="H78" s="42">
        <v>15</v>
      </c>
      <c r="I78" s="42">
        <v>2</v>
      </c>
      <c r="J78" s="42">
        <v>80</v>
      </c>
      <c r="K78" s="43">
        <f t="shared" si="1"/>
        <v>6280</v>
      </c>
      <c r="L78" s="42">
        <v>1</v>
      </c>
      <c r="M78" s="42" t="s">
        <v>1089</v>
      </c>
      <c r="N78" s="42"/>
      <c r="O78" s="42"/>
      <c r="P78" s="42"/>
      <c r="Q78" s="42">
        <v>6280</v>
      </c>
      <c r="R78" s="42"/>
      <c r="S78" s="42"/>
      <c r="T78" s="43"/>
      <c r="U78" s="42"/>
      <c r="V78" s="154">
        <v>0.01</v>
      </c>
    </row>
    <row r="79" spans="1:22" s="29" customFormat="1" ht="27" customHeight="1" x14ac:dyDescent="0.2">
      <c r="A79" s="155">
        <v>70</v>
      </c>
      <c r="B79" s="42" t="s">
        <v>2496</v>
      </c>
      <c r="C79" s="42" t="s">
        <v>32</v>
      </c>
      <c r="D79" s="42">
        <v>121</v>
      </c>
      <c r="E79" s="42">
        <v>121</v>
      </c>
      <c r="F79" s="42">
        <v>37</v>
      </c>
      <c r="G79" s="42">
        <v>2</v>
      </c>
      <c r="H79" s="42">
        <v>1</v>
      </c>
      <c r="I79" s="42">
        <v>2</v>
      </c>
      <c r="J79" s="42">
        <v>75</v>
      </c>
      <c r="K79" s="43">
        <f t="shared" si="1"/>
        <v>675</v>
      </c>
      <c r="L79" s="42">
        <v>2</v>
      </c>
      <c r="M79" s="42" t="s">
        <v>1090</v>
      </c>
      <c r="N79" s="42" t="s">
        <v>15</v>
      </c>
      <c r="O79" s="42" t="s">
        <v>12</v>
      </c>
      <c r="P79" s="42">
        <v>120</v>
      </c>
      <c r="Q79" s="42"/>
      <c r="R79" s="42">
        <v>675</v>
      </c>
      <c r="S79" s="42"/>
      <c r="T79" s="43"/>
      <c r="U79" s="42">
        <v>30</v>
      </c>
      <c r="V79" s="154">
        <v>0.02</v>
      </c>
    </row>
    <row r="80" spans="1:22" s="29" customFormat="1" ht="27" customHeight="1" x14ac:dyDescent="0.2">
      <c r="A80" s="154">
        <v>71</v>
      </c>
      <c r="B80" s="42" t="s">
        <v>2535</v>
      </c>
      <c r="C80" s="42" t="s">
        <v>1091</v>
      </c>
      <c r="D80" s="42"/>
      <c r="E80" s="42"/>
      <c r="F80" s="42"/>
      <c r="G80" s="42">
        <v>2</v>
      </c>
      <c r="H80" s="42"/>
      <c r="I80" s="42"/>
      <c r="J80" s="42"/>
      <c r="K80" s="43">
        <f t="shared" si="1"/>
        <v>0</v>
      </c>
      <c r="L80" s="42">
        <v>2</v>
      </c>
      <c r="M80" s="42" t="s">
        <v>1092</v>
      </c>
      <c r="N80" s="42" t="s">
        <v>15</v>
      </c>
      <c r="O80" s="42" t="s">
        <v>42</v>
      </c>
      <c r="P80" s="42">
        <v>84</v>
      </c>
      <c r="Q80" s="42"/>
      <c r="R80" s="42">
        <v>84</v>
      </c>
      <c r="S80" s="42"/>
      <c r="T80" s="43"/>
      <c r="U80" s="42">
        <v>10</v>
      </c>
      <c r="V80" s="154">
        <v>0.02</v>
      </c>
    </row>
    <row r="81" spans="1:22" s="29" customFormat="1" ht="27" customHeight="1" x14ac:dyDescent="0.2">
      <c r="A81" s="155">
        <v>72</v>
      </c>
      <c r="B81" s="154"/>
      <c r="C81" s="42" t="s">
        <v>9</v>
      </c>
      <c r="D81" s="42">
        <v>14618</v>
      </c>
      <c r="E81" s="42">
        <v>1777</v>
      </c>
      <c r="F81" s="42">
        <v>42</v>
      </c>
      <c r="G81" s="42">
        <v>1</v>
      </c>
      <c r="H81" s="42">
        <v>10</v>
      </c>
      <c r="I81" s="42">
        <v>3</v>
      </c>
      <c r="J81" s="42">
        <v>94</v>
      </c>
      <c r="K81" s="43">
        <f t="shared" si="1"/>
        <v>4394</v>
      </c>
      <c r="L81" s="42">
        <v>1</v>
      </c>
      <c r="M81" s="42" t="s">
        <v>1092</v>
      </c>
      <c r="N81" s="42"/>
      <c r="O81" s="42"/>
      <c r="P81" s="42"/>
      <c r="Q81" s="42">
        <v>4394</v>
      </c>
      <c r="R81" s="42"/>
      <c r="S81" s="42"/>
      <c r="T81" s="43"/>
      <c r="U81" s="42"/>
      <c r="V81" s="154">
        <v>0</v>
      </c>
    </row>
    <row r="82" spans="1:22" s="29" customFormat="1" ht="27" customHeight="1" x14ac:dyDescent="0.2">
      <c r="A82" s="154">
        <v>73</v>
      </c>
      <c r="B82" s="154"/>
      <c r="C82" s="42" t="s">
        <v>32</v>
      </c>
      <c r="D82" s="42">
        <v>1709</v>
      </c>
      <c r="E82" s="42">
        <v>1709</v>
      </c>
      <c r="F82" s="42">
        <v>71</v>
      </c>
      <c r="G82" s="42">
        <v>1</v>
      </c>
      <c r="H82" s="42">
        <v>19</v>
      </c>
      <c r="I82" s="42">
        <v>3</v>
      </c>
      <c r="J82" s="42">
        <v>40</v>
      </c>
      <c r="K82" s="43">
        <f t="shared" si="1"/>
        <v>7940</v>
      </c>
      <c r="L82" s="42">
        <v>1</v>
      </c>
      <c r="M82" s="42" t="s">
        <v>1092</v>
      </c>
      <c r="N82" s="42"/>
      <c r="O82" s="42"/>
      <c r="P82" s="42"/>
      <c r="Q82" s="42">
        <v>7940</v>
      </c>
      <c r="R82" s="42"/>
      <c r="S82" s="42"/>
      <c r="T82" s="43"/>
      <c r="U82" s="42"/>
      <c r="V82" s="154">
        <v>0.01</v>
      </c>
    </row>
    <row r="83" spans="1:22" s="29" customFormat="1" ht="27" customHeight="1" x14ac:dyDescent="0.2">
      <c r="A83" s="155">
        <v>74</v>
      </c>
      <c r="B83" s="42" t="s">
        <v>2536</v>
      </c>
      <c r="C83" s="42" t="s">
        <v>1091</v>
      </c>
      <c r="D83" s="42"/>
      <c r="E83" s="42"/>
      <c r="F83" s="42"/>
      <c r="G83" s="42">
        <v>2</v>
      </c>
      <c r="H83" s="42"/>
      <c r="I83" s="42"/>
      <c r="J83" s="42"/>
      <c r="K83" s="43">
        <f t="shared" si="1"/>
        <v>0</v>
      </c>
      <c r="L83" s="42">
        <v>2</v>
      </c>
      <c r="M83" s="42" t="s">
        <v>1093</v>
      </c>
      <c r="N83" s="42" t="s">
        <v>15</v>
      </c>
      <c r="O83" s="42" t="s">
        <v>12</v>
      </c>
      <c r="P83" s="42">
        <v>105</v>
      </c>
      <c r="Q83" s="42"/>
      <c r="R83" s="42">
        <v>105</v>
      </c>
      <c r="S83" s="42"/>
      <c r="T83" s="43"/>
      <c r="U83" s="42">
        <v>20</v>
      </c>
      <c r="V83" s="154">
        <v>0.02</v>
      </c>
    </row>
    <row r="84" spans="1:22" s="29" customFormat="1" ht="27" customHeight="1" x14ac:dyDescent="0.2">
      <c r="A84" s="154">
        <v>75</v>
      </c>
      <c r="B84" s="154"/>
      <c r="C84" s="42" t="s">
        <v>9</v>
      </c>
      <c r="D84" s="42">
        <v>32761</v>
      </c>
      <c r="E84" s="42">
        <v>3735</v>
      </c>
      <c r="F84" s="42">
        <v>285</v>
      </c>
      <c r="G84" s="42">
        <v>1</v>
      </c>
      <c r="H84" s="42">
        <v>10</v>
      </c>
      <c r="I84" s="42">
        <v>3</v>
      </c>
      <c r="J84" s="42">
        <v>4</v>
      </c>
      <c r="K84" s="43">
        <f t="shared" si="1"/>
        <v>4304</v>
      </c>
      <c r="L84" s="42">
        <v>1</v>
      </c>
      <c r="M84" s="42" t="s">
        <v>1093</v>
      </c>
      <c r="N84" s="42"/>
      <c r="O84" s="42"/>
      <c r="P84" s="42"/>
      <c r="Q84" s="42">
        <v>4304</v>
      </c>
      <c r="R84" s="42"/>
      <c r="S84" s="42"/>
      <c r="T84" s="43"/>
      <c r="U84" s="42"/>
      <c r="V84" s="154">
        <v>0</v>
      </c>
    </row>
    <row r="85" spans="1:22" s="29" customFormat="1" ht="27" customHeight="1" x14ac:dyDescent="0.2">
      <c r="A85" s="155">
        <v>76</v>
      </c>
      <c r="B85" s="42" t="s">
        <v>2537</v>
      </c>
      <c r="C85" s="42" t="s">
        <v>32</v>
      </c>
      <c r="D85" s="42">
        <v>123</v>
      </c>
      <c r="E85" s="42">
        <v>123</v>
      </c>
      <c r="F85" s="42">
        <v>39</v>
      </c>
      <c r="G85" s="42">
        <v>2</v>
      </c>
      <c r="H85" s="42"/>
      <c r="I85" s="42">
        <v>1</v>
      </c>
      <c r="J85" s="42">
        <v>1</v>
      </c>
      <c r="K85" s="43">
        <f t="shared" si="1"/>
        <v>101</v>
      </c>
      <c r="L85" s="42">
        <v>2</v>
      </c>
      <c r="M85" s="42" t="s">
        <v>1094</v>
      </c>
      <c r="N85" s="42" t="s">
        <v>15</v>
      </c>
      <c r="O85" s="42" t="s">
        <v>42</v>
      </c>
      <c r="P85" s="42">
        <v>64</v>
      </c>
      <c r="Q85" s="42"/>
      <c r="R85" s="42">
        <v>101</v>
      </c>
      <c r="S85" s="42"/>
      <c r="T85" s="43"/>
      <c r="U85" s="42">
        <v>15</v>
      </c>
      <c r="V85" s="154">
        <v>0.02</v>
      </c>
    </row>
    <row r="86" spans="1:22" s="29" customFormat="1" ht="27" customHeight="1" x14ac:dyDescent="0.2">
      <c r="A86" s="154">
        <v>77</v>
      </c>
      <c r="B86" s="154"/>
      <c r="C86" s="42" t="s">
        <v>32</v>
      </c>
      <c r="D86" s="42">
        <v>137</v>
      </c>
      <c r="E86" s="42">
        <v>137</v>
      </c>
      <c r="F86" s="42">
        <v>53</v>
      </c>
      <c r="G86" s="42">
        <v>1</v>
      </c>
      <c r="H86" s="42"/>
      <c r="I86" s="42">
        <v>1</v>
      </c>
      <c r="J86" s="42">
        <v>55</v>
      </c>
      <c r="K86" s="43">
        <f t="shared" si="1"/>
        <v>155</v>
      </c>
      <c r="L86" s="42">
        <v>1</v>
      </c>
      <c r="M86" s="42" t="s">
        <v>1094</v>
      </c>
      <c r="N86" s="42"/>
      <c r="O86" s="42"/>
      <c r="P86" s="42"/>
      <c r="Q86" s="42">
        <v>155</v>
      </c>
      <c r="R86" s="42"/>
      <c r="S86" s="42"/>
      <c r="T86" s="43"/>
      <c r="U86" s="42"/>
      <c r="V86" s="154">
        <v>0.01</v>
      </c>
    </row>
    <row r="87" spans="1:22" s="29" customFormat="1" ht="27" customHeight="1" x14ac:dyDescent="0.2">
      <c r="A87" s="155">
        <v>78</v>
      </c>
      <c r="B87" s="154"/>
      <c r="C87" s="42" t="s">
        <v>32</v>
      </c>
      <c r="D87" s="42">
        <v>122</v>
      </c>
      <c r="E87" s="42">
        <v>122</v>
      </c>
      <c r="F87" s="42">
        <v>38</v>
      </c>
      <c r="G87" s="42">
        <v>1</v>
      </c>
      <c r="H87" s="42"/>
      <c r="I87" s="42">
        <v>3</v>
      </c>
      <c r="J87" s="42">
        <v>14</v>
      </c>
      <c r="K87" s="43">
        <f t="shared" si="1"/>
        <v>314</v>
      </c>
      <c r="L87" s="42"/>
      <c r="M87" s="42" t="s">
        <v>1094</v>
      </c>
      <c r="N87" s="42"/>
      <c r="O87" s="42"/>
      <c r="P87" s="42"/>
      <c r="Q87" s="42">
        <v>314</v>
      </c>
      <c r="R87" s="42"/>
      <c r="S87" s="42"/>
      <c r="T87" s="43"/>
      <c r="U87" s="42"/>
      <c r="V87" s="154">
        <v>0.01</v>
      </c>
    </row>
    <row r="88" spans="1:22" s="29" customFormat="1" ht="27" customHeight="1" x14ac:dyDescent="0.2">
      <c r="A88" s="154">
        <v>79</v>
      </c>
      <c r="B88" s="42" t="s">
        <v>2500</v>
      </c>
      <c r="C88" s="42" t="s">
        <v>9</v>
      </c>
      <c r="D88" s="42">
        <v>14658</v>
      </c>
      <c r="E88" s="42">
        <v>1817</v>
      </c>
      <c r="F88" s="42">
        <v>21</v>
      </c>
      <c r="G88" s="42">
        <v>2</v>
      </c>
      <c r="H88" s="42">
        <v>9</v>
      </c>
      <c r="I88" s="42"/>
      <c r="J88" s="42">
        <v>5</v>
      </c>
      <c r="K88" s="43">
        <f t="shared" si="1"/>
        <v>3605</v>
      </c>
      <c r="L88" s="42">
        <v>2</v>
      </c>
      <c r="M88" s="42" t="s">
        <v>1095</v>
      </c>
      <c r="N88" s="42" t="s">
        <v>15</v>
      </c>
      <c r="O88" s="42" t="s">
        <v>22</v>
      </c>
      <c r="P88" s="42">
        <v>156</v>
      </c>
      <c r="Q88" s="42">
        <v>3605</v>
      </c>
      <c r="R88" s="42"/>
      <c r="S88" s="42"/>
      <c r="T88" s="43"/>
      <c r="U88" s="42">
        <v>10</v>
      </c>
      <c r="V88" s="154">
        <v>0</v>
      </c>
    </row>
    <row r="89" spans="1:22" s="29" customFormat="1" ht="27" customHeight="1" x14ac:dyDescent="0.2">
      <c r="A89" s="155">
        <v>80</v>
      </c>
      <c r="B89" s="154"/>
      <c r="C89" s="42" t="s">
        <v>32</v>
      </c>
      <c r="D89" s="42">
        <v>132</v>
      </c>
      <c r="E89" s="42">
        <v>132</v>
      </c>
      <c r="F89" s="42">
        <v>48</v>
      </c>
      <c r="G89" s="42">
        <v>1</v>
      </c>
      <c r="H89" s="42"/>
      <c r="I89" s="42">
        <v>1</v>
      </c>
      <c r="J89" s="42">
        <v>90</v>
      </c>
      <c r="K89" s="43">
        <f t="shared" si="1"/>
        <v>190</v>
      </c>
      <c r="L89" s="42">
        <v>1</v>
      </c>
      <c r="M89" s="42" t="s">
        <v>1095</v>
      </c>
      <c r="N89" s="42"/>
      <c r="O89" s="42"/>
      <c r="P89" s="42"/>
      <c r="Q89" s="42">
        <v>190</v>
      </c>
      <c r="R89" s="42"/>
      <c r="S89" s="42"/>
      <c r="T89" s="43"/>
      <c r="U89" s="42"/>
      <c r="V89" s="154">
        <v>0.01</v>
      </c>
    </row>
    <row r="90" spans="1:22" s="29" customFormat="1" ht="27" customHeight="1" x14ac:dyDescent="0.2">
      <c r="A90" s="154">
        <v>81</v>
      </c>
      <c r="B90" s="154"/>
      <c r="C90" s="42" t="s">
        <v>9</v>
      </c>
      <c r="D90" s="42">
        <v>59787</v>
      </c>
      <c r="E90" s="42">
        <v>5550</v>
      </c>
      <c r="F90" s="42">
        <v>62</v>
      </c>
      <c r="G90" s="42">
        <v>1</v>
      </c>
      <c r="H90" s="42">
        <v>16</v>
      </c>
      <c r="I90" s="42">
        <v>1</v>
      </c>
      <c r="J90" s="42">
        <v>52</v>
      </c>
      <c r="K90" s="43">
        <f t="shared" si="1"/>
        <v>6552</v>
      </c>
      <c r="L90" s="42">
        <v>1</v>
      </c>
      <c r="M90" s="42" t="s">
        <v>1095</v>
      </c>
      <c r="N90" s="42"/>
      <c r="O90" s="42"/>
      <c r="P90" s="42"/>
      <c r="Q90" s="42">
        <v>6552</v>
      </c>
      <c r="R90" s="42"/>
      <c r="S90" s="42"/>
      <c r="T90" s="43"/>
      <c r="U90" s="42"/>
      <c r="V90" s="154">
        <v>0</v>
      </c>
    </row>
    <row r="91" spans="1:22" s="29" customFormat="1" ht="27" customHeight="1" x14ac:dyDescent="0.2">
      <c r="A91" s="155">
        <v>82</v>
      </c>
      <c r="B91" s="42" t="s">
        <v>2499</v>
      </c>
      <c r="C91" s="42" t="s">
        <v>9</v>
      </c>
      <c r="D91" s="42"/>
      <c r="E91" s="42">
        <v>4366</v>
      </c>
      <c r="F91" s="42">
        <v>114</v>
      </c>
      <c r="G91" s="42">
        <v>2</v>
      </c>
      <c r="H91" s="42"/>
      <c r="I91" s="42">
        <v>3</v>
      </c>
      <c r="J91" s="42">
        <v>33</v>
      </c>
      <c r="K91" s="43">
        <f t="shared" si="1"/>
        <v>333</v>
      </c>
      <c r="L91" s="42">
        <v>2</v>
      </c>
      <c r="M91" s="42" t="s">
        <v>1096</v>
      </c>
      <c r="N91" s="42" t="s">
        <v>15</v>
      </c>
      <c r="O91" s="42" t="s">
        <v>12</v>
      </c>
      <c r="P91" s="42">
        <v>307</v>
      </c>
      <c r="Q91" s="42">
        <v>333</v>
      </c>
      <c r="R91" s="42"/>
      <c r="S91" s="42"/>
      <c r="T91" s="43"/>
      <c r="U91" s="42">
        <v>30</v>
      </c>
      <c r="V91" s="154">
        <v>0</v>
      </c>
    </row>
    <row r="92" spans="1:22" s="29" customFormat="1" ht="27" customHeight="1" x14ac:dyDescent="0.2">
      <c r="A92" s="154">
        <v>83</v>
      </c>
      <c r="B92" s="154"/>
      <c r="C92" s="42" t="s">
        <v>9</v>
      </c>
      <c r="D92" s="42">
        <v>18657</v>
      </c>
      <c r="E92" s="42">
        <v>1818</v>
      </c>
      <c r="F92" s="42">
        <v>22</v>
      </c>
      <c r="G92" s="42">
        <v>1</v>
      </c>
      <c r="H92" s="42">
        <v>21</v>
      </c>
      <c r="I92" s="42">
        <v>2</v>
      </c>
      <c r="J92" s="42">
        <v>19</v>
      </c>
      <c r="K92" s="43">
        <f t="shared" si="1"/>
        <v>8619</v>
      </c>
      <c r="L92" s="42">
        <v>1</v>
      </c>
      <c r="M92" s="42" t="s">
        <v>1096</v>
      </c>
      <c r="N92" s="42"/>
      <c r="O92" s="42"/>
      <c r="P92" s="42"/>
      <c r="Q92" s="42">
        <v>8619</v>
      </c>
      <c r="R92" s="42"/>
      <c r="S92" s="42"/>
      <c r="T92" s="43"/>
      <c r="U92" s="42"/>
      <c r="V92" s="154">
        <v>0</v>
      </c>
    </row>
    <row r="93" spans="1:22" s="29" customFormat="1" ht="27" customHeight="1" x14ac:dyDescent="0.2">
      <c r="A93" s="155">
        <v>84</v>
      </c>
      <c r="B93" s="154"/>
      <c r="C93" s="42" t="s">
        <v>32</v>
      </c>
      <c r="D93" s="42">
        <v>3149</v>
      </c>
      <c r="E93" s="42">
        <v>3149</v>
      </c>
      <c r="F93" s="42">
        <v>58</v>
      </c>
      <c r="G93" s="42">
        <v>1</v>
      </c>
      <c r="H93" s="42">
        <v>10</v>
      </c>
      <c r="I93" s="42">
        <v>3</v>
      </c>
      <c r="J93" s="42"/>
      <c r="K93" s="43">
        <f t="shared" si="1"/>
        <v>4300</v>
      </c>
      <c r="L93" s="42">
        <v>1</v>
      </c>
      <c r="M93" s="42" t="s">
        <v>1096</v>
      </c>
      <c r="N93" s="42"/>
      <c r="O93" s="42"/>
      <c r="P93" s="42"/>
      <c r="Q93" s="42">
        <v>4300</v>
      </c>
      <c r="R93" s="42"/>
      <c r="S93" s="42"/>
      <c r="T93" s="43"/>
      <c r="U93" s="42"/>
      <c r="V93" s="154">
        <v>0.01</v>
      </c>
    </row>
    <row r="94" spans="1:22" s="29" customFormat="1" ht="27" customHeight="1" x14ac:dyDescent="0.2">
      <c r="A94" s="154">
        <v>85</v>
      </c>
      <c r="B94" s="154"/>
      <c r="C94" s="42" t="s">
        <v>32</v>
      </c>
      <c r="D94" s="42">
        <v>3300</v>
      </c>
      <c r="E94" s="42">
        <v>3300</v>
      </c>
      <c r="F94" s="42">
        <v>131</v>
      </c>
      <c r="G94" s="42">
        <v>1</v>
      </c>
      <c r="H94" s="42">
        <v>7</v>
      </c>
      <c r="I94" s="42">
        <v>3</v>
      </c>
      <c r="J94" s="42">
        <v>19</v>
      </c>
      <c r="K94" s="43">
        <f t="shared" si="1"/>
        <v>3119</v>
      </c>
      <c r="L94" s="42">
        <v>1</v>
      </c>
      <c r="M94" s="42" t="s">
        <v>1096</v>
      </c>
      <c r="N94" s="42"/>
      <c r="O94" s="42"/>
      <c r="P94" s="42"/>
      <c r="Q94" s="42">
        <v>3119</v>
      </c>
      <c r="R94" s="42"/>
      <c r="S94" s="42"/>
      <c r="T94" s="43"/>
      <c r="U94" s="42"/>
      <c r="V94" s="154">
        <v>0.01</v>
      </c>
    </row>
    <row r="95" spans="1:22" s="29" customFormat="1" ht="27" customHeight="1" x14ac:dyDescent="0.2">
      <c r="A95" s="155">
        <v>86</v>
      </c>
      <c r="B95" s="42" t="s">
        <v>2511</v>
      </c>
      <c r="C95" s="42" t="s">
        <v>32</v>
      </c>
      <c r="D95" s="42">
        <v>126</v>
      </c>
      <c r="E95" s="42">
        <v>126</v>
      </c>
      <c r="F95" s="42">
        <v>42</v>
      </c>
      <c r="G95" s="42">
        <v>2</v>
      </c>
      <c r="H95" s="42"/>
      <c r="I95" s="42">
        <v>1</v>
      </c>
      <c r="J95" s="42">
        <v>25</v>
      </c>
      <c r="K95" s="43">
        <f t="shared" si="1"/>
        <v>125</v>
      </c>
      <c r="L95" s="42">
        <v>2</v>
      </c>
      <c r="M95" s="42" t="s">
        <v>1097</v>
      </c>
      <c r="N95" s="42" t="s">
        <v>15</v>
      </c>
      <c r="O95" s="42" t="s">
        <v>42</v>
      </c>
      <c r="P95" s="42">
        <v>66</v>
      </c>
      <c r="Q95" s="42"/>
      <c r="R95" s="42">
        <v>125</v>
      </c>
      <c r="S95" s="42"/>
      <c r="T95" s="43"/>
      <c r="U95" s="42">
        <v>10</v>
      </c>
      <c r="V95" s="154">
        <v>0.02</v>
      </c>
    </row>
    <row r="96" spans="1:22" s="29" customFormat="1" ht="27" customHeight="1" x14ac:dyDescent="0.2">
      <c r="A96" s="154">
        <v>87</v>
      </c>
      <c r="B96" s="154"/>
      <c r="C96" s="42" t="s">
        <v>9</v>
      </c>
      <c r="D96" s="42">
        <v>13097</v>
      </c>
      <c r="E96" s="42"/>
      <c r="F96" s="42">
        <v>11</v>
      </c>
      <c r="G96" s="42">
        <v>1</v>
      </c>
      <c r="H96" s="42">
        <v>15</v>
      </c>
      <c r="I96" s="42">
        <v>2</v>
      </c>
      <c r="J96" s="42">
        <v>42</v>
      </c>
      <c r="K96" s="43">
        <f t="shared" si="1"/>
        <v>6242</v>
      </c>
      <c r="L96" s="42">
        <v>1</v>
      </c>
      <c r="M96" s="42" t="s">
        <v>1097</v>
      </c>
      <c r="N96" s="42"/>
      <c r="O96" s="42"/>
      <c r="P96" s="42"/>
      <c r="Q96" s="42">
        <v>6242</v>
      </c>
      <c r="R96" s="42"/>
      <c r="S96" s="42"/>
      <c r="T96" s="43"/>
      <c r="U96" s="42"/>
      <c r="V96" s="154">
        <v>0</v>
      </c>
    </row>
    <row r="97" spans="1:22" s="29" customFormat="1" ht="27" customHeight="1" x14ac:dyDescent="0.2">
      <c r="A97" s="155">
        <v>88</v>
      </c>
      <c r="B97" s="42" t="s">
        <v>2510</v>
      </c>
      <c r="C97" s="42" t="s">
        <v>32</v>
      </c>
      <c r="D97" s="42">
        <v>143</v>
      </c>
      <c r="E97" s="42">
        <v>143</v>
      </c>
      <c r="F97" s="42">
        <v>57</v>
      </c>
      <c r="G97" s="42">
        <v>2</v>
      </c>
      <c r="H97" s="42"/>
      <c r="I97" s="42">
        <v>1</v>
      </c>
      <c r="J97" s="42">
        <v>84</v>
      </c>
      <c r="K97" s="43">
        <f t="shared" si="1"/>
        <v>184</v>
      </c>
      <c r="L97" s="42">
        <v>2</v>
      </c>
      <c r="M97" s="42" t="s">
        <v>1098</v>
      </c>
      <c r="N97" s="42" t="s">
        <v>15</v>
      </c>
      <c r="O97" s="42" t="s">
        <v>22</v>
      </c>
      <c r="P97" s="42">
        <v>63</v>
      </c>
      <c r="Q97" s="42">
        <v>184</v>
      </c>
      <c r="R97" s="42"/>
      <c r="S97" s="42"/>
      <c r="T97" s="43"/>
      <c r="U97" s="42">
        <v>20</v>
      </c>
      <c r="V97" s="154">
        <v>0.02</v>
      </c>
    </row>
    <row r="98" spans="1:22" s="29" customFormat="1" ht="27" customHeight="1" x14ac:dyDescent="0.2">
      <c r="A98" s="154">
        <v>89</v>
      </c>
      <c r="B98" s="154"/>
      <c r="C98" s="42" t="s">
        <v>32</v>
      </c>
      <c r="D98" s="42">
        <v>3276</v>
      </c>
      <c r="E98" s="42">
        <v>3276</v>
      </c>
      <c r="F98" s="42">
        <v>64</v>
      </c>
      <c r="G98" s="42">
        <v>1</v>
      </c>
      <c r="H98" s="42">
        <v>8</v>
      </c>
      <c r="I98" s="42">
        <v>1</v>
      </c>
      <c r="J98" s="42">
        <v>72</v>
      </c>
      <c r="K98" s="43">
        <f t="shared" si="1"/>
        <v>3372</v>
      </c>
      <c r="L98" s="42">
        <v>1</v>
      </c>
      <c r="M98" s="42" t="s">
        <v>1098</v>
      </c>
      <c r="N98" s="42"/>
      <c r="O98" s="42"/>
      <c r="P98" s="42"/>
      <c r="Q98" s="42">
        <v>3372</v>
      </c>
      <c r="R98" s="42"/>
      <c r="S98" s="42"/>
      <c r="T98" s="43"/>
      <c r="U98" s="42"/>
      <c r="V98" s="154">
        <v>0.01</v>
      </c>
    </row>
    <row r="99" spans="1:22" s="29" customFormat="1" ht="27" customHeight="1" x14ac:dyDescent="0.2">
      <c r="A99" s="155">
        <v>90</v>
      </c>
      <c r="B99" s="154"/>
      <c r="C99" s="42" t="s">
        <v>32</v>
      </c>
      <c r="D99" s="42">
        <v>3277</v>
      </c>
      <c r="E99" s="42">
        <v>3277</v>
      </c>
      <c r="F99" s="42">
        <v>65</v>
      </c>
      <c r="G99" s="42">
        <v>1</v>
      </c>
      <c r="H99" s="42">
        <v>8</v>
      </c>
      <c r="I99" s="42">
        <v>2</v>
      </c>
      <c r="J99" s="42">
        <v>96</v>
      </c>
      <c r="K99" s="43">
        <f t="shared" si="1"/>
        <v>3496</v>
      </c>
      <c r="L99" s="42">
        <v>1</v>
      </c>
      <c r="M99" s="42" t="s">
        <v>1098</v>
      </c>
      <c r="N99" s="42"/>
      <c r="O99" s="42"/>
      <c r="P99" s="42"/>
      <c r="Q99" s="42">
        <v>3496</v>
      </c>
      <c r="R99" s="42"/>
      <c r="S99" s="42"/>
      <c r="T99" s="43"/>
      <c r="U99" s="42"/>
      <c r="V99" s="154">
        <v>0.01</v>
      </c>
    </row>
    <row r="100" spans="1:22" s="29" customFormat="1" ht="27" customHeight="1" x14ac:dyDescent="0.2">
      <c r="A100" s="154">
        <v>91</v>
      </c>
      <c r="B100" s="154"/>
      <c r="C100" s="42" t="s">
        <v>32</v>
      </c>
      <c r="D100" s="42"/>
      <c r="E100" s="42"/>
      <c r="F100" s="42">
        <v>63</v>
      </c>
      <c r="G100" s="42">
        <v>1</v>
      </c>
      <c r="H100" s="42">
        <v>7</v>
      </c>
      <c r="I100" s="42">
        <v>1</v>
      </c>
      <c r="J100" s="42">
        <v>3</v>
      </c>
      <c r="K100" s="43">
        <f t="shared" si="1"/>
        <v>2903</v>
      </c>
      <c r="L100" s="42">
        <v>1</v>
      </c>
      <c r="M100" s="42" t="s">
        <v>1098</v>
      </c>
      <c r="N100" s="42"/>
      <c r="O100" s="42"/>
      <c r="P100" s="42"/>
      <c r="Q100" s="42">
        <v>2903</v>
      </c>
      <c r="R100" s="42"/>
      <c r="S100" s="42"/>
      <c r="T100" s="43"/>
      <c r="U100" s="42"/>
      <c r="V100" s="154">
        <v>0.01</v>
      </c>
    </row>
    <row r="101" spans="1:22" s="29" customFormat="1" ht="27" customHeight="1" x14ac:dyDescent="0.2">
      <c r="A101" s="155">
        <v>92</v>
      </c>
      <c r="B101" s="154"/>
      <c r="C101" s="42" t="s">
        <v>32</v>
      </c>
      <c r="D101" s="42">
        <v>3145</v>
      </c>
      <c r="E101" s="42">
        <v>3145</v>
      </c>
      <c r="F101" s="42">
        <v>54</v>
      </c>
      <c r="G101" s="42">
        <v>1</v>
      </c>
      <c r="H101" s="42">
        <v>15</v>
      </c>
      <c r="I101" s="42">
        <v>3</v>
      </c>
      <c r="J101" s="42">
        <v>17</v>
      </c>
      <c r="K101" s="43">
        <f t="shared" si="1"/>
        <v>6317</v>
      </c>
      <c r="L101" s="42">
        <v>1</v>
      </c>
      <c r="M101" s="42" t="s">
        <v>1098</v>
      </c>
      <c r="N101" s="42"/>
      <c r="O101" s="42"/>
      <c r="P101" s="42"/>
      <c r="Q101" s="42">
        <v>6317</v>
      </c>
      <c r="R101" s="42"/>
      <c r="S101" s="42"/>
      <c r="T101" s="43"/>
      <c r="U101" s="42"/>
      <c r="V101" s="154">
        <v>0.01</v>
      </c>
    </row>
    <row r="102" spans="1:22" s="29" customFormat="1" ht="27" customHeight="1" x14ac:dyDescent="0.2">
      <c r="A102" s="154">
        <v>93</v>
      </c>
      <c r="B102" s="154"/>
      <c r="C102" s="42" t="s">
        <v>32</v>
      </c>
      <c r="D102" s="42"/>
      <c r="E102" s="42"/>
      <c r="F102" s="42">
        <v>62</v>
      </c>
      <c r="G102" s="42">
        <v>1</v>
      </c>
      <c r="H102" s="42">
        <v>6</v>
      </c>
      <c r="I102" s="42">
        <v>2</v>
      </c>
      <c r="J102" s="42">
        <v>50</v>
      </c>
      <c r="K102" s="43">
        <f t="shared" si="1"/>
        <v>2650</v>
      </c>
      <c r="L102" s="42">
        <v>1</v>
      </c>
      <c r="M102" s="42" t="s">
        <v>1098</v>
      </c>
      <c r="N102" s="42"/>
      <c r="O102" s="42"/>
      <c r="P102" s="42"/>
      <c r="Q102" s="42">
        <v>2650</v>
      </c>
      <c r="R102" s="42"/>
      <c r="S102" s="42"/>
      <c r="T102" s="43"/>
      <c r="U102" s="42"/>
      <c r="V102" s="154">
        <v>0.01</v>
      </c>
    </row>
    <row r="103" spans="1:22" s="29" customFormat="1" ht="27" customHeight="1" x14ac:dyDescent="0.2">
      <c r="A103" s="155">
        <v>94</v>
      </c>
      <c r="B103" s="154"/>
      <c r="C103" s="42" t="s">
        <v>32</v>
      </c>
      <c r="D103" s="42">
        <v>3113</v>
      </c>
      <c r="E103" s="42">
        <v>3133</v>
      </c>
      <c r="F103" s="42">
        <v>41</v>
      </c>
      <c r="G103" s="42">
        <v>1</v>
      </c>
      <c r="H103" s="42">
        <v>19</v>
      </c>
      <c r="I103" s="42">
        <v>2</v>
      </c>
      <c r="J103" s="42">
        <v>22</v>
      </c>
      <c r="K103" s="43">
        <f t="shared" si="1"/>
        <v>7822</v>
      </c>
      <c r="L103" s="42">
        <v>1</v>
      </c>
      <c r="M103" s="42" t="s">
        <v>1098</v>
      </c>
      <c r="N103" s="42"/>
      <c r="O103" s="42"/>
      <c r="P103" s="42"/>
      <c r="Q103" s="42">
        <v>7822</v>
      </c>
      <c r="R103" s="42"/>
      <c r="S103" s="42"/>
      <c r="T103" s="43"/>
      <c r="U103" s="42"/>
      <c r="V103" s="154">
        <v>0.01</v>
      </c>
    </row>
    <row r="104" spans="1:22" s="29" customFormat="1" ht="27" customHeight="1" x14ac:dyDescent="0.2">
      <c r="A104" s="154">
        <v>95</v>
      </c>
      <c r="B104" s="154"/>
      <c r="C104" s="42" t="s">
        <v>32</v>
      </c>
      <c r="D104" s="42">
        <v>142</v>
      </c>
      <c r="E104" s="42">
        <v>142</v>
      </c>
      <c r="F104" s="42">
        <v>58</v>
      </c>
      <c r="G104" s="42">
        <v>1</v>
      </c>
      <c r="H104" s="42"/>
      <c r="I104" s="42"/>
      <c r="J104" s="42">
        <v>46</v>
      </c>
      <c r="K104" s="43">
        <f t="shared" si="1"/>
        <v>46</v>
      </c>
      <c r="L104" s="42">
        <v>1</v>
      </c>
      <c r="M104" s="42" t="s">
        <v>1098</v>
      </c>
      <c r="N104" s="42"/>
      <c r="O104" s="42"/>
      <c r="P104" s="42"/>
      <c r="Q104" s="42">
        <v>46</v>
      </c>
      <c r="R104" s="42"/>
      <c r="S104" s="42"/>
      <c r="T104" s="43"/>
      <c r="U104" s="42"/>
      <c r="V104" s="154">
        <v>0.01</v>
      </c>
    </row>
    <row r="105" spans="1:22" s="29" customFormat="1" ht="27" customHeight="1" x14ac:dyDescent="0.2">
      <c r="A105" s="155">
        <v>96</v>
      </c>
      <c r="B105" s="154"/>
      <c r="C105" s="42" t="s">
        <v>9</v>
      </c>
      <c r="D105" s="42">
        <v>30331</v>
      </c>
      <c r="E105" s="42">
        <v>3597</v>
      </c>
      <c r="F105" s="42">
        <v>54</v>
      </c>
      <c r="G105" s="42">
        <v>1</v>
      </c>
      <c r="H105" s="42"/>
      <c r="I105" s="42">
        <v>1</v>
      </c>
      <c r="J105" s="42">
        <v>45</v>
      </c>
      <c r="K105" s="43">
        <f t="shared" ref="K105:K151" si="2">H105*400+I105*100+J105</f>
        <v>145</v>
      </c>
      <c r="L105" s="42">
        <v>1</v>
      </c>
      <c r="M105" s="42" t="s">
        <v>1098</v>
      </c>
      <c r="N105" s="42"/>
      <c r="O105" s="42"/>
      <c r="P105" s="42"/>
      <c r="Q105" s="42">
        <v>145</v>
      </c>
      <c r="R105" s="42"/>
      <c r="S105" s="42"/>
      <c r="T105" s="43"/>
      <c r="U105" s="42"/>
      <c r="V105" s="154">
        <v>0</v>
      </c>
    </row>
    <row r="106" spans="1:22" s="29" customFormat="1" ht="27" customHeight="1" x14ac:dyDescent="0.2">
      <c r="A106" s="154">
        <v>97</v>
      </c>
      <c r="B106" s="154"/>
      <c r="C106" s="42" t="s">
        <v>9</v>
      </c>
      <c r="D106" s="42">
        <v>14654</v>
      </c>
      <c r="E106" s="42">
        <v>1814</v>
      </c>
      <c r="F106" s="42">
        <v>17</v>
      </c>
      <c r="G106" s="42">
        <v>1</v>
      </c>
      <c r="H106" s="42"/>
      <c r="I106" s="42"/>
      <c r="J106" s="42">
        <v>76</v>
      </c>
      <c r="K106" s="43">
        <f t="shared" si="2"/>
        <v>76</v>
      </c>
      <c r="L106" s="42">
        <v>1</v>
      </c>
      <c r="M106" s="42" t="s">
        <v>1098</v>
      </c>
      <c r="N106" s="42"/>
      <c r="O106" s="42"/>
      <c r="P106" s="42"/>
      <c r="Q106" s="42">
        <v>76</v>
      </c>
      <c r="R106" s="42"/>
      <c r="S106" s="42"/>
      <c r="T106" s="43"/>
      <c r="U106" s="42"/>
      <c r="V106" s="154">
        <v>0</v>
      </c>
    </row>
    <row r="107" spans="1:22" s="29" customFormat="1" ht="27" customHeight="1" x14ac:dyDescent="0.2">
      <c r="A107" s="155">
        <v>98</v>
      </c>
      <c r="B107" s="42" t="s">
        <v>2516</v>
      </c>
      <c r="C107" s="42" t="s">
        <v>9</v>
      </c>
      <c r="D107" s="42">
        <v>139</v>
      </c>
      <c r="E107" s="42">
        <v>139</v>
      </c>
      <c r="F107" s="42">
        <v>55</v>
      </c>
      <c r="G107" s="42">
        <v>2</v>
      </c>
      <c r="H107" s="42"/>
      <c r="I107" s="42">
        <v>1</v>
      </c>
      <c r="J107" s="42">
        <v>81</v>
      </c>
      <c r="K107" s="43">
        <f t="shared" si="2"/>
        <v>181</v>
      </c>
      <c r="L107" s="42">
        <v>2</v>
      </c>
      <c r="M107" s="42" t="s">
        <v>1099</v>
      </c>
      <c r="N107" s="42" t="s">
        <v>15</v>
      </c>
      <c r="O107" s="42" t="s">
        <v>42</v>
      </c>
      <c r="P107" s="42">
        <v>76</v>
      </c>
      <c r="Q107" s="42"/>
      <c r="R107" s="42">
        <v>181</v>
      </c>
      <c r="S107" s="42"/>
      <c r="T107" s="43"/>
      <c r="U107" s="42">
        <v>10</v>
      </c>
      <c r="V107" s="154">
        <v>0</v>
      </c>
    </row>
    <row r="108" spans="1:22" s="29" customFormat="1" ht="27" customHeight="1" x14ac:dyDescent="0.2">
      <c r="A108" s="154">
        <v>99</v>
      </c>
      <c r="B108" s="42" t="s">
        <v>2515</v>
      </c>
      <c r="C108" s="42" t="s">
        <v>9</v>
      </c>
      <c r="D108" s="42">
        <v>54912</v>
      </c>
      <c r="E108" s="42">
        <v>5000</v>
      </c>
      <c r="F108" s="42">
        <v>92</v>
      </c>
      <c r="G108" s="42">
        <v>2</v>
      </c>
      <c r="H108" s="42"/>
      <c r="I108" s="42">
        <v>1</v>
      </c>
      <c r="J108" s="42">
        <v>70</v>
      </c>
      <c r="K108" s="43">
        <f t="shared" si="2"/>
        <v>170</v>
      </c>
      <c r="L108" s="42">
        <v>2</v>
      </c>
      <c r="M108" s="42" t="s">
        <v>1069</v>
      </c>
      <c r="N108" s="42" t="s">
        <v>15</v>
      </c>
      <c r="O108" s="42" t="s">
        <v>12</v>
      </c>
      <c r="P108" s="42">
        <v>102</v>
      </c>
      <c r="Q108" s="42"/>
      <c r="R108" s="42">
        <v>170</v>
      </c>
      <c r="S108" s="42"/>
      <c r="T108" s="43"/>
      <c r="U108" s="42">
        <v>20</v>
      </c>
      <c r="V108" s="154">
        <v>0</v>
      </c>
    </row>
    <row r="109" spans="1:22" s="29" customFormat="1" ht="27" customHeight="1" x14ac:dyDescent="0.2">
      <c r="A109" s="155">
        <v>100</v>
      </c>
      <c r="B109" s="154"/>
      <c r="C109" s="42" t="s">
        <v>13</v>
      </c>
      <c r="D109" s="42"/>
      <c r="E109" s="42"/>
      <c r="F109" s="42"/>
      <c r="G109" s="42">
        <v>1</v>
      </c>
      <c r="H109" s="42">
        <v>16</v>
      </c>
      <c r="I109" s="42">
        <v>3</v>
      </c>
      <c r="J109" s="42">
        <v>50</v>
      </c>
      <c r="K109" s="43">
        <f t="shared" si="2"/>
        <v>6750</v>
      </c>
      <c r="L109" s="42">
        <v>1</v>
      </c>
      <c r="M109" s="42" t="s">
        <v>1069</v>
      </c>
      <c r="N109" s="42"/>
      <c r="O109" s="42"/>
      <c r="P109" s="42"/>
      <c r="Q109" s="42">
        <v>6750</v>
      </c>
      <c r="R109" s="42"/>
      <c r="S109" s="42"/>
      <c r="T109" s="43"/>
      <c r="U109" s="42"/>
      <c r="V109" s="154">
        <v>0.01</v>
      </c>
    </row>
    <row r="110" spans="1:22" s="29" customFormat="1" ht="27" customHeight="1" x14ac:dyDescent="0.2">
      <c r="A110" s="154">
        <v>101</v>
      </c>
      <c r="B110" s="154"/>
      <c r="C110" s="42" t="s">
        <v>13</v>
      </c>
      <c r="D110" s="42"/>
      <c r="E110" s="42"/>
      <c r="F110" s="42"/>
      <c r="G110" s="42">
        <v>1</v>
      </c>
      <c r="H110" s="42">
        <v>6</v>
      </c>
      <c r="I110" s="42"/>
      <c r="J110" s="42"/>
      <c r="K110" s="43">
        <f t="shared" si="2"/>
        <v>2400</v>
      </c>
      <c r="L110" s="42">
        <v>1</v>
      </c>
      <c r="M110" s="42" t="s">
        <v>1069</v>
      </c>
      <c r="N110" s="42"/>
      <c r="O110" s="42"/>
      <c r="P110" s="42"/>
      <c r="Q110" s="42">
        <v>2400</v>
      </c>
      <c r="R110" s="42"/>
      <c r="S110" s="42"/>
      <c r="T110" s="43"/>
      <c r="U110" s="42"/>
      <c r="V110" s="154">
        <v>0.01</v>
      </c>
    </row>
    <row r="111" spans="1:22" s="29" customFormat="1" ht="27" customHeight="1" x14ac:dyDescent="0.2">
      <c r="A111" s="155">
        <v>102</v>
      </c>
      <c r="B111" s="42" t="s">
        <v>2514</v>
      </c>
      <c r="C111" s="42" t="s">
        <v>32</v>
      </c>
      <c r="D111" s="42">
        <v>126</v>
      </c>
      <c r="E111" s="42">
        <v>126</v>
      </c>
      <c r="F111" s="42">
        <v>42</v>
      </c>
      <c r="G111" s="42">
        <v>2</v>
      </c>
      <c r="H111" s="42"/>
      <c r="I111" s="42">
        <v>1</v>
      </c>
      <c r="J111" s="42">
        <v>25</v>
      </c>
      <c r="K111" s="43">
        <f t="shared" si="2"/>
        <v>125</v>
      </c>
      <c r="L111" s="42">
        <v>2</v>
      </c>
      <c r="M111" s="42" t="s">
        <v>1100</v>
      </c>
      <c r="N111" s="42" t="s">
        <v>15</v>
      </c>
      <c r="O111" s="42" t="s">
        <v>42</v>
      </c>
      <c r="P111" s="42">
        <v>66</v>
      </c>
      <c r="Q111" s="42"/>
      <c r="R111" s="42">
        <v>125</v>
      </c>
      <c r="S111" s="42"/>
      <c r="T111" s="43"/>
      <c r="U111" s="42">
        <v>10</v>
      </c>
      <c r="V111" s="154">
        <v>0.02</v>
      </c>
    </row>
    <row r="112" spans="1:22" s="29" customFormat="1" ht="27" customHeight="1" x14ac:dyDescent="0.2">
      <c r="A112" s="154">
        <v>103</v>
      </c>
      <c r="B112" s="154"/>
      <c r="C112" s="42" t="s">
        <v>9</v>
      </c>
      <c r="D112" s="42">
        <v>13097</v>
      </c>
      <c r="E112" s="42"/>
      <c r="F112" s="42">
        <v>11</v>
      </c>
      <c r="G112" s="42">
        <v>1</v>
      </c>
      <c r="H112" s="42">
        <v>15</v>
      </c>
      <c r="I112" s="42">
        <v>2</v>
      </c>
      <c r="J112" s="42">
        <v>42</v>
      </c>
      <c r="K112" s="43">
        <f t="shared" si="2"/>
        <v>6242</v>
      </c>
      <c r="L112" s="42">
        <v>1</v>
      </c>
      <c r="M112" s="42" t="s">
        <v>1100</v>
      </c>
      <c r="N112" s="42"/>
      <c r="O112" s="42"/>
      <c r="P112" s="42"/>
      <c r="Q112" s="42">
        <v>6242</v>
      </c>
      <c r="R112" s="42"/>
      <c r="S112" s="42"/>
      <c r="T112" s="43"/>
      <c r="U112" s="42"/>
      <c r="V112" s="154">
        <v>0</v>
      </c>
    </row>
    <row r="113" spans="1:22" s="29" customFormat="1" ht="27" customHeight="1" x14ac:dyDescent="0.2">
      <c r="A113" s="155">
        <v>104</v>
      </c>
      <c r="B113" s="42" t="s">
        <v>2542</v>
      </c>
      <c r="C113" s="42" t="s">
        <v>9</v>
      </c>
      <c r="D113" s="42">
        <v>54910</v>
      </c>
      <c r="E113" s="42">
        <v>4998</v>
      </c>
      <c r="F113" s="42">
        <v>90</v>
      </c>
      <c r="G113" s="42">
        <v>2</v>
      </c>
      <c r="H113" s="42"/>
      <c r="I113" s="42"/>
      <c r="J113" s="42">
        <v>48</v>
      </c>
      <c r="K113" s="43">
        <f t="shared" si="2"/>
        <v>48</v>
      </c>
      <c r="L113" s="42">
        <v>2</v>
      </c>
      <c r="M113" s="42" t="s">
        <v>1101</v>
      </c>
      <c r="N113" s="42" t="s">
        <v>15</v>
      </c>
      <c r="O113" s="42" t="s">
        <v>12</v>
      </c>
      <c r="P113" s="42">
        <v>120</v>
      </c>
      <c r="Q113" s="42"/>
      <c r="R113" s="42">
        <v>48</v>
      </c>
      <c r="S113" s="42"/>
      <c r="T113" s="43"/>
      <c r="U113" s="42">
        <v>20</v>
      </c>
      <c r="V113" s="154">
        <v>0</v>
      </c>
    </row>
    <row r="114" spans="1:22" s="29" customFormat="1" ht="27" customHeight="1" x14ac:dyDescent="0.2">
      <c r="A114" s="154">
        <v>105</v>
      </c>
      <c r="B114" s="154"/>
      <c r="C114" s="42" t="s">
        <v>39</v>
      </c>
      <c r="D114" s="42"/>
      <c r="E114" s="42"/>
      <c r="F114" s="42"/>
      <c r="G114" s="42">
        <v>1</v>
      </c>
      <c r="H114" s="42">
        <v>27</v>
      </c>
      <c r="I114" s="42">
        <v>3</v>
      </c>
      <c r="J114" s="42">
        <v>89</v>
      </c>
      <c r="K114" s="43">
        <f t="shared" si="2"/>
        <v>11189</v>
      </c>
      <c r="L114" s="42">
        <v>1</v>
      </c>
      <c r="M114" s="42" t="s">
        <v>1101</v>
      </c>
      <c r="N114" s="42"/>
      <c r="O114" s="42"/>
      <c r="P114" s="42"/>
      <c r="Q114" s="42">
        <v>11189</v>
      </c>
      <c r="R114" s="42"/>
      <c r="S114" s="42"/>
      <c r="T114" s="43"/>
      <c r="U114" s="42"/>
      <c r="V114" s="154">
        <v>0.01</v>
      </c>
    </row>
    <row r="115" spans="1:22" s="29" customFormat="1" ht="27" customHeight="1" x14ac:dyDescent="0.2">
      <c r="A115" s="155">
        <v>106</v>
      </c>
      <c r="B115" s="154"/>
      <c r="C115" s="42" t="s">
        <v>13</v>
      </c>
      <c r="D115" s="42"/>
      <c r="E115" s="42"/>
      <c r="F115" s="42"/>
      <c r="G115" s="42">
        <v>1</v>
      </c>
      <c r="H115" s="42">
        <v>8</v>
      </c>
      <c r="I115" s="42">
        <v>2</v>
      </c>
      <c r="J115" s="42">
        <v>10</v>
      </c>
      <c r="K115" s="43">
        <f t="shared" si="2"/>
        <v>3410</v>
      </c>
      <c r="L115" s="42">
        <v>1</v>
      </c>
      <c r="M115" s="42" t="s">
        <v>1101</v>
      </c>
      <c r="N115" s="42"/>
      <c r="O115" s="42"/>
      <c r="P115" s="42"/>
      <c r="Q115" s="42">
        <v>3410</v>
      </c>
      <c r="R115" s="42"/>
      <c r="S115" s="42"/>
      <c r="T115" s="43"/>
      <c r="U115" s="42"/>
      <c r="V115" s="154">
        <v>0.01</v>
      </c>
    </row>
    <row r="116" spans="1:22" s="29" customFormat="1" ht="27" customHeight="1" x14ac:dyDescent="0.2">
      <c r="A116" s="154">
        <v>107</v>
      </c>
      <c r="B116" s="154"/>
      <c r="C116" s="42" t="s">
        <v>13</v>
      </c>
      <c r="D116" s="42"/>
      <c r="E116" s="42"/>
      <c r="F116" s="42"/>
      <c r="G116" s="42">
        <v>1</v>
      </c>
      <c r="H116" s="42">
        <v>8</v>
      </c>
      <c r="I116" s="42">
        <v>1</v>
      </c>
      <c r="J116" s="42">
        <v>25</v>
      </c>
      <c r="K116" s="43">
        <f t="shared" si="2"/>
        <v>3325</v>
      </c>
      <c r="L116" s="42">
        <v>1</v>
      </c>
      <c r="M116" s="42" t="s">
        <v>1101</v>
      </c>
      <c r="N116" s="42"/>
      <c r="O116" s="42"/>
      <c r="P116" s="42"/>
      <c r="Q116" s="42">
        <v>3325</v>
      </c>
      <c r="R116" s="42"/>
      <c r="S116" s="42"/>
      <c r="T116" s="43"/>
      <c r="U116" s="42"/>
      <c r="V116" s="154">
        <v>0.01</v>
      </c>
    </row>
    <row r="117" spans="1:22" s="29" customFormat="1" ht="27" customHeight="1" x14ac:dyDescent="0.2">
      <c r="A117" s="155">
        <v>108</v>
      </c>
      <c r="B117" s="42" t="s">
        <v>2512</v>
      </c>
      <c r="C117" s="42" t="s">
        <v>9</v>
      </c>
      <c r="D117" s="42">
        <v>54911</v>
      </c>
      <c r="E117" s="42">
        <v>4999</v>
      </c>
      <c r="F117" s="42">
        <v>91</v>
      </c>
      <c r="G117" s="42">
        <v>2</v>
      </c>
      <c r="H117" s="42"/>
      <c r="I117" s="42">
        <v>1</v>
      </c>
      <c r="J117" s="42">
        <v>55</v>
      </c>
      <c r="K117" s="43">
        <f t="shared" si="2"/>
        <v>155</v>
      </c>
      <c r="L117" s="42">
        <v>2</v>
      </c>
      <c r="M117" s="42" t="s">
        <v>1102</v>
      </c>
      <c r="N117" s="42" t="s">
        <v>15</v>
      </c>
      <c r="O117" s="42" t="s">
        <v>12</v>
      </c>
      <c r="P117" s="42">
        <v>102</v>
      </c>
      <c r="Q117" s="42"/>
      <c r="R117" s="42">
        <v>155</v>
      </c>
      <c r="S117" s="42"/>
      <c r="T117" s="43"/>
      <c r="U117" s="42">
        <v>30</v>
      </c>
      <c r="V117" s="154">
        <v>0</v>
      </c>
    </row>
    <row r="118" spans="1:22" s="29" customFormat="1" ht="27" customHeight="1" x14ac:dyDescent="0.2">
      <c r="A118" s="154">
        <v>109</v>
      </c>
      <c r="B118" s="154"/>
      <c r="C118" s="42" t="s">
        <v>13</v>
      </c>
      <c r="D118" s="42"/>
      <c r="E118" s="42"/>
      <c r="F118" s="42"/>
      <c r="G118" s="42">
        <v>1</v>
      </c>
      <c r="H118" s="42">
        <v>8</v>
      </c>
      <c r="I118" s="42">
        <v>2</v>
      </c>
      <c r="J118" s="42">
        <v>40</v>
      </c>
      <c r="K118" s="43">
        <f t="shared" si="2"/>
        <v>3440</v>
      </c>
      <c r="L118" s="42">
        <v>1</v>
      </c>
      <c r="M118" s="42" t="s">
        <v>1102</v>
      </c>
      <c r="N118" s="42"/>
      <c r="O118" s="42"/>
      <c r="P118" s="42"/>
      <c r="Q118" s="42">
        <v>3440</v>
      </c>
      <c r="R118" s="42"/>
      <c r="S118" s="42"/>
      <c r="T118" s="43"/>
      <c r="U118" s="42"/>
      <c r="V118" s="154">
        <v>0.01</v>
      </c>
    </row>
    <row r="119" spans="1:22" s="29" customFormat="1" ht="27" customHeight="1" x14ac:dyDescent="0.2">
      <c r="A119" s="155">
        <v>110</v>
      </c>
      <c r="B119" s="154"/>
      <c r="C119" s="42" t="s">
        <v>9</v>
      </c>
      <c r="D119" s="42">
        <v>24411</v>
      </c>
      <c r="E119" s="42">
        <v>3404</v>
      </c>
      <c r="F119" s="42">
        <v>32</v>
      </c>
      <c r="G119" s="42">
        <v>1</v>
      </c>
      <c r="H119" s="42">
        <v>8</v>
      </c>
      <c r="I119" s="42">
        <v>3</v>
      </c>
      <c r="J119" s="42">
        <v>20</v>
      </c>
      <c r="K119" s="43">
        <f t="shared" si="2"/>
        <v>3520</v>
      </c>
      <c r="L119" s="42">
        <v>1</v>
      </c>
      <c r="M119" s="42" t="s">
        <v>1102</v>
      </c>
      <c r="N119" s="42"/>
      <c r="O119" s="42"/>
      <c r="P119" s="42"/>
      <c r="Q119" s="42">
        <v>3520</v>
      </c>
      <c r="R119" s="42"/>
      <c r="S119" s="42"/>
      <c r="T119" s="43"/>
      <c r="U119" s="42"/>
      <c r="V119" s="154">
        <v>0</v>
      </c>
    </row>
    <row r="120" spans="1:22" s="29" customFormat="1" ht="27" customHeight="1" x14ac:dyDescent="0.2">
      <c r="A120" s="154">
        <v>111</v>
      </c>
      <c r="B120" s="154"/>
      <c r="C120" s="42" t="s">
        <v>32</v>
      </c>
      <c r="D120" s="42">
        <v>1740</v>
      </c>
      <c r="E120" s="42">
        <v>1704</v>
      </c>
      <c r="F120" s="42">
        <v>66</v>
      </c>
      <c r="G120" s="42">
        <v>1</v>
      </c>
      <c r="H120" s="42">
        <v>7</v>
      </c>
      <c r="I120" s="42">
        <v>2</v>
      </c>
      <c r="J120" s="42">
        <v>30</v>
      </c>
      <c r="K120" s="43">
        <f t="shared" si="2"/>
        <v>3030</v>
      </c>
      <c r="L120" s="42">
        <v>1</v>
      </c>
      <c r="M120" s="42" t="s">
        <v>1102</v>
      </c>
      <c r="N120" s="42"/>
      <c r="O120" s="42"/>
      <c r="P120" s="42"/>
      <c r="Q120" s="42">
        <v>3030</v>
      </c>
      <c r="R120" s="42"/>
      <c r="S120" s="42"/>
      <c r="T120" s="43"/>
      <c r="U120" s="42"/>
      <c r="V120" s="154">
        <v>0.01</v>
      </c>
    </row>
    <row r="121" spans="1:22" s="29" customFormat="1" ht="27" customHeight="1" x14ac:dyDescent="0.2">
      <c r="A121" s="155">
        <v>112</v>
      </c>
      <c r="B121" s="42" t="s">
        <v>2513</v>
      </c>
      <c r="C121" s="42" t="s">
        <v>9</v>
      </c>
      <c r="D121" s="42">
        <v>14652</v>
      </c>
      <c r="E121" s="42"/>
      <c r="F121" s="42">
        <v>14</v>
      </c>
      <c r="G121" s="42">
        <v>2</v>
      </c>
      <c r="H121" s="42"/>
      <c r="I121" s="42">
        <v>1</v>
      </c>
      <c r="J121" s="42">
        <v>89</v>
      </c>
      <c r="K121" s="43">
        <f t="shared" si="2"/>
        <v>189</v>
      </c>
      <c r="L121" s="42">
        <v>2</v>
      </c>
      <c r="M121" s="42" t="s">
        <v>1103</v>
      </c>
      <c r="N121" s="42" t="s">
        <v>15</v>
      </c>
      <c r="O121" s="42" t="s">
        <v>12</v>
      </c>
      <c r="P121" s="42">
        <v>144</v>
      </c>
      <c r="Q121" s="42"/>
      <c r="R121" s="42">
        <v>189</v>
      </c>
      <c r="S121" s="42"/>
      <c r="T121" s="43"/>
      <c r="U121" s="42">
        <v>30</v>
      </c>
      <c r="V121" s="154">
        <v>0</v>
      </c>
    </row>
    <row r="122" spans="1:22" s="29" customFormat="1" ht="27" customHeight="1" x14ac:dyDescent="0.2">
      <c r="A122" s="154">
        <v>113</v>
      </c>
      <c r="B122" s="154"/>
      <c r="C122" s="42" t="s">
        <v>9</v>
      </c>
      <c r="D122" s="42">
        <v>14652</v>
      </c>
      <c r="E122" s="42">
        <v>1816</v>
      </c>
      <c r="F122" s="42">
        <v>19</v>
      </c>
      <c r="G122" s="42">
        <v>1</v>
      </c>
      <c r="H122" s="42">
        <v>2</v>
      </c>
      <c r="I122" s="42"/>
      <c r="J122" s="42">
        <v>9</v>
      </c>
      <c r="K122" s="43">
        <f t="shared" si="2"/>
        <v>809</v>
      </c>
      <c r="L122" s="42">
        <v>1</v>
      </c>
      <c r="M122" s="42" t="s">
        <v>1103</v>
      </c>
      <c r="N122" s="42"/>
      <c r="O122" s="42"/>
      <c r="P122" s="42"/>
      <c r="Q122" s="42">
        <v>809</v>
      </c>
      <c r="R122" s="42"/>
      <c r="S122" s="42"/>
      <c r="T122" s="43"/>
      <c r="U122" s="42"/>
      <c r="V122" s="154">
        <v>0</v>
      </c>
    </row>
    <row r="123" spans="1:22" s="29" customFormat="1" ht="27" customHeight="1" x14ac:dyDescent="0.2">
      <c r="A123" s="155">
        <v>114</v>
      </c>
      <c r="B123" s="42" t="s">
        <v>2506</v>
      </c>
      <c r="C123" s="42" t="s">
        <v>9</v>
      </c>
      <c r="D123" s="42">
        <v>53796</v>
      </c>
      <c r="E123" s="42">
        <v>5037</v>
      </c>
      <c r="F123" s="42">
        <v>95</v>
      </c>
      <c r="G123" s="42">
        <v>2</v>
      </c>
      <c r="H123" s="42"/>
      <c r="I123" s="42">
        <v>1</v>
      </c>
      <c r="J123" s="42">
        <v>2</v>
      </c>
      <c r="K123" s="43">
        <f t="shared" si="2"/>
        <v>102</v>
      </c>
      <c r="L123" s="42">
        <v>2</v>
      </c>
      <c r="M123" s="42" t="s">
        <v>1104</v>
      </c>
      <c r="N123" s="42" t="s">
        <v>15</v>
      </c>
      <c r="O123" s="42" t="s">
        <v>12</v>
      </c>
      <c r="P123" s="42">
        <v>102</v>
      </c>
      <c r="Q123" s="42"/>
      <c r="R123" s="42">
        <v>102</v>
      </c>
      <c r="S123" s="42"/>
      <c r="T123" s="43"/>
      <c r="U123" s="42">
        <v>30</v>
      </c>
      <c r="V123" s="154">
        <v>0</v>
      </c>
    </row>
    <row r="124" spans="1:22" s="29" customFormat="1" ht="27" customHeight="1" x14ac:dyDescent="0.2">
      <c r="A124" s="154">
        <v>115</v>
      </c>
      <c r="B124" s="154"/>
      <c r="C124" s="42" t="s">
        <v>9</v>
      </c>
      <c r="D124" s="42">
        <v>38450</v>
      </c>
      <c r="E124" s="42">
        <v>4110</v>
      </c>
      <c r="F124" s="42">
        <v>58</v>
      </c>
      <c r="G124" s="42">
        <v>1</v>
      </c>
      <c r="H124" s="42">
        <v>9</v>
      </c>
      <c r="I124" s="42">
        <v>3</v>
      </c>
      <c r="J124" s="42">
        <v>26</v>
      </c>
      <c r="K124" s="43">
        <f t="shared" si="2"/>
        <v>3926</v>
      </c>
      <c r="L124" s="42">
        <v>1</v>
      </c>
      <c r="M124" s="42" t="s">
        <v>1104</v>
      </c>
      <c r="N124" s="42"/>
      <c r="O124" s="42"/>
      <c r="P124" s="42"/>
      <c r="Q124" s="42">
        <v>3926</v>
      </c>
      <c r="R124" s="42"/>
      <c r="S124" s="42"/>
      <c r="T124" s="43"/>
      <c r="U124" s="42"/>
      <c r="V124" s="154">
        <v>0</v>
      </c>
    </row>
    <row r="125" spans="1:22" s="29" customFormat="1" ht="27" customHeight="1" x14ac:dyDescent="0.2">
      <c r="A125" s="155">
        <v>116</v>
      </c>
      <c r="B125" s="154"/>
      <c r="C125" s="42" t="s">
        <v>9</v>
      </c>
      <c r="D125" s="42">
        <v>38406</v>
      </c>
      <c r="E125" s="42">
        <v>4111</v>
      </c>
      <c r="F125" s="42">
        <v>59</v>
      </c>
      <c r="G125" s="42">
        <v>1</v>
      </c>
      <c r="H125" s="42">
        <v>9</v>
      </c>
      <c r="I125" s="42">
        <v>1</v>
      </c>
      <c r="J125" s="42">
        <v>23</v>
      </c>
      <c r="K125" s="43">
        <f t="shared" si="2"/>
        <v>3723</v>
      </c>
      <c r="L125" s="42">
        <v>1</v>
      </c>
      <c r="M125" s="42" t="s">
        <v>1104</v>
      </c>
      <c r="N125" s="42"/>
      <c r="O125" s="42"/>
      <c r="P125" s="42"/>
      <c r="Q125" s="42">
        <v>3723</v>
      </c>
      <c r="R125" s="42"/>
      <c r="S125" s="42"/>
      <c r="T125" s="43"/>
      <c r="U125" s="42"/>
      <c r="V125" s="154">
        <v>0</v>
      </c>
    </row>
    <row r="126" spans="1:22" s="29" customFormat="1" ht="27" customHeight="1" x14ac:dyDescent="0.2">
      <c r="A126" s="154">
        <v>117</v>
      </c>
      <c r="B126" s="42" t="s">
        <v>2507</v>
      </c>
      <c r="C126" s="42" t="s">
        <v>9</v>
      </c>
      <c r="D126" s="42"/>
      <c r="E126" s="42"/>
      <c r="F126" s="42"/>
      <c r="G126" s="42">
        <v>2</v>
      </c>
      <c r="H126" s="42"/>
      <c r="I126" s="42"/>
      <c r="J126" s="42"/>
      <c r="K126" s="43">
        <f t="shared" si="2"/>
        <v>0</v>
      </c>
      <c r="L126" s="42">
        <v>2</v>
      </c>
      <c r="M126" s="42" t="s">
        <v>1105</v>
      </c>
      <c r="N126" s="42" t="s">
        <v>15</v>
      </c>
      <c r="O126" s="42" t="s">
        <v>12</v>
      </c>
      <c r="P126" s="42">
        <v>129</v>
      </c>
      <c r="Q126" s="42"/>
      <c r="R126" s="42">
        <v>129</v>
      </c>
      <c r="S126" s="42"/>
      <c r="T126" s="43"/>
      <c r="U126" s="42">
        <v>20</v>
      </c>
      <c r="V126" s="154">
        <v>0</v>
      </c>
    </row>
    <row r="127" spans="1:22" s="29" customFormat="1" ht="27" customHeight="1" x14ac:dyDescent="0.2">
      <c r="A127" s="155">
        <v>118</v>
      </c>
      <c r="B127" s="154"/>
      <c r="C127" s="42" t="s">
        <v>32</v>
      </c>
      <c r="D127" s="42">
        <v>3141</v>
      </c>
      <c r="E127" s="42">
        <v>3141</v>
      </c>
      <c r="F127" s="42">
        <v>49</v>
      </c>
      <c r="G127" s="42">
        <v>1</v>
      </c>
      <c r="H127" s="42">
        <v>23</v>
      </c>
      <c r="I127" s="42">
        <v>1</v>
      </c>
      <c r="J127" s="42">
        <v>43</v>
      </c>
      <c r="K127" s="43">
        <f t="shared" si="2"/>
        <v>9343</v>
      </c>
      <c r="L127" s="42">
        <v>1</v>
      </c>
      <c r="M127" s="42" t="s">
        <v>1105</v>
      </c>
      <c r="N127" s="42"/>
      <c r="O127" s="42"/>
      <c r="P127" s="42"/>
      <c r="Q127" s="42">
        <v>9343</v>
      </c>
      <c r="R127" s="42"/>
      <c r="S127" s="42"/>
      <c r="T127" s="43"/>
      <c r="U127" s="42"/>
      <c r="V127" s="154">
        <v>0.01</v>
      </c>
    </row>
    <row r="128" spans="1:22" s="29" customFormat="1" ht="27" customHeight="1" x14ac:dyDescent="0.2">
      <c r="A128" s="154">
        <v>119</v>
      </c>
      <c r="B128" s="42" t="s">
        <v>2509</v>
      </c>
      <c r="C128" s="42" t="s">
        <v>32</v>
      </c>
      <c r="D128" s="42">
        <v>119</v>
      </c>
      <c r="E128" s="42"/>
      <c r="F128" s="42">
        <v>119</v>
      </c>
      <c r="G128" s="42">
        <v>2</v>
      </c>
      <c r="H128" s="42"/>
      <c r="I128" s="42">
        <v>1</v>
      </c>
      <c r="J128" s="42">
        <v>73</v>
      </c>
      <c r="K128" s="43">
        <f t="shared" si="2"/>
        <v>173</v>
      </c>
      <c r="L128" s="42">
        <v>2</v>
      </c>
      <c r="M128" s="42" t="s">
        <v>1106</v>
      </c>
      <c r="N128" s="42" t="s">
        <v>15</v>
      </c>
      <c r="O128" s="42" t="s">
        <v>12</v>
      </c>
      <c r="P128" s="42">
        <v>177</v>
      </c>
      <c r="Q128" s="42"/>
      <c r="R128" s="42">
        <v>173</v>
      </c>
      <c r="S128" s="42"/>
      <c r="T128" s="43"/>
      <c r="U128" s="42">
        <v>30</v>
      </c>
      <c r="V128" s="154">
        <v>0.02</v>
      </c>
    </row>
    <row r="129" spans="1:22" s="29" customFormat="1" ht="27" customHeight="1" x14ac:dyDescent="0.2">
      <c r="A129" s="155">
        <v>120</v>
      </c>
      <c r="B129" s="154"/>
      <c r="C129" s="42" t="s">
        <v>32</v>
      </c>
      <c r="D129" s="42">
        <v>3135</v>
      </c>
      <c r="E129" s="42">
        <v>3135</v>
      </c>
      <c r="F129" s="42">
        <v>43</v>
      </c>
      <c r="G129" s="42">
        <v>1</v>
      </c>
      <c r="H129" s="42">
        <v>35</v>
      </c>
      <c r="I129" s="42">
        <v>2</v>
      </c>
      <c r="J129" s="42">
        <v>40</v>
      </c>
      <c r="K129" s="43">
        <f t="shared" si="2"/>
        <v>14240</v>
      </c>
      <c r="L129" s="42">
        <v>1</v>
      </c>
      <c r="M129" s="42" t="s">
        <v>1106</v>
      </c>
      <c r="N129" s="42"/>
      <c r="O129" s="42"/>
      <c r="P129" s="42"/>
      <c r="Q129" s="42">
        <v>14240</v>
      </c>
      <c r="R129" s="42"/>
      <c r="S129" s="42"/>
      <c r="T129" s="43"/>
      <c r="U129" s="42"/>
      <c r="V129" s="154">
        <v>0.01</v>
      </c>
    </row>
    <row r="130" spans="1:22" s="29" customFormat="1" ht="27" customHeight="1" x14ac:dyDescent="0.2">
      <c r="A130" s="154">
        <v>121</v>
      </c>
      <c r="B130" s="42" t="s">
        <v>2523</v>
      </c>
      <c r="C130" s="42" t="s">
        <v>32</v>
      </c>
      <c r="D130" s="42">
        <v>103</v>
      </c>
      <c r="E130" s="42">
        <v>103</v>
      </c>
      <c r="F130" s="42">
        <v>19</v>
      </c>
      <c r="G130" s="42">
        <v>2</v>
      </c>
      <c r="H130" s="42">
        <v>1</v>
      </c>
      <c r="I130" s="42">
        <v>2</v>
      </c>
      <c r="J130" s="42">
        <v>9</v>
      </c>
      <c r="K130" s="43">
        <f t="shared" si="2"/>
        <v>609</v>
      </c>
      <c r="L130" s="42">
        <v>2</v>
      </c>
      <c r="M130" s="42" t="s">
        <v>1107</v>
      </c>
      <c r="N130" s="42" t="s">
        <v>15</v>
      </c>
      <c r="O130" s="42" t="s">
        <v>12</v>
      </c>
      <c r="P130" s="42">
        <v>156</v>
      </c>
      <c r="Q130" s="42"/>
      <c r="R130" s="42">
        <v>609</v>
      </c>
      <c r="S130" s="42"/>
      <c r="T130" s="43"/>
      <c r="U130" s="42">
        <v>30</v>
      </c>
      <c r="V130" s="154">
        <v>0.02</v>
      </c>
    </row>
    <row r="131" spans="1:22" s="29" customFormat="1" ht="27" customHeight="1" x14ac:dyDescent="0.2">
      <c r="A131" s="155">
        <v>122</v>
      </c>
      <c r="B131" s="154"/>
      <c r="C131" s="42" t="s">
        <v>32</v>
      </c>
      <c r="D131" s="42">
        <v>3130</v>
      </c>
      <c r="E131" s="42">
        <v>3130</v>
      </c>
      <c r="F131" s="42">
        <v>38</v>
      </c>
      <c r="G131" s="42">
        <v>1</v>
      </c>
      <c r="H131" s="42">
        <v>12</v>
      </c>
      <c r="I131" s="42">
        <v>1</v>
      </c>
      <c r="J131" s="42">
        <v>50</v>
      </c>
      <c r="K131" s="43">
        <f t="shared" si="2"/>
        <v>4950</v>
      </c>
      <c r="L131" s="42">
        <v>1</v>
      </c>
      <c r="M131" s="42" t="s">
        <v>1107</v>
      </c>
      <c r="N131" s="42"/>
      <c r="O131" s="42"/>
      <c r="P131" s="42"/>
      <c r="Q131" s="42">
        <v>4950</v>
      </c>
      <c r="R131" s="42"/>
      <c r="S131" s="42"/>
      <c r="T131" s="43"/>
      <c r="U131" s="42"/>
      <c r="V131" s="154">
        <v>0.01</v>
      </c>
    </row>
    <row r="132" spans="1:22" s="29" customFormat="1" ht="27" customHeight="1" x14ac:dyDescent="0.2">
      <c r="A132" s="154">
        <v>123</v>
      </c>
      <c r="B132" s="42" t="s">
        <v>2508</v>
      </c>
      <c r="C132" s="42" t="s">
        <v>32</v>
      </c>
      <c r="D132" s="42">
        <v>125</v>
      </c>
      <c r="E132" s="42">
        <v>125</v>
      </c>
      <c r="F132" s="42">
        <v>41</v>
      </c>
      <c r="G132" s="42">
        <v>2</v>
      </c>
      <c r="H132" s="42"/>
      <c r="I132" s="42">
        <v>2</v>
      </c>
      <c r="J132" s="42">
        <v>39</v>
      </c>
      <c r="K132" s="43">
        <f t="shared" si="2"/>
        <v>239</v>
      </c>
      <c r="L132" s="42">
        <v>2</v>
      </c>
      <c r="M132" s="42" t="s">
        <v>1108</v>
      </c>
      <c r="N132" s="42" t="s">
        <v>15</v>
      </c>
      <c r="O132" s="42" t="s">
        <v>12</v>
      </c>
      <c r="P132" s="42">
        <v>162</v>
      </c>
      <c r="Q132" s="42"/>
      <c r="R132" s="42">
        <v>239</v>
      </c>
      <c r="S132" s="42"/>
      <c r="T132" s="43"/>
      <c r="U132" s="42">
        <v>20</v>
      </c>
      <c r="V132" s="154">
        <v>0.02</v>
      </c>
    </row>
    <row r="133" spans="1:22" s="29" customFormat="1" ht="27" customHeight="1" x14ac:dyDescent="0.2">
      <c r="A133" s="155">
        <v>124</v>
      </c>
      <c r="B133" s="154"/>
      <c r="C133" s="42" t="s">
        <v>9</v>
      </c>
      <c r="D133" s="42">
        <v>50692</v>
      </c>
      <c r="E133" s="42">
        <v>4857</v>
      </c>
      <c r="F133" s="42">
        <v>115</v>
      </c>
      <c r="G133" s="42">
        <v>1</v>
      </c>
      <c r="H133" s="42">
        <v>10</v>
      </c>
      <c r="I133" s="42">
        <v>2</v>
      </c>
      <c r="J133" s="42">
        <v>48</v>
      </c>
      <c r="K133" s="43">
        <f t="shared" si="2"/>
        <v>4248</v>
      </c>
      <c r="L133" s="42">
        <v>1</v>
      </c>
      <c r="M133" s="42" t="s">
        <v>1108</v>
      </c>
      <c r="N133" s="42"/>
      <c r="O133" s="42"/>
      <c r="P133" s="42"/>
      <c r="Q133" s="42">
        <v>4248</v>
      </c>
      <c r="R133" s="42"/>
      <c r="S133" s="42"/>
      <c r="T133" s="43"/>
      <c r="U133" s="42"/>
      <c r="V133" s="154">
        <v>0</v>
      </c>
    </row>
    <row r="134" spans="1:22" s="29" customFormat="1" ht="27" customHeight="1" x14ac:dyDescent="0.2">
      <c r="A134" s="154">
        <v>125</v>
      </c>
      <c r="B134" s="154"/>
      <c r="C134" s="42" t="s">
        <v>9</v>
      </c>
      <c r="D134" s="42">
        <v>50690</v>
      </c>
      <c r="E134" s="42">
        <v>4858</v>
      </c>
      <c r="F134" s="42">
        <v>116</v>
      </c>
      <c r="G134" s="42">
        <v>1</v>
      </c>
      <c r="H134" s="42">
        <v>6</v>
      </c>
      <c r="I134" s="42"/>
      <c r="J134" s="42">
        <v>35</v>
      </c>
      <c r="K134" s="43">
        <f t="shared" si="2"/>
        <v>2435</v>
      </c>
      <c r="L134" s="42">
        <v>1</v>
      </c>
      <c r="M134" s="42" t="s">
        <v>1108</v>
      </c>
      <c r="N134" s="42"/>
      <c r="O134" s="42"/>
      <c r="P134" s="42"/>
      <c r="Q134" s="42">
        <v>2435</v>
      </c>
      <c r="R134" s="42"/>
      <c r="S134" s="42"/>
      <c r="T134" s="43"/>
      <c r="U134" s="42"/>
      <c r="V134" s="154">
        <v>0</v>
      </c>
    </row>
    <row r="135" spans="1:22" s="29" customFormat="1" ht="27" customHeight="1" x14ac:dyDescent="0.2">
      <c r="A135" s="155">
        <v>126</v>
      </c>
      <c r="B135" s="154"/>
      <c r="C135" s="42" t="s">
        <v>9</v>
      </c>
      <c r="D135" s="42">
        <v>53899</v>
      </c>
      <c r="E135" s="42">
        <v>4860</v>
      </c>
      <c r="F135" s="42">
        <v>118</v>
      </c>
      <c r="G135" s="42">
        <v>1</v>
      </c>
      <c r="H135" s="42">
        <v>7</v>
      </c>
      <c r="I135" s="42"/>
      <c r="J135" s="42">
        <v>53</v>
      </c>
      <c r="K135" s="43">
        <f t="shared" si="2"/>
        <v>2853</v>
      </c>
      <c r="L135" s="42">
        <v>1</v>
      </c>
      <c r="M135" s="42" t="s">
        <v>1108</v>
      </c>
      <c r="N135" s="42"/>
      <c r="O135" s="42"/>
      <c r="P135" s="42"/>
      <c r="Q135" s="42">
        <v>2853</v>
      </c>
      <c r="R135" s="42"/>
      <c r="S135" s="42"/>
      <c r="T135" s="43"/>
      <c r="U135" s="42"/>
      <c r="V135" s="154">
        <v>0</v>
      </c>
    </row>
    <row r="136" spans="1:22" s="29" customFormat="1" ht="27" customHeight="1" x14ac:dyDescent="0.2">
      <c r="A136" s="154">
        <v>127</v>
      </c>
      <c r="B136" s="154"/>
      <c r="C136" s="42" t="s">
        <v>9</v>
      </c>
      <c r="D136" s="42">
        <v>50701</v>
      </c>
      <c r="E136" s="42">
        <v>4856</v>
      </c>
      <c r="F136" s="42">
        <v>114</v>
      </c>
      <c r="G136" s="42">
        <v>1</v>
      </c>
      <c r="H136" s="42">
        <v>12</v>
      </c>
      <c r="I136" s="42"/>
      <c r="J136" s="42">
        <v>38</v>
      </c>
      <c r="K136" s="43">
        <f t="shared" si="2"/>
        <v>4838</v>
      </c>
      <c r="L136" s="42">
        <v>1</v>
      </c>
      <c r="M136" s="42" t="s">
        <v>1108</v>
      </c>
      <c r="N136" s="42"/>
      <c r="O136" s="42"/>
      <c r="P136" s="42"/>
      <c r="Q136" s="42">
        <v>4838</v>
      </c>
      <c r="R136" s="42"/>
      <c r="S136" s="42"/>
      <c r="T136" s="43"/>
      <c r="U136" s="42"/>
      <c r="V136" s="154">
        <v>0</v>
      </c>
    </row>
    <row r="137" spans="1:22" s="29" customFormat="1" ht="27" customHeight="1" x14ac:dyDescent="0.2">
      <c r="A137" s="155">
        <v>128</v>
      </c>
      <c r="B137" s="42" t="s">
        <v>2527</v>
      </c>
      <c r="C137" s="42" t="s">
        <v>32</v>
      </c>
      <c r="D137" s="42">
        <v>133</v>
      </c>
      <c r="E137" s="42">
        <v>133</v>
      </c>
      <c r="F137" s="42">
        <v>49</v>
      </c>
      <c r="G137" s="42">
        <v>2</v>
      </c>
      <c r="H137" s="42"/>
      <c r="I137" s="42">
        <v>1</v>
      </c>
      <c r="J137" s="42">
        <v>49</v>
      </c>
      <c r="K137" s="43">
        <f t="shared" si="2"/>
        <v>149</v>
      </c>
      <c r="L137" s="42">
        <v>2</v>
      </c>
      <c r="M137" s="42" t="s">
        <v>1104</v>
      </c>
      <c r="N137" s="42" t="s">
        <v>15</v>
      </c>
      <c r="O137" s="42" t="s">
        <v>12</v>
      </c>
      <c r="P137" s="42">
        <v>143</v>
      </c>
      <c r="Q137" s="42"/>
      <c r="R137" s="42">
        <v>149</v>
      </c>
      <c r="S137" s="42"/>
      <c r="T137" s="43"/>
      <c r="U137" s="42">
        <v>30</v>
      </c>
      <c r="V137" s="154">
        <v>0.02</v>
      </c>
    </row>
    <row r="138" spans="1:22" s="29" customFormat="1" ht="27" customHeight="1" x14ac:dyDescent="0.2">
      <c r="A138" s="154">
        <v>129</v>
      </c>
      <c r="B138" s="154"/>
      <c r="C138" s="42" t="s">
        <v>9</v>
      </c>
      <c r="D138" s="42">
        <v>13098</v>
      </c>
      <c r="E138" s="42">
        <v>3818</v>
      </c>
      <c r="F138" s="42">
        <v>12</v>
      </c>
      <c r="G138" s="42">
        <v>1</v>
      </c>
      <c r="H138" s="42">
        <v>12</v>
      </c>
      <c r="I138" s="42"/>
      <c r="J138" s="42">
        <v>85</v>
      </c>
      <c r="K138" s="43">
        <f t="shared" si="2"/>
        <v>4885</v>
      </c>
      <c r="L138" s="42">
        <v>1</v>
      </c>
      <c r="M138" s="42" t="s">
        <v>1104</v>
      </c>
      <c r="N138" s="42"/>
      <c r="O138" s="42"/>
      <c r="P138" s="42"/>
      <c r="Q138" s="42">
        <v>4885</v>
      </c>
      <c r="R138" s="42"/>
      <c r="S138" s="42"/>
      <c r="T138" s="43"/>
      <c r="U138" s="42"/>
      <c r="V138" s="154">
        <v>0</v>
      </c>
    </row>
    <row r="139" spans="1:22" s="29" customFormat="1" ht="27" customHeight="1" x14ac:dyDescent="0.2">
      <c r="A139" s="155">
        <v>130</v>
      </c>
      <c r="B139" s="42" t="s">
        <v>2504</v>
      </c>
      <c r="C139" s="42" t="s">
        <v>9</v>
      </c>
      <c r="D139" s="42">
        <v>54645</v>
      </c>
      <c r="E139" s="42">
        <v>5046</v>
      </c>
      <c r="F139" s="42">
        <v>98</v>
      </c>
      <c r="G139" s="42">
        <v>2</v>
      </c>
      <c r="H139" s="42"/>
      <c r="I139" s="42">
        <v>1</v>
      </c>
      <c r="J139" s="42">
        <v>50</v>
      </c>
      <c r="K139" s="43">
        <f t="shared" si="2"/>
        <v>150</v>
      </c>
      <c r="L139" s="42">
        <v>2</v>
      </c>
      <c r="M139" s="42" t="s">
        <v>1109</v>
      </c>
      <c r="N139" s="42" t="s">
        <v>15</v>
      </c>
      <c r="O139" s="42" t="s">
        <v>42</v>
      </c>
      <c r="P139" s="42">
        <v>180</v>
      </c>
      <c r="Q139" s="42"/>
      <c r="R139" s="42">
        <v>150</v>
      </c>
      <c r="S139" s="42"/>
      <c r="T139" s="43"/>
      <c r="U139" s="42">
        <v>15</v>
      </c>
      <c r="V139" s="154">
        <v>0</v>
      </c>
    </row>
    <row r="140" spans="1:22" s="29" customFormat="1" ht="27" customHeight="1" x14ac:dyDescent="0.2">
      <c r="A140" s="154">
        <v>131</v>
      </c>
      <c r="B140" s="154"/>
      <c r="C140" s="42" t="s">
        <v>9</v>
      </c>
      <c r="D140" s="42">
        <v>35986</v>
      </c>
      <c r="E140" s="42">
        <v>4011</v>
      </c>
      <c r="F140" s="42">
        <v>53</v>
      </c>
      <c r="G140" s="42">
        <v>1</v>
      </c>
      <c r="H140" s="42">
        <v>4</v>
      </c>
      <c r="I140" s="42">
        <v>3</v>
      </c>
      <c r="J140" s="42">
        <v>93</v>
      </c>
      <c r="K140" s="43">
        <f t="shared" si="2"/>
        <v>1993</v>
      </c>
      <c r="L140" s="42">
        <v>1</v>
      </c>
      <c r="M140" s="42" t="s">
        <v>1109</v>
      </c>
      <c r="N140" s="42"/>
      <c r="O140" s="42"/>
      <c r="P140" s="42"/>
      <c r="Q140" s="42">
        <v>1993</v>
      </c>
      <c r="R140" s="42"/>
      <c r="S140" s="42"/>
      <c r="T140" s="43"/>
      <c r="U140" s="42"/>
      <c r="V140" s="154">
        <v>0</v>
      </c>
    </row>
    <row r="141" spans="1:22" s="29" customFormat="1" ht="27" customHeight="1" x14ac:dyDescent="0.2">
      <c r="A141" s="155">
        <v>132</v>
      </c>
      <c r="B141" s="154"/>
      <c r="C141" s="42" t="s">
        <v>9</v>
      </c>
      <c r="D141" s="42">
        <v>35985</v>
      </c>
      <c r="E141" s="42">
        <v>4010</v>
      </c>
      <c r="F141" s="42">
        <v>52</v>
      </c>
      <c r="G141" s="42">
        <v>1</v>
      </c>
      <c r="H141" s="42">
        <v>4</v>
      </c>
      <c r="I141" s="42">
        <v>3</v>
      </c>
      <c r="J141" s="42">
        <v>47</v>
      </c>
      <c r="K141" s="43">
        <f t="shared" si="2"/>
        <v>1947</v>
      </c>
      <c r="L141" s="42">
        <v>1</v>
      </c>
      <c r="M141" s="42" t="s">
        <v>1109</v>
      </c>
      <c r="N141" s="42"/>
      <c r="O141" s="42"/>
      <c r="P141" s="42"/>
      <c r="Q141" s="42">
        <v>1947</v>
      </c>
      <c r="R141" s="42"/>
      <c r="S141" s="42"/>
      <c r="T141" s="43"/>
      <c r="U141" s="42"/>
      <c r="V141" s="154">
        <v>0</v>
      </c>
    </row>
    <row r="142" spans="1:22" s="29" customFormat="1" ht="27" customHeight="1" x14ac:dyDescent="0.2">
      <c r="A142" s="154">
        <v>133</v>
      </c>
      <c r="B142" s="42" t="s">
        <v>2505</v>
      </c>
      <c r="C142" s="42" t="s">
        <v>9</v>
      </c>
      <c r="D142" s="42">
        <v>37211</v>
      </c>
      <c r="E142" s="42">
        <v>4050</v>
      </c>
      <c r="F142" s="42">
        <v>55</v>
      </c>
      <c r="G142" s="42">
        <v>2</v>
      </c>
      <c r="H142" s="42"/>
      <c r="I142" s="42">
        <v>1</v>
      </c>
      <c r="J142" s="42">
        <v>79</v>
      </c>
      <c r="K142" s="43">
        <f t="shared" si="2"/>
        <v>179</v>
      </c>
      <c r="L142" s="42">
        <v>2</v>
      </c>
      <c r="M142" s="42" t="s">
        <v>1110</v>
      </c>
      <c r="N142" s="42" t="s">
        <v>15</v>
      </c>
      <c r="O142" s="42" t="s">
        <v>12</v>
      </c>
      <c r="P142" s="42">
        <v>153</v>
      </c>
      <c r="Q142" s="42"/>
      <c r="R142" s="42">
        <v>179</v>
      </c>
      <c r="S142" s="42"/>
      <c r="T142" s="43"/>
      <c r="U142" s="42">
        <v>20</v>
      </c>
      <c r="V142" s="154">
        <v>0</v>
      </c>
    </row>
    <row r="143" spans="1:22" s="29" customFormat="1" ht="27" customHeight="1" x14ac:dyDescent="0.2">
      <c r="A143" s="155">
        <v>134</v>
      </c>
      <c r="B143" s="154"/>
      <c r="C143" s="42" t="s">
        <v>13</v>
      </c>
      <c r="D143" s="42"/>
      <c r="E143" s="42"/>
      <c r="F143" s="42"/>
      <c r="G143" s="42">
        <v>1</v>
      </c>
      <c r="H143" s="42">
        <v>16</v>
      </c>
      <c r="I143" s="42"/>
      <c r="J143" s="42">
        <v>40</v>
      </c>
      <c r="K143" s="43">
        <f t="shared" si="2"/>
        <v>6440</v>
      </c>
      <c r="L143" s="42">
        <v>1</v>
      </c>
      <c r="M143" s="42" t="s">
        <v>1110</v>
      </c>
      <c r="N143" s="42"/>
      <c r="O143" s="42"/>
      <c r="P143" s="42"/>
      <c r="Q143" s="42">
        <v>6440</v>
      </c>
      <c r="R143" s="42"/>
      <c r="S143" s="42"/>
      <c r="T143" s="43"/>
      <c r="U143" s="42"/>
      <c r="V143" s="154">
        <v>0.01</v>
      </c>
    </row>
    <row r="144" spans="1:22" s="29" customFormat="1" ht="27" customHeight="1" x14ac:dyDescent="0.2">
      <c r="A144" s="154">
        <v>135</v>
      </c>
      <c r="B144" s="154"/>
      <c r="C144" s="42" t="s">
        <v>13</v>
      </c>
      <c r="D144" s="42"/>
      <c r="E144" s="42"/>
      <c r="F144" s="42"/>
      <c r="G144" s="42">
        <v>1</v>
      </c>
      <c r="H144" s="42">
        <v>42</v>
      </c>
      <c r="I144" s="42"/>
      <c r="J144" s="42"/>
      <c r="K144" s="43">
        <f t="shared" si="2"/>
        <v>16800</v>
      </c>
      <c r="L144" s="42">
        <v>1</v>
      </c>
      <c r="M144" s="42" t="s">
        <v>1110</v>
      </c>
      <c r="N144" s="42"/>
      <c r="O144" s="42"/>
      <c r="P144" s="42"/>
      <c r="Q144" s="42">
        <v>16800</v>
      </c>
      <c r="R144" s="42"/>
      <c r="S144" s="42"/>
      <c r="T144" s="43"/>
      <c r="U144" s="42"/>
      <c r="V144" s="154">
        <v>0.01</v>
      </c>
    </row>
    <row r="145" spans="1:22" s="29" customFormat="1" ht="27" customHeight="1" x14ac:dyDescent="0.2">
      <c r="A145" s="155">
        <v>136</v>
      </c>
      <c r="B145" s="42" t="s">
        <v>2502</v>
      </c>
      <c r="C145" s="42" t="s">
        <v>9</v>
      </c>
      <c r="D145" s="42"/>
      <c r="E145" s="42"/>
      <c r="F145" s="42"/>
      <c r="G145" s="42">
        <v>2</v>
      </c>
      <c r="H145" s="42"/>
      <c r="I145" s="42"/>
      <c r="J145" s="42"/>
      <c r="K145" s="43">
        <f t="shared" si="2"/>
        <v>0</v>
      </c>
      <c r="L145" s="42">
        <v>2</v>
      </c>
      <c r="M145" s="42" t="s">
        <v>1111</v>
      </c>
      <c r="N145" s="42" t="s">
        <v>15</v>
      </c>
      <c r="O145" s="42" t="s">
        <v>42</v>
      </c>
      <c r="P145" s="42">
        <v>84</v>
      </c>
      <c r="Q145" s="42"/>
      <c r="R145" s="42">
        <v>84</v>
      </c>
      <c r="S145" s="42"/>
      <c r="T145" s="43"/>
      <c r="U145" s="42">
        <v>10</v>
      </c>
      <c r="V145" s="154">
        <v>0</v>
      </c>
    </row>
    <row r="146" spans="1:22" s="29" customFormat="1" ht="27" customHeight="1" x14ac:dyDescent="0.2">
      <c r="A146" s="154">
        <v>137</v>
      </c>
      <c r="B146" s="154"/>
      <c r="C146" s="42" t="s">
        <v>32</v>
      </c>
      <c r="D146" s="42">
        <v>3140</v>
      </c>
      <c r="E146" s="42">
        <v>3140</v>
      </c>
      <c r="F146" s="42">
        <v>48</v>
      </c>
      <c r="G146" s="42">
        <v>1</v>
      </c>
      <c r="H146" s="42">
        <v>31</v>
      </c>
      <c r="I146" s="42">
        <v>1</v>
      </c>
      <c r="J146" s="42">
        <v>87</v>
      </c>
      <c r="K146" s="43">
        <f t="shared" si="2"/>
        <v>12587</v>
      </c>
      <c r="L146" s="42">
        <v>1</v>
      </c>
      <c r="M146" s="42" t="s">
        <v>1111</v>
      </c>
      <c r="N146" s="42"/>
      <c r="O146" s="42"/>
      <c r="P146" s="42"/>
      <c r="Q146" s="42">
        <v>12587</v>
      </c>
      <c r="R146" s="42"/>
      <c r="S146" s="42"/>
      <c r="T146" s="43"/>
      <c r="U146" s="42"/>
      <c r="V146" s="154">
        <v>0.01</v>
      </c>
    </row>
    <row r="147" spans="1:22" s="29" customFormat="1" ht="27" customHeight="1" x14ac:dyDescent="0.2">
      <c r="A147" s="155">
        <v>138</v>
      </c>
      <c r="B147" s="42" t="s">
        <v>2503</v>
      </c>
      <c r="C147" s="42" t="s">
        <v>32</v>
      </c>
      <c r="D147" s="42">
        <v>120</v>
      </c>
      <c r="E147" s="42">
        <v>120</v>
      </c>
      <c r="F147" s="42">
        <v>36</v>
      </c>
      <c r="G147" s="42">
        <v>2</v>
      </c>
      <c r="H147" s="42"/>
      <c r="I147" s="42">
        <v>3</v>
      </c>
      <c r="J147" s="42">
        <v>30</v>
      </c>
      <c r="K147" s="43">
        <f t="shared" si="2"/>
        <v>330</v>
      </c>
      <c r="L147" s="42">
        <v>2</v>
      </c>
      <c r="M147" s="42" t="s">
        <v>1112</v>
      </c>
      <c r="N147" s="42" t="s">
        <v>15</v>
      </c>
      <c r="O147" s="42" t="s">
        <v>12</v>
      </c>
      <c r="P147" s="42">
        <v>153</v>
      </c>
      <c r="Q147" s="42"/>
      <c r="R147" s="42">
        <v>330</v>
      </c>
      <c r="S147" s="42"/>
      <c r="T147" s="43"/>
      <c r="U147" s="42">
        <v>30</v>
      </c>
      <c r="V147" s="154">
        <v>0.02</v>
      </c>
    </row>
    <row r="148" spans="1:22" s="29" customFormat="1" ht="27" customHeight="1" x14ac:dyDescent="0.2">
      <c r="A148" s="154">
        <v>139</v>
      </c>
      <c r="B148" s="154"/>
      <c r="C148" s="42" t="s">
        <v>32</v>
      </c>
      <c r="D148" s="42">
        <v>3289</v>
      </c>
      <c r="E148" s="42">
        <v>3289</v>
      </c>
      <c r="F148" s="42">
        <v>110</v>
      </c>
      <c r="G148" s="42">
        <v>1</v>
      </c>
      <c r="H148" s="42">
        <v>12</v>
      </c>
      <c r="I148" s="42">
        <v>3</v>
      </c>
      <c r="J148" s="42">
        <v>71</v>
      </c>
      <c r="K148" s="43">
        <f t="shared" si="2"/>
        <v>5171</v>
      </c>
      <c r="L148" s="42">
        <v>1</v>
      </c>
      <c r="M148" s="42" t="s">
        <v>1112</v>
      </c>
      <c r="N148" s="42"/>
      <c r="O148" s="42"/>
      <c r="P148" s="42"/>
      <c r="Q148" s="42">
        <v>5171</v>
      </c>
      <c r="R148" s="42"/>
      <c r="S148" s="42"/>
      <c r="T148" s="43"/>
      <c r="U148" s="42"/>
      <c r="V148" s="154">
        <v>0.01</v>
      </c>
    </row>
    <row r="149" spans="1:22" s="29" customFormat="1" ht="27" customHeight="1" x14ac:dyDescent="0.2">
      <c r="A149" s="155">
        <v>140</v>
      </c>
      <c r="B149" s="154"/>
      <c r="C149" s="42" t="s">
        <v>13</v>
      </c>
      <c r="D149" s="42"/>
      <c r="E149" s="42"/>
      <c r="F149" s="42"/>
      <c r="G149" s="42">
        <v>1</v>
      </c>
      <c r="H149" s="42">
        <v>34</v>
      </c>
      <c r="I149" s="42"/>
      <c r="J149" s="42"/>
      <c r="K149" s="43">
        <f t="shared" si="2"/>
        <v>13600</v>
      </c>
      <c r="L149" s="42">
        <v>1</v>
      </c>
      <c r="M149" s="42" t="s">
        <v>1112</v>
      </c>
      <c r="N149" s="42"/>
      <c r="O149" s="42"/>
      <c r="P149" s="42"/>
      <c r="Q149" s="42">
        <v>13600</v>
      </c>
      <c r="R149" s="42"/>
      <c r="S149" s="42"/>
      <c r="T149" s="43"/>
      <c r="U149" s="42"/>
      <c r="V149" s="154">
        <v>0.01</v>
      </c>
    </row>
    <row r="150" spans="1:22" s="29" customFormat="1" ht="27" customHeight="1" x14ac:dyDescent="0.2">
      <c r="A150" s="154">
        <v>141</v>
      </c>
      <c r="B150" s="42" t="s">
        <v>2528</v>
      </c>
      <c r="C150" s="42" t="s">
        <v>32</v>
      </c>
      <c r="D150" s="42">
        <v>127</v>
      </c>
      <c r="E150" s="42">
        <v>127</v>
      </c>
      <c r="F150" s="42">
        <v>43</v>
      </c>
      <c r="G150" s="42">
        <v>2</v>
      </c>
      <c r="H150" s="42"/>
      <c r="I150" s="42"/>
      <c r="J150" s="42">
        <v>76</v>
      </c>
      <c r="K150" s="43">
        <f t="shared" si="2"/>
        <v>76</v>
      </c>
      <c r="L150" s="42">
        <v>2</v>
      </c>
      <c r="M150" s="42" t="s">
        <v>1113</v>
      </c>
      <c r="N150" s="42" t="s">
        <v>15</v>
      </c>
      <c r="O150" s="42" t="s">
        <v>42</v>
      </c>
      <c r="P150" s="42">
        <v>180</v>
      </c>
      <c r="Q150" s="42"/>
      <c r="R150" s="42">
        <v>76</v>
      </c>
      <c r="S150" s="42"/>
      <c r="T150" s="43"/>
      <c r="U150" s="42">
        <v>10</v>
      </c>
      <c r="V150" s="154">
        <v>0.02</v>
      </c>
    </row>
    <row r="151" spans="1:22" s="29" customFormat="1" ht="27" customHeight="1" x14ac:dyDescent="0.2">
      <c r="A151" s="155">
        <v>142</v>
      </c>
      <c r="B151" s="154"/>
      <c r="C151" s="42" t="s">
        <v>13</v>
      </c>
      <c r="D151" s="42"/>
      <c r="E151" s="42"/>
      <c r="F151" s="42"/>
      <c r="G151" s="42">
        <v>1</v>
      </c>
      <c r="H151" s="42">
        <v>40</v>
      </c>
      <c r="I151" s="42">
        <v>2</v>
      </c>
      <c r="J151" s="42">
        <v>40</v>
      </c>
      <c r="K151" s="43">
        <f t="shared" si="2"/>
        <v>16240</v>
      </c>
      <c r="L151" s="42">
        <v>1</v>
      </c>
      <c r="M151" s="42" t="s">
        <v>1113</v>
      </c>
      <c r="N151" s="42"/>
      <c r="O151" s="42"/>
      <c r="P151" s="42"/>
      <c r="Q151" s="42">
        <v>16240</v>
      </c>
      <c r="R151" s="42"/>
      <c r="S151" s="42"/>
      <c r="T151" s="43"/>
      <c r="U151" s="42"/>
      <c r="V151" s="154">
        <v>0.01</v>
      </c>
    </row>
    <row r="152" spans="1:22" s="29" customFormat="1" ht="27" customHeight="1" x14ac:dyDescent="0.2">
      <c r="A152" s="154">
        <v>143</v>
      </c>
      <c r="B152" s="154"/>
      <c r="C152" s="42" t="s">
        <v>32</v>
      </c>
      <c r="D152" s="42">
        <v>1706</v>
      </c>
      <c r="E152" s="42">
        <v>1706</v>
      </c>
      <c r="F152" s="42">
        <v>68</v>
      </c>
      <c r="G152" s="42">
        <v>1</v>
      </c>
      <c r="H152" s="42">
        <v>2</v>
      </c>
      <c r="I152" s="42">
        <v>1</v>
      </c>
      <c r="J152" s="42">
        <v>60</v>
      </c>
      <c r="K152" s="43">
        <f t="shared" ref="K152:K182" si="3">H152*400+I152*100+J152</f>
        <v>960</v>
      </c>
      <c r="L152" s="42">
        <v>1</v>
      </c>
      <c r="M152" s="42" t="s">
        <v>1113</v>
      </c>
      <c r="N152" s="42"/>
      <c r="O152" s="42"/>
      <c r="P152" s="42"/>
      <c r="Q152" s="42">
        <v>960</v>
      </c>
      <c r="R152" s="42"/>
      <c r="S152" s="42"/>
      <c r="T152" s="43"/>
      <c r="U152" s="42"/>
      <c r="V152" s="154">
        <v>0.01</v>
      </c>
    </row>
    <row r="153" spans="1:22" s="29" customFormat="1" ht="27" customHeight="1" x14ac:dyDescent="0.2">
      <c r="A153" s="155">
        <v>144</v>
      </c>
      <c r="B153" s="154"/>
      <c r="C153" s="42" t="s">
        <v>32</v>
      </c>
      <c r="D153" s="42">
        <v>91</v>
      </c>
      <c r="E153" s="42">
        <v>91</v>
      </c>
      <c r="F153" s="42">
        <v>7</v>
      </c>
      <c r="G153" s="42">
        <v>1</v>
      </c>
      <c r="H153" s="42"/>
      <c r="I153" s="42">
        <v>1</v>
      </c>
      <c r="J153" s="42">
        <v>71</v>
      </c>
      <c r="K153" s="43">
        <f t="shared" si="3"/>
        <v>171</v>
      </c>
      <c r="L153" s="42">
        <v>1</v>
      </c>
      <c r="M153" s="42" t="s">
        <v>1113</v>
      </c>
      <c r="N153" s="42"/>
      <c r="O153" s="42"/>
      <c r="P153" s="42"/>
      <c r="Q153" s="42">
        <v>171</v>
      </c>
      <c r="R153" s="42"/>
      <c r="S153" s="42"/>
      <c r="T153" s="43"/>
      <c r="U153" s="42"/>
      <c r="V153" s="154">
        <v>0.01</v>
      </c>
    </row>
    <row r="154" spans="1:22" s="29" customFormat="1" ht="27" customHeight="1" x14ac:dyDescent="0.2">
      <c r="A154" s="154">
        <v>145</v>
      </c>
      <c r="B154" s="42" t="s">
        <v>2526</v>
      </c>
      <c r="C154" s="42" t="s">
        <v>9</v>
      </c>
      <c r="D154" s="42"/>
      <c r="E154" s="42"/>
      <c r="F154" s="42"/>
      <c r="G154" s="42">
        <v>2</v>
      </c>
      <c r="H154" s="42"/>
      <c r="I154" s="42"/>
      <c r="J154" s="42"/>
      <c r="K154" s="43">
        <f t="shared" si="3"/>
        <v>0</v>
      </c>
      <c r="L154" s="42">
        <v>2</v>
      </c>
      <c r="M154" s="42" t="s">
        <v>1114</v>
      </c>
      <c r="N154" s="42" t="s">
        <v>15</v>
      </c>
      <c r="O154" s="42" t="s">
        <v>42</v>
      </c>
      <c r="P154" s="42">
        <v>180</v>
      </c>
      <c r="Q154" s="42"/>
      <c r="R154" s="42">
        <v>180</v>
      </c>
      <c r="S154" s="42"/>
      <c r="T154" s="43"/>
      <c r="U154" s="42">
        <v>15</v>
      </c>
      <c r="V154" s="154">
        <v>0</v>
      </c>
    </row>
    <row r="155" spans="1:22" s="29" customFormat="1" ht="27" customHeight="1" x14ac:dyDescent="0.2">
      <c r="A155" s="155">
        <v>146</v>
      </c>
      <c r="B155" s="42" t="s">
        <v>2501</v>
      </c>
      <c r="C155" s="42" t="s">
        <v>32</v>
      </c>
      <c r="D155" s="42">
        <v>129</v>
      </c>
      <c r="E155" s="42">
        <v>129</v>
      </c>
      <c r="F155" s="42">
        <v>45</v>
      </c>
      <c r="G155" s="42">
        <v>2</v>
      </c>
      <c r="H155" s="42"/>
      <c r="I155" s="42">
        <v>2</v>
      </c>
      <c r="J155" s="42">
        <v>31</v>
      </c>
      <c r="K155" s="43">
        <f t="shared" si="3"/>
        <v>231</v>
      </c>
      <c r="L155" s="42">
        <v>2</v>
      </c>
      <c r="M155" s="42" t="s">
        <v>1115</v>
      </c>
      <c r="N155" s="42" t="s">
        <v>15</v>
      </c>
      <c r="O155" s="42" t="s">
        <v>42</v>
      </c>
      <c r="P155" s="42">
        <v>81</v>
      </c>
      <c r="Q155" s="42"/>
      <c r="R155" s="42">
        <v>231</v>
      </c>
      <c r="S155" s="42"/>
      <c r="T155" s="43"/>
      <c r="U155" s="42">
        <v>10</v>
      </c>
      <c r="V155" s="154">
        <v>0.02</v>
      </c>
    </row>
    <row r="156" spans="1:22" s="29" customFormat="1" ht="27" customHeight="1" x14ac:dyDescent="0.2">
      <c r="A156" s="154">
        <v>147</v>
      </c>
      <c r="B156" s="154"/>
      <c r="C156" s="42" t="s">
        <v>9</v>
      </c>
      <c r="D156" s="42">
        <v>14798</v>
      </c>
      <c r="E156" s="42">
        <v>1946</v>
      </c>
      <c r="F156" s="42">
        <v>9</v>
      </c>
      <c r="G156" s="42">
        <v>1</v>
      </c>
      <c r="H156" s="42">
        <v>10</v>
      </c>
      <c r="I156" s="42"/>
      <c r="J156" s="42"/>
      <c r="K156" s="43">
        <f t="shared" si="3"/>
        <v>4000</v>
      </c>
      <c r="L156" s="42">
        <v>1</v>
      </c>
      <c r="M156" s="42" t="s">
        <v>1115</v>
      </c>
      <c r="N156" s="42"/>
      <c r="O156" s="42"/>
      <c r="P156" s="42"/>
      <c r="Q156" s="42">
        <v>4000</v>
      </c>
      <c r="R156" s="42"/>
      <c r="S156" s="42"/>
      <c r="T156" s="43"/>
      <c r="U156" s="42"/>
      <c r="V156" s="154">
        <v>0</v>
      </c>
    </row>
    <row r="157" spans="1:22" s="29" customFormat="1" ht="27" customHeight="1" x14ac:dyDescent="0.2">
      <c r="A157" s="155">
        <v>148</v>
      </c>
      <c r="B157" s="42" t="s">
        <v>2483</v>
      </c>
      <c r="C157" s="42" t="s">
        <v>32</v>
      </c>
      <c r="D157" s="42">
        <v>129</v>
      </c>
      <c r="E157" s="42">
        <v>129</v>
      </c>
      <c r="F157" s="42">
        <v>45</v>
      </c>
      <c r="G157" s="42">
        <v>2</v>
      </c>
      <c r="H157" s="42"/>
      <c r="I157" s="42">
        <v>2</v>
      </c>
      <c r="J157" s="42">
        <v>31</v>
      </c>
      <c r="K157" s="43">
        <f t="shared" si="3"/>
        <v>231</v>
      </c>
      <c r="L157" s="42">
        <v>2</v>
      </c>
      <c r="M157" s="42" t="s">
        <v>1116</v>
      </c>
      <c r="N157" s="42" t="s">
        <v>15</v>
      </c>
      <c r="O157" s="42" t="s">
        <v>12</v>
      </c>
      <c r="P157" s="42">
        <v>116</v>
      </c>
      <c r="Q157" s="42"/>
      <c r="R157" s="42">
        <v>231</v>
      </c>
      <c r="S157" s="42"/>
      <c r="T157" s="43"/>
      <c r="U157" s="42">
        <v>20</v>
      </c>
      <c r="V157" s="154">
        <v>0.02</v>
      </c>
    </row>
    <row r="158" spans="1:22" s="29" customFormat="1" ht="27" customHeight="1" x14ac:dyDescent="0.2">
      <c r="A158" s="154">
        <v>149</v>
      </c>
      <c r="B158" s="154"/>
      <c r="C158" s="42" t="s">
        <v>9</v>
      </c>
      <c r="D158" s="42">
        <v>14798</v>
      </c>
      <c r="E158" s="42">
        <v>1946</v>
      </c>
      <c r="F158" s="42">
        <v>9</v>
      </c>
      <c r="G158" s="42">
        <v>1</v>
      </c>
      <c r="H158" s="42">
        <v>10</v>
      </c>
      <c r="I158" s="42">
        <v>3</v>
      </c>
      <c r="J158" s="42">
        <v>35</v>
      </c>
      <c r="K158" s="43">
        <f t="shared" si="3"/>
        <v>4335</v>
      </c>
      <c r="L158" s="42">
        <v>1</v>
      </c>
      <c r="M158" s="42" t="s">
        <v>1116</v>
      </c>
      <c r="N158" s="42"/>
      <c r="O158" s="42"/>
      <c r="P158" s="42"/>
      <c r="Q158" s="42">
        <v>4335</v>
      </c>
      <c r="R158" s="42"/>
      <c r="S158" s="42"/>
      <c r="T158" s="43"/>
      <c r="U158" s="42"/>
      <c r="V158" s="154">
        <v>0</v>
      </c>
    </row>
    <row r="159" spans="1:22" s="29" customFormat="1" ht="27" customHeight="1" x14ac:dyDescent="0.2">
      <c r="A159" s="155">
        <v>150</v>
      </c>
      <c r="B159" s="42" t="s">
        <v>2525</v>
      </c>
      <c r="C159" s="42" t="s">
        <v>32</v>
      </c>
      <c r="D159" s="42">
        <v>124</v>
      </c>
      <c r="E159" s="42">
        <v>124</v>
      </c>
      <c r="F159" s="42">
        <v>40</v>
      </c>
      <c r="G159" s="42">
        <v>2</v>
      </c>
      <c r="H159" s="42"/>
      <c r="I159" s="42">
        <v>3</v>
      </c>
      <c r="J159" s="42">
        <v>62</v>
      </c>
      <c r="K159" s="43">
        <f t="shared" si="3"/>
        <v>362</v>
      </c>
      <c r="L159" s="42">
        <v>2</v>
      </c>
      <c r="M159" s="42" t="s">
        <v>1117</v>
      </c>
      <c r="N159" s="42" t="s">
        <v>15</v>
      </c>
      <c r="O159" s="42" t="s">
        <v>12</v>
      </c>
      <c r="P159" s="42">
        <v>108</v>
      </c>
      <c r="Q159" s="42"/>
      <c r="R159" s="42">
        <v>362</v>
      </c>
      <c r="S159" s="42"/>
      <c r="T159" s="43"/>
      <c r="U159" s="42">
        <v>20</v>
      </c>
      <c r="V159" s="154">
        <v>0.02</v>
      </c>
    </row>
    <row r="160" spans="1:22" s="29" customFormat="1" ht="27" customHeight="1" x14ac:dyDescent="0.2">
      <c r="A160" s="154">
        <v>151</v>
      </c>
      <c r="B160" s="154"/>
      <c r="C160" s="42" t="s">
        <v>9</v>
      </c>
      <c r="D160" s="42">
        <v>26236</v>
      </c>
      <c r="E160" s="42">
        <v>3162</v>
      </c>
      <c r="F160" s="42">
        <v>7</v>
      </c>
      <c r="G160" s="42">
        <v>1</v>
      </c>
      <c r="H160" s="42">
        <v>25</v>
      </c>
      <c r="I160" s="42">
        <v>3</v>
      </c>
      <c r="J160" s="42">
        <v>79</v>
      </c>
      <c r="K160" s="43">
        <f t="shared" si="3"/>
        <v>10379</v>
      </c>
      <c r="L160" s="42">
        <v>1</v>
      </c>
      <c r="M160" s="42" t="s">
        <v>1117</v>
      </c>
      <c r="N160" s="42"/>
      <c r="O160" s="42"/>
      <c r="P160" s="42"/>
      <c r="Q160" s="42">
        <v>10379</v>
      </c>
      <c r="R160" s="42"/>
      <c r="S160" s="42"/>
      <c r="T160" s="43"/>
      <c r="U160" s="42"/>
      <c r="V160" s="154">
        <v>0</v>
      </c>
    </row>
    <row r="161" spans="1:22" s="29" customFormat="1" ht="27" customHeight="1" x14ac:dyDescent="0.2">
      <c r="A161" s="155">
        <v>152</v>
      </c>
      <c r="B161" s="154"/>
      <c r="C161" s="42" t="s">
        <v>9</v>
      </c>
      <c r="D161" s="42">
        <v>26237</v>
      </c>
      <c r="E161" s="42">
        <v>3165</v>
      </c>
      <c r="F161" s="42">
        <v>8</v>
      </c>
      <c r="G161" s="42">
        <v>1</v>
      </c>
      <c r="H161" s="42">
        <v>10</v>
      </c>
      <c r="I161" s="42">
        <v>3</v>
      </c>
      <c r="J161" s="42">
        <v>67</v>
      </c>
      <c r="K161" s="43">
        <f t="shared" si="3"/>
        <v>4367</v>
      </c>
      <c r="L161" s="42">
        <v>1</v>
      </c>
      <c r="M161" s="42" t="s">
        <v>1117</v>
      </c>
      <c r="N161" s="42"/>
      <c r="O161" s="42"/>
      <c r="P161" s="42"/>
      <c r="Q161" s="42">
        <v>4367</v>
      </c>
      <c r="R161" s="42"/>
      <c r="S161" s="42"/>
      <c r="T161" s="43"/>
      <c r="U161" s="42"/>
      <c r="V161" s="154">
        <v>0</v>
      </c>
    </row>
    <row r="162" spans="1:22" s="29" customFormat="1" ht="27" customHeight="1" x14ac:dyDescent="0.2">
      <c r="A162" s="154">
        <v>153</v>
      </c>
      <c r="B162" s="42" t="s">
        <v>2524</v>
      </c>
      <c r="C162" s="42" t="s">
        <v>32</v>
      </c>
      <c r="D162" s="42">
        <v>101</v>
      </c>
      <c r="E162" s="42">
        <v>101</v>
      </c>
      <c r="F162" s="42">
        <v>17</v>
      </c>
      <c r="G162" s="42">
        <v>2</v>
      </c>
      <c r="H162" s="42"/>
      <c r="I162" s="42"/>
      <c r="J162" s="42">
        <v>63</v>
      </c>
      <c r="K162" s="43">
        <f t="shared" si="3"/>
        <v>63</v>
      </c>
      <c r="L162" s="42">
        <v>2</v>
      </c>
      <c r="M162" s="42" t="s">
        <v>1118</v>
      </c>
      <c r="N162" s="42" t="s">
        <v>15</v>
      </c>
      <c r="O162" s="42" t="s">
        <v>12</v>
      </c>
      <c r="P162" s="42">
        <v>120</v>
      </c>
      <c r="Q162" s="42"/>
      <c r="R162" s="42">
        <v>63</v>
      </c>
      <c r="S162" s="42"/>
      <c r="T162" s="43"/>
      <c r="U162" s="42">
        <v>20</v>
      </c>
      <c r="V162" s="154">
        <v>0.02</v>
      </c>
    </row>
    <row r="163" spans="1:22" s="29" customFormat="1" ht="27" customHeight="1" x14ac:dyDescent="0.2">
      <c r="A163" s="155">
        <v>154</v>
      </c>
      <c r="B163" s="154"/>
      <c r="C163" s="42" t="s">
        <v>32</v>
      </c>
      <c r="D163" s="42">
        <v>119</v>
      </c>
      <c r="E163" s="42">
        <v>119</v>
      </c>
      <c r="F163" s="42">
        <v>35</v>
      </c>
      <c r="G163" s="42">
        <v>1</v>
      </c>
      <c r="H163" s="42"/>
      <c r="I163" s="42">
        <v>1</v>
      </c>
      <c r="J163" s="42">
        <v>65</v>
      </c>
      <c r="K163" s="43">
        <f t="shared" si="3"/>
        <v>165</v>
      </c>
      <c r="L163" s="42">
        <v>1</v>
      </c>
      <c r="M163" s="42" t="s">
        <v>1118</v>
      </c>
      <c r="N163" s="42"/>
      <c r="O163" s="42"/>
      <c r="P163" s="42"/>
      <c r="Q163" s="42">
        <v>165</v>
      </c>
      <c r="R163" s="42"/>
      <c r="S163" s="42"/>
      <c r="T163" s="43"/>
      <c r="U163" s="42"/>
      <c r="V163" s="154">
        <v>0.01</v>
      </c>
    </row>
    <row r="164" spans="1:22" s="29" customFormat="1" ht="27" customHeight="1" x14ac:dyDescent="0.2">
      <c r="A164" s="154">
        <v>155</v>
      </c>
      <c r="B164" s="154"/>
      <c r="C164" s="42" t="s">
        <v>32</v>
      </c>
      <c r="D164" s="42">
        <v>103</v>
      </c>
      <c r="E164" s="42">
        <v>103</v>
      </c>
      <c r="F164" s="42">
        <v>19</v>
      </c>
      <c r="G164" s="42">
        <v>1</v>
      </c>
      <c r="H164" s="42">
        <v>1</v>
      </c>
      <c r="I164" s="42">
        <v>2</v>
      </c>
      <c r="J164" s="42">
        <v>9</v>
      </c>
      <c r="K164" s="43">
        <f t="shared" si="3"/>
        <v>609</v>
      </c>
      <c r="L164" s="42">
        <v>1</v>
      </c>
      <c r="M164" s="42" t="s">
        <v>1118</v>
      </c>
      <c r="N164" s="42"/>
      <c r="O164" s="42"/>
      <c r="P164" s="42"/>
      <c r="Q164" s="42">
        <v>609</v>
      </c>
      <c r="R164" s="42"/>
      <c r="S164" s="42"/>
      <c r="T164" s="43"/>
      <c r="U164" s="42"/>
      <c r="V164" s="154">
        <v>0.01</v>
      </c>
    </row>
    <row r="165" spans="1:22" s="29" customFormat="1" ht="27" customHeight="1" x14ac:dyDescent="0.2">
      <c r="A165" s="155">
        <v>156</v>
      </c>
      <c r="B165" s="154"/>
      <c r="C165" s="42" t="s">
        <v>9</v>
      </c>
      <c r="D165" s="42">
        <v>14802</v>
      </c>
      <c r="E165" s="42"/>
      <c r="F165" s="42">
        <v>28</v>
      </c>
      <c r="G165" s="42">
        <v>1</v>
      </c>
      <c r="H165" s="42">
        <v>4</v>
      </c>
      <c r="I165" s="42">
        <v>1</v>
      </c>
      <c r="J165" s="42">
        <v>37</v>
      </c>
      <c r="K165" s="43">
        <f t="shared" si="3"/>
        <v>1737</v>
      </c>
      <c r="L165" s="42">
        <v>1</v>
      </c>
      <c r="M165" s="42" t="s">
        <v>1118</v>
      </c>
      <c r="N165" s="42"/>
      <c r="O165" s="42"/>
      <c r="P165" s="42"/>
      <c r="Q165" s="42">
        <v>1737</v>
      </c>
      <c r="R165" s="42"/>
      <c r="S165" s="42"/>
      <c r="T165" s="43"/>
      <c r="U165" s="42"/>
      <c r="V165" s="154">
        <v>0</v>
      </c>
    </row>
    <row r="166" spans="1:22" s="29" customFormat="1" ht="27" customHeight="1" x14ac:dyDescent="0.2">
      <c r="A166" s="154">
        <v>157</v>
      </c>
      <c r="B166" s="154"/>
      <c r="C166" s="42" t="s">
        <v>9</v>
      </c>
      <c r="D166" s="42">
        <v>17802</v>
      </c>
      <c r="E166" s="42">
        <v>2935</v>
      </c>
      <c r="F166" s="42">
        <v>56</v>
      </c>
      <c r="G166" s="42">
        <v>1</v>
      </c>
      <c r="H166" s="42">
        <v>20</v>
      </c>
      <c r="I166" s="42"/>
      <c r="J166" s="42">
        <v>8</v>
      </c>
      <c r="K166" s="43">
        <f t="shared" si="3"/>
        <v>8008</v>
      </c>
      <c r="L166" s="42">
        <v>1</v>
      </c>
      <c r="M166" s="42" t="s">
        <v>1118</v>
      </c>
      <c r="N166" s="42"/>
      <c r="O166" s="42"/>
      <c r="P166" s="42"/>
      <c r="Q166" s="42">
        <v>8008</v>
      </c>
      <c r="R166" s="42"/>
      <c r="S166" s="42"/>
      <c r="T166" s="43"/>
      <c r="U166" s="42"/>
      <c r="V166" s="154">
        <v>0</v>
      </c>
    </row>
    <row r="167" spans="1:22" s="29" customFormat="1" ht="27" customHeight="1" x14ac:dyDescent="0.2">
      <c r="A167" s="155">
        <v>158</v>
      </c>
      <c r="B167" s="154"/>
      <c r="C167" s="42" t="s">
        <v>32</v>
      </c>
      <c r="D167" s="42">
        <v>763</v>
      </c>
      <c r="E167" s="42">
        <v>763</v>
      </c>
      <c r="F167" s="42">
        <v>61</v>
      </c>
      <c r="G167" s="42">
        <v>1</v>
      </c>
      <c r="H167" s="42"/>
      <c r="I167" s="42">
        <v>1</v>
      </c>
      <c r="J167" s="42">
        <v>40</v>
      </c>
      <c r="K167" s="43">
        <f t="shared" si="3"/>
        <v>140</v>
      </c>
      <c r="L167" s="42">
        <v>1</v>
      </c>
      <c r="M167" s="42" t="s">
        <v>1118</v>
      </c>
      <c r="N167" s="42"/>
      <c r="O167" s="42"/>
      <c r="P167" s="42"/>
      <c r="Q167" s="42">
        <v>140</v>
      </c>
      <c r="R167" s="42"/>
      <c r="S167" s="42"/>
      <c r="T167" s="43"/>
      <c r="U167" s="42"/>
      <c r="V167" s="154">
        <v>0.01</v>
      </c>
    </row>
    <row r="168" spans="1:22" s="29" customFormat="1" ht="27" customHeight="1" x14ac:dyDescent="0.2">
      <c r="A168" s="154">
        <v>159</v>
      </c>
      <c r="B168" s="42" t="s">
        <v>2521</v>
      </c>
      <c r="C168" s="42" t="s">
        <v>32</v>
      </c>
      <c r="D168" s="42">
        <v>98</v>
      </c>
      <c r="E168" s="42">
        <v>98</v>
      </c>
      <c r="F168" s="42">
        <v>140</v>
      </c>
      <c r="G168" s="42">
        <v>2</v>
      </c>
      <c r="H168" s="42"/>
      <c r="I168" s="42"/>
      <c r="J168" s="42">
        <v>57</v>
      </c>
      <c r="K168" s="43">
        <f t="shared" si="3"/>
        <v>57</v>
      </c>
      <c r="L168" s="42">
        <v>2</v>
      </c>
      <c r="M168" s="42" t="s">
        <v>1119</v>
      </c>
      <c r="N168" s="42" t="s">
        <v>15</v>
      </c>
      <c r="O168" s="42" t="s">
        <v>42</v>
      </c>
      <c r="P168" s="42">
        <v>48</v>
      </c>
      <c r="Q168" s="42"/>
      <c r="R168" s="42">
        <v>57</v>
      </c>
      <c r="S168" s="42"/>
      <c r="T168" s="43"/>
      <c r="U168" s="42">
        <v>10</v>
      </c>
      <c r="V168" s="154">
        <v>0.02</v>
      </c>
    </row>
    <row r="169" spans="1:22" s="29" customFormat="1" ht="27" customHeight="1" x14ac:dyDescent="0.2">
      <c r="A169" s="155">
        <v>160</v>
      </c>
      <c r="B169" s="154"/>
      <c r="C169" s="42" t="s">
        <v>13</v>
      </c>
      <c r="D169" s="42"/>
      <c r="E169" s="42"/>
      <c r="F169" s="42"/>
      <c r="G169" s="42">
        <v>1</v>
      </c>
      <c r="H169" s="42">
        <v>12</v>
      </c>
      <c r="I169" s="42"/>
      <c r="J169" s="42">
        <v>57</v>
      </c>
      <c r="K169" s="43">
        <f t="shared" si="3"/>
        <v>4857</v>
      </c>
      <c r="L169" s="42">
        <v>1</v>
      </c>
      <c r="M169" s="42" t="s">
        <v>1119</v>
      </c>
      <c r="N169" s="42"/>
      <c r="O169" s="42"/>
      <c r="P169" s="42"/>
      <c r="Q169" s="42">
        <v>4857</v>
      </c>
      <c r="R169" s="42"/>
      <c r="S169" s="42"/>
      <c r="T169" s="43"/>
      <c r="U169" s="42"/>
      <c r="V169" s="154">
        <v>0.01</v>
      </c>
    </row>
    <row r="170" spans="1:22" s="29" customFormat="1" ht="27" customHeight="1" x14ac:dyDescent="0.2">
      <c r="A170" s="154">
        <v>161</v>
      </c>
      <c r="B170" s="42" t="s">
        <v>2520</v>
      </c>
      <c r="C170" s="42" t="s">
        <v>32</v>
      </c>
      <c r="D170" s="42">
        <v>100</v>
      </c>
      <c r="E170" s="42">
        <v>100</v>
      </c>
      <c r="F170" s="42">
        <v>16</v>
      </c>
      <c r="G170" s="42">
        <v>2</v>
      </c>
      <c r="H170" s="42">
        <v>1</v>
      </c>
      <c r="I170" s="42"/>
      <c r="J170" s="42">
        <v>4</v>
      </c>
      <c r="K170" s="43">
        <f t="shared" si="3"/>
        <v>404</v>
      </c>
      <c r="L170" s="42">
        <v>2</v>
      </c>
      <c r="M170" s="42" t="s">
        <v>1120</v>
      </c>
      <c r="N170" s="42" t="s">
        <v>15</v>
      </c>
      <c r="O170" s="42" t="s">
        <v>42</v>
      </c>
      <c r="P170" s="42">
        <v>93</v>
      </c>
      <c r="Q170" s="42"/>
      <c r="R170" s="42">
        <v>404</v>
      </c>
      <c r="S170" s="42"/>
      <c r="T170" s="43"/>
      <c r="U170" s="42">
        <v>10</v>
      </c>
      <c r="V170" s="154">
        <v>0.02</v>
      </c>
    </row>
    <row r="171" spans="1:22" s="29" customFormat="1" ht="27" customHeight="1" x14ac:dyDescent="0.2">
      <c r="A171" s="155">
        <v>162</v>
      </c>
      <c r="B171" s="154"/>
      <c r="C171" s="42" t="s">
        <v>9</v>
      </c>
      <c r="D171" s="42">
        <v>19661</v>
      </c>
      <c r="E171" s="42">
        <v>1580</v>
      </c>
      <c r="F171" s="42">
        <v>24</v>
      </c>
      <c r="G171" s="42">
        <v>1</v>
      </c>
      <c r="H171" s="42">
        <v>35</v>
      </c>
      <c r="I171" s="42"/>
      <c r="J171" s="42">
        <v>16</v>
      </c>
      <c r="K171" s="43">
        <f t="shared" si="3"/>
        <v>14016</v>
      </c>
      <c r="L171" s="42">
        <v>1</v>
      </c>
      <c r="M171" s="42" t="s">
        <v>1120</v>
      </c>
      <c r="N171" s="42"/>
      <c r="O171" s="42"/>
      <c r="P171" s="42"/>
      <c r="Q171" s="42">
        <v>14016</v>
      </c>
      <c r="R171" s="42"/>
      <c r="S171" s="42"/>
      <c r="T171" s="43"/>
      <c r="U171" s="42"/>
      <c r="V171" s="154">
        <v>0</v>
      </c>
    </row>
    <row r="172" spans="1:22" s="29" customFormat="1" ht="27" customHeight="1" x14ac:dyDescent="0.2">
      <c r="A172" s="154">
        <v>163</v>
      </c>
      <c r="B172" s="42" t="s">
        <v>2530</v>
      </c>
      <c r="C172" s="42" t="s">
        <v>1737</v>
      </c>
      <c r="D172" s="42">
        <v>87</v>
      </c>
      <c r="E172" s="42"/>
      <c r="F172" s="42">
        <v>3</v>
      </c>
      <c r="G172" s="42">
        <v>2</v>
      </c>
      <c r="H172" s="42">
        <v>1</v>
      </c>
      <c r="I172" s="42"/>
      <c r="J172" s="42">
        <v>3</v>
      </c>
      <c r="K172" s="43">
        <f t="shared" si="3"/>
        <v>403</v>
      </c>
      <c r="L172" s="42">
        <v>2</v>
      </c>
      <c r="M172" s="42" t="s">
        <v>2531</v>
      </c>
      <c r="N172" s="42" t="s">
        <v>15</v>
      </c>
      <c r="O172" s="42" t="s">
        <v>42</v>
      </c>
      <c r="P172" s="42">
        <v>90</v>
      </c>
      <c r="Q172" s="42"/>
      <c r="R172" s="42">
        <v>403</v>
      </c>
      <c r="S172" s="42"/>
      <c r="T172" s="43"/>
      <c r="U172" s="42">
        <v>15</v>
      </c>
      <c r="V172" s="154">
        <v>0.02</v>
      </c>
    </row>
    <row r="173" spans="1:22" s="29" customFormat="1" ht="27" customHeight="1" x14ac:dyDescent="0.2">
      <c r="A173" s="155">
        <v>164</v>
      </c>
      <c r="B173" s="154"/>
      <c r="C173" s="95" t="s">
        <v>32</v>
      </c>
      <c r="D173" s="95">
        <v>762</v>
      </c>
      <c r="E173" s="95"/>
      <c r="F173" s="95">
        <v>60</v>
      </c>
      <c r="G173" s="95">
        <v>1</v>
      </c>
      <c r="H173" s="95">
        <v>10</v>
      </c>
      <c r="I173" s="95">
        <v>2</v>
      </c>
      <c r="J173" s="95">
        <v>35</v>
      </c>
      <c r="K173" s="96">
        <f t="shared" si="3"/>
        <v>4235</v>
      </c>
      <c r="L173" s="95"/>
      <c r="M173" s="95"/>
      <c r="N173" s="95"/>
      <c r="O173" s="95"/>
      <c r="P173" s="95"/>
      <c r="Q173" s="95">
        <v>4235</v>
      </c>
      <c r="R173" s="95"/>
      <c r="S173" s="95"/>
      <c r="T173" s="96"/>
      <c r="U173" s="95"/>
      <c r="V173" s="154">
        <v>0</v>
      </c>
    </row>
    <row r="174" spans="1:22" s="29" customFormat="1" ht="27" customHeight="1" x14ac:dyDescent="0.2">
      <c r="A174" s="154">
        <v>165</v>
      </c>
      <c r="B174" s="42" t="s">
        <v>2539</v>
      </c>
      <c r="C174" s="42" t="s">
        <v>32</v>
      </c>
      <c r="D174" s="42">
        <v>3379</v>
      </c>
      <c r="E174" s="42"/>
      <c r="F174" s="42">
        <v>118</v>
      </c>
      <c r="G174" s="42">
        <v>2</v>
      </c>
      <c r="H174" s="42"/>
      <c r="I174" s="42">
        <v>1</v>
      </c>
      <c r="J174" s="42">
        <v>97</v>
      </c>
      <c r="K174" s="43">
        <f t="shared" si="3"/>
        <v>197</v>
      </c>
      <c r="L174" s="42">
        <v>2</v>
      </c>
      <c r="M174" s="42" t="s">
        <v>2540</v>
      </c>
      <c r="N174" s="42" t="s">
        <v>15</v>
      </c>
      <c r="O174" s="42" t="s">
        <v>12</v>
      </c>
      <c r="P174" s="42">
        <v>90</v>
      </c>
      <c r="Q174" s="42"/>
      <c r="R174" s="42">
        <v>197</v>
      </c>
      <c r="S174" s="42"/>
      <c r="T174" s="43"/>
      <c r="U174" s="42">
        <v>20</v>
      </c>
      <c r="V174" s="154">
        <v>0.02</v>
      </c>
    </row>
    <row r="175" spans="1:22" s="29" customFormat="1" ht="27" customHeight="1" x14ac:dyDescent="0.2">
      <c r="A175" s="155">
        <v>166</v>
      </c>
      <c r="B175" s="42" t="s">
        <v>2541</v>
      </c>
      <c r="C175" s="42" t="s">
        <v>32</v>
      </c>
      <c r="D175" s="42">
        <v>95</v>
      </c>
      <c r="E175" s="42"/>
      <c r="F175" s="42">
        <v>1</v>
      </c>
      <c r="G175" s="42">
        <v>2</v>
      </c>
      <c r="H175" s="42"/>
      <c r="I175" s="42">
        <v>1</v>
      </c>
      <c r="J175" s="42">
        <v>99</v>
      </c>
      <c r="K175" s="43">
        <f t="shared" si="3"/>
        <v>199</v>
      </c>
      <c r="L175" s="42">
        <v>2</v>
      </c>
      <c r="M175" s="42" t="s">
        <v>1121</v>
      </c>
      <c r="N175" s="42" t="s">
        <v>15</v>
      </c>
      <c r="O175" s="95" t="s">
        <v>12</v>
      </c>
      <c r="P175" s="42">
        <v>90</v>
      </c>
      <c r="Q175" s="42"/>
      <c r="R175" s="42">
        <v>199</v>
      </c>
      <c r="S175" s="42"/>
      <c r="T175" s="43"/>
      <c r="U175" s="42">
        <v>30</v>
      </c>
      <c r="V175" s="154">
        <v>0.02</v>
      </c>
    </row>
    <row r="176" spans="1:22" s="29" customFormat="1" ht="27" customHeight="1" x14ac:dyDescent="0.2">
      <c r="A176" s="154">
        <v>167</v>
      </c>
      <c r="B176" s="154"/>
      <c r="C176" s="42" t="s">
        <v>9</v>
      </c>
      <c r="D176" s="42">
        <v>13108</v>
      </c>
      <c r="E176" s="42">
        <v>1517</v>
      </c>
      <c r="F176" s="42">
        <v>24</v>
      </c>
      <c r="G176" s="42">
        <v>1</v>
      </c>
      <c r="H176" s="42">
        <v>8</v>
      </c>
      <c r="I176" s="42">
        <v>1</v>
      </c>
      <c r="J176" s="42">
        <v>27</v>
      </c>
      <c r="K176" s="96">
        <f t="shared" si="3"/>
        <v>3327</v>
      </c>
      <c r="L176" s="42">
        <v>1</v>
      </c>
      <c r="M176" s="42"/>
      <c r="N176" s="42"/>
      <c r="O176" s="42"/>
      <c r="P176" s="42"/>
      <c r="Q176" s="42">
        <v>3327</v>
      </c>
      <c r="R176" s="42"/>
      <c r="S176" s="42"/>
      <c r="T176" s="43"/>
      <c r="U176" s="42"/>
      <c r="V176" s="154">
        <v>0</v>
      </c>
    </row>
    <row r="177" spans="1:22" s="29" customFormat="1" ht="27" customHeight="1" x14ac:dyDescent="0.2">
      <c r="A177" s="155">
        <v>168</v>
      </c>
      <c r="B177" s="97" t="s">
        <v>2557</v>
      </c>
      <c r="C177" s="97" t="s">
        <v>9</v>
      </c>
      <c r="D177" s="97"/>
      <c r="E177" s="97"/>
      <c r="F177" s="97"/>
      <c r="G177" s="97">
        <v>2</v>
      </c>
      <c r="H177" s="97"/>
      <c r="I177" s="97"/>
      <c r="J177" s="97">
        <v>63</v>
      </c>
      <c r="K177" s="98">
        <f t="shared" si="3"/>
        <v>63</v>
      </c>
      <c r="L177" s="97">
        <v>2</v>
      </c>
      <c r="M177" s="97" t="s">
        <v>2558</v>
      </c>
      <c r="N177" s="97" t="s">
        <v>15</v>
      </c>
      <c r="O177" s="97" t="s">
        <v>42</v>
      </c>
      <c r="P177" s="97">
        <v>72</v>
      </c>
      <c r="Q177" s="97"/>
      <c r="R177" s="97">
        <v>63</v>
      </c>
      <c r="S177" s="97"/>
      <c r="T177" s="98"/>
      <c r="U177" s="97">
        <v>10</v>
      </c>
      <c r="V177" s="154">
        <v>0</v>
      </c>
    </row>
    <row r="178" spans="1:22" s="29" customFormat="1" ht="27" customHeight="1" x14ac:dyDescent="0.2">
      <c r="A178" s="154">
        <v>169</v>
      </c>
      <c r="B178" s="154"/>
      <c r="C178" s="97" t="s">
        <v>9</v>
      </c>
      <c r="D178" s="97"/>
      <c r="E178" s="97"/>
      <c r="F178" s="97"/>
      <c r="G178" s="97">
        <v>2</v>
      </c>
      <c r="H178" s="97"/>
      <c r="I178" s="97"/>
      <c r="J178" s="97">
        <v>45</v>
      </c>
      <c r="K178" s="98">
        <f t="shared" si="3"/>
        <v>45</v>
      </c>
      <c r="L178" s="97">
        <v>2</v>
      </c>
      <c r="M178" s="97" t="s">
        <v>2558</v>
      </c>
      <c r="N178" s="97"/>
      <c r="O178" s="97"/>
      <c r="P178" s="97"/>
      <c r="Q178" s="97">
        <v>45</v>
      </c>
      <c r="R178" s="97"/>
      <c r="S178" s="97"/>
      <c r="T178" s="98"/>
      <c r="U178" s="97"/>
      <c r="V178" s="154">
        <v>0</v>
      </c>
    </row>
    <row r="179" spans="1:22" s="29" customFormat="1" ht="27" customHeight="1" x14ac:dyDescent="0.2">
      <c r="A179" s="155">
        <v>170</v>
      </c>
      <c r="B179" s="154"/>
      <c r="C179" s="97" t="s">
        <v>9</v>
      </c>
      <c r="D179" s="97">
        <v>48137</v>
      </c>
      <c r="E179" s="97">
        <v>4283</v>
      </c>
      <c r="F179" s="97">
        <v>67</v>
      </c>
      <c r="G179" s="97">
        <v>1</v>
      </c>
      <c r="H179" s="97">
        <v>4</v>
      </c>
      <c r="I179" s="97">
        <v>2</v>
      </c>
      <c r="J179" s="97">
        <v>44</v>
      </c>
      <c r="K179" s="98">
        <f t="shared" si="3"/>
        <v>1844</v>
      </c>
      <c r="L179" s="97">
        <v>1</v>
      </c>
      <c r="M179" s="97" t="s">
        <v>2558</v>
      </c>
      <c r="N179" s="97"/>
      <c r="O179" s="97"/>
      <c r="P179" s="97"/>
      <c r="Q179" s="97">
        <v>1844</v>
      </c>
      <c r="R179" s="97"/>
      <c r="S179" s="97"/>
      <c r="T179" s="98"/>
      <c r="U179" s="97"/>
      <c r="V179" s="154">
        <v>0</v>
      </c>
    </row>
    <row r="180" spans="1:22" s="29" customFormat="1" ht="27" customHeight="1" x14ac:dyDescent="0.2">
      <c r="A180" s="154">
        <v>171</v>
      </c>
      <c r="B180" s="154"/>
      <c r="C180" s="97" t="s">
        <v>32</v>
      </c>
      <c r="D180" s="97">
        <v>3131</v>
      </c>
      <c r="E180" s="97"/>
      <c r="F180" s="97">
        <v>39</v>
      </c>
      <c r="G180" s="97">
        <v>1</v>
      </c>
      <c r="H180" s="97">
        <v>17</v>
      </c>
      <c r="I180" s="97">
        <v>2</v>
      </c>
      <c r="J180" s="97">
        <v>40</v>
      </c>
      <c r="K180" s="98">
        <f t="shared" si="3"/>
        <v>7040</v>
      </c>
      <c r="L180" s="97">
        <v>1</v>
      </c>
      <c r="M180" s="97" t="s">
        <v>2558</v>
      </c>
      <c r="N180" s="97"/>
      <c r="O180" s="97"/>
      <c r="P180" s="97"/>
      <c r="Q180" s="97">
        <v>7040</v>
      </c>
      <c r="R180" s="97"/>
      <c r="S180" s="97"/>
      <c r="T180" s="98"/>
      <c r="U180" s="97"/>
      <c r="V180" s="154">
        <v>0.01</v>
      </c>
    </row>
    <row r="181" spans="1:22" s="29" customFormat="1" ht="27" customHeight="1" x14ac:dyDescent="0.2">
      <c r="A181" s="155">
        <v>172</v>
      </c>
      <c r="B181" s="154"/>
      <c r="C181" s="97" t="s">
        <v>32</v>
      </c>
      <c r="D181" s="97">
        <v>3148</v>
      </c>
      <c r="E181" s="97"/>
      <c r="F181" s="97">
        <v>57</v>
      </c>
      <c r="G181" s="97">
        <v>1</v>
      </c>
      <c r="H181" s="97">
        <v>5</v>
      </c>
      <c r="I181" s="97">
        <v>3</v>
      </c>
      <c r="J181" s="97">
        <v>20</v>
      </c>
      <c r="K181" s="98">
        <f t="shared" si="3"/>
        <v>2320</v>
      </c>
      <c r="L181" s="97">
        <v>1</v>
      </c>
      <c r="M181" s="97" t="s">
        <v>2558</v>
      </c>
      <c r="N181" s="97"/>
      <c r="O181" s="97"/>
      <c r="P181" s="97"/>
      <c r="Q181" s="97">
        <v>2320</v>
      </c>
      <c r="R181" s="97"/>
      <c r="S181" s="97"/>
      <c r="T181" s="98"/>
      <c r="U181" s="97"/>
      <c r="V181" s="154">
        <v>0.01</v>
      </c>
    </row>
    <row r="182" spans="1:22" s="29" customFormat="1" ht="27" customHeight="1" x14ac:dyDescent="0.2">
      <c r="A182" s="154">
        <v>173</v>
      </c>
      <c r="B182" s="154"/>
      <c r="C182" s="97" t="s">
        <v>13</v>
      </c>
      <c r="D182" s="97"/>
      <c r="E182" s="97"/>
      <c r="F182" s="97"/>
      <c r="G182" s="97">
        <v>1</v>
      </c>
      <c r="H182" s="97">
        <v>4</v>
      </c>
      <c r="I182" s="97"/>
      <c r="J182" s="97"/>
      <c r="K182" s="98">
        <f t="shared" si="3"/>
        <v>1600</v>
      </c>
      <c r="L182" s="97">
        <v>1</v>
      </c>
      <c r="M182" s="97" t="s">
        <v>2558</v>
      </c>
      <c r="N182" s="97"/>
      <c r="O182" s="97"/>
      <c r="P182" s="97"/>
      <c r="Q182" s="97">
        <v>1600</v>
      </c>
      <c r="R182" s="97"/>
      <c r="S182" s="97"/>
      <c r="T182" s="98"/>
      <c r="U182" s="97"/>
      <c r="V182" s="154">
        <v>0.01</v>
      </c>
    </row>
    <row r="183" spans="1:22" s="29" customFormat="1" ht="27" customHeight="1" x14ac:dyDescent="0.2">
      <c r="A183" s="97"/>
      <c r="B183" s="154"/>
      <c r="C183" s="97"/>
      <c r="D183" s="97"/>
      <c r="E183" s="97"/>
      <c r="F183" s="97"/>
      <c r="G183" s="97"/>
      <c r="H183" s="97"/>
      <c r="I183" s="97"/>
      <c r="J183" s="97"/>
      <c r="K183" s="98"/>
      <c r="L183" s="97"/>
      <c r="M183" s="97"/>
      <c r="N183" s="97"/>
      <c r="O183" s="97"/>
      <c r="P183" s="97"/>
      <c r="Q183" s="97"/>
      <c r="R183" s="97"/>
      <c r="S183" s="97"/>
      <c r="T183" s="98"/>
      <c r="U183" s="97"/>
      <c r="V183" s="97"/>
    </row>
    <row r="184" spans="1:22" s="29" customFormat="1" ht="27" customHeight="1" x14ac:dyDescent="0.2">
      <c r="A184" s="97"/>
      <c r="B184" s="154"/>
      <c r="C184" s="97"/>
      <c r="D184" s="97"/>
      <c r="E184" s="97"/>
      <c r="F184" s="97"/>
      <c r="G184" s="97"/>
      <c r="H184" s="97"/>
      <c r="I184" s="97"/>
      <c r="J184" s="97"/>
      <c r="K184" s="98"/>
      <c r="L184" s="97"/>
      <c r="M184" s="97"/>
      <c r="N184" s="97"/>
      <c r="O184" s="97"/>
      <c r="P184" s="97"/>
      <c r="Q184" s="97"/>
      <c r="R184" s="97"/>
      <c r="S184" s="97"/>
      <c r="T184" s="98"/>
      <c r="U184" s="97"/>
      <c r="V184" s="97"/>
    </row>
    <row r="185" spans="1:22" ht="22.5" customHeight="1" x14ac:dyDescent="0.2"/>
    <row r="186" spans="1:22" ht="22.5" customHeight="1" x14ac:dyDescent="0.2"/>
    <row r="187" spans="1:22" ht="22.5" customHeight="1" x14ac:dyDescent="0.25">
      <c r="G187" s="28" t="s">
        <v>219</v>
      </c>
      <c r="H187" s="28"/>
      <c r="I187" s="28"/>
      <c r="J187" s="28"/>
      <c r="K187" s="28" t="s">
        <v>206</v>
      </c>
      <c r="L187" s="28"/>
      <c r="M187" s="28" t="s">
        <v>597</v>
      </c>
      <c r="N187" s="28"/>
    </row>
    <row r="188" spans="1:22" ht="22.5" customHeight="1" x14ac:dyDescent="0.25">
      <c r="G188" s="28"/>
      <c r="H188" s="28"/>
      <c r="I188" s="28"/>
      <c r="J188" s="28"/>
      <c r="K188" s="28"/>
      <c r="L188" s="28"/>
      <c r="M188" s="28" t="s">
        <v>598</v>
      </c>
      <c r="N188" s="28"/>
    </row>
    <row r="189" spans="1:22" ht="22.5" customHeight="1" x14ac:dyDescent="0.25">
      <c r="G189" s="28"/>
      <c r="H189" s="28"/>
      <c r="I189" s="28"/>
      <c r="J189" s="28"/>
      <c r="K189" s="28"/>
      <c r="L189" s="28"/>
      <c r="M189" s="28" t="s">
        <v>599</v>
      </c>
      <c r="N189" s="28"/>
    </row>
    <row r="190" spans="1:22" ht="22.5" customHeight="1" x14ac:dyDescent="0.25">
      <c r="G190" s="28"/>
      <c r="H190" s="28"/>
      <c r="I190" s="28"/>
      <c r="J190" s="28"/>
      <c r="K190" s="28"/>
      <c r="L190" s="28"/>
      <c r="M190" s="28" t="s">
        <v>600</v>
      </c>
      <c r="N190" s="28"/>
    </row>
    <row r="191" spans="1:22" ht="22.5" customHeight="1" x14ac:dyDescent="0.25">
      <c r="G191" s="28"/>
      <c r="H191" s="28"/>
      <c r="I191" s="28"/>
      <c r="J191" s="28"/>
      <c r="K191" s="28"/>
      <c r="L191" s="28"/>
      <c r="M191" s="28" t="s">
        <v>601</v>
      </c>
      <c r="N191" s="28"/>
    </row>
    <row r="192" spans="1:22" ht="22.5" customHeight="1" x14ac:dyDescent="0.2"/>
    <row r="193" ht="22.5" customHeight="1" x14ac:dyDescent="0.2"/>
    <row r="194" ht="22.5" customHeight="1" x14ac:dyDescent="0.2"/>
  </sheetData>
  <mergeCells count="27">
    <mergeCell ref="T5:T9"/>
    <mergeCell ref="A4:A9"/>
    <mergeCell ref="C4:C9"/>
    <mergeCell ref="D4:D9"/>
    <mergeCell ref="E4:E9"/>
    <mergeCell ref="F4:F9"/>
    <mergeCell ref="G4:G9"/>
    <mergeCell ref="H4:H9"/>
    <mergeCell ref="I4:I9"/>
    <mergeCell ref="J4:J9"/>
    <mergeCell ref="B4:B9"/>
    <mergeCell ref="A1:U1"/>
    <mergeCell ref="A2:U2"/>
    <mergeCell ref="L3:U3"/>
    <mergeCell ref="V3:V9"/>
    <mergeCell ref="K4:K9"/>
    <mergeCell ref="M4:M9"/>
    <mergeCell ref="L4:L9"/>
    <mergeCell ref="N4:N9"/>
    <mergeCell ref="O4:O9"/>
    <mergeCell ref="P4:P9"/>
    <mergeCell ref="U4:U9"/>
    <mergeCell ref="A3:K3"/>
    <mergeCell ref="Q4:T4"/>
    <mergeCell ref="Q5:Q9"/>
    <mergeCell ref="R5:R9"/>
    <mergeCell ref="S5:S9"/>
  </mergeCells>
  <pageMargins left="0.7" right="0.7" top="0.75" bottom="0.75" header="0.3" footer="0.3"/>
  <pageSetup paperSize="9" scale="7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9"/>
  <sheetViews>
    <sheetView workbookViewId="0">
      <pane xSplit="12" ySplit="9" topLeftCell="M208" activePane="bottomRight" state="frozenSplit"/>
      <selection pane="topRight" activeCell="M1" sqref="M1"/>
      <selection pane="bottomLeft" activeCell="A16" sqref="A16"/>
      <selection pane="bottomRight" activeCell="M212" sqref="M212"/>
    </sheetView>
  </sheetViews>
  <sheetFormatPr defaultRowHeight="14.25" x14ac:dyDescent="0.2"/>
  <cols>
    <col min="1" max="1" width="6.375" customWidth="1"/>
    <col min="2" max="2" width="19.375" style="25" customWidth="1"/>
    <col min="3" max="3" width="11" customWidth="1"/>
    <col min="4" max="4" width="9.875" style="25" customWidth="1"/>
    <col min="13" max="13" width="12" style="25" customWidth="1"/>
    <col min="18" max="18" width="9" style="25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2" s="25" customFormat="1" ht="15" customHeight="1" x14ac:dyDescent="0.2">
      <c r="A3" s="210" t="s">
        <v>207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0" t="s">
        <v>208</v>
      </c>
      <c r="M3" s="211"/>
      <c r="N3" s="211"/>
      <c r="O3" s="211"/>
      <c r="P3" s="211"/>
      <c r="Q3" s="211"/>
      <c r="R3" s="211"/>
      <c r="S3" s="211"/>
      <c r="T3" s="211"/>
      <c r="U3" s="211"/>
      <c r="V3" s="207" t="s">
        <v>752</v>
      </c>
    </row>
    <row r="4" spans="1:22" s="25" customFormat="1" ht="18.75" customHeight="1" x14ac:dyDescent="0.2">
      <c r="A4" s="215" t="s">
        <v>2</v>
      </c>
      <c r="B4" s="215"/>
      <c r="C4" s="215" t="s">
        <v>205</v>
      </c>
      <c r="D4" s="215" t="s">
        <v>336</v>
      </c>
      <c r="E4" s="215" t="s">
        <v>4</v>
      </c>
      <c r="F4" s="212" t="s">
        <v>5</v>
      </c>
      <c r="G4" s="219" t="s">
        <v>206</v>
      </c>
      <c r="H4" s="210" t="s">
        <v>1066</v>
      </c>
      <c r="I4" s="211"/>
      <c r="J4" s="218"/>
      <c r="K4" s="219" t="s">
        <v>337</v>
      </c>
      <c r="L4" s="212" t="s">
        <v>2</v>
      </c>
      <c r="M4" s="212" t="s">
        <v>210</v>
      </c>
      <c r="N4" s="219" t="s">
        <v>211</v>
      </c>
      <c r="O4" s="219" t="s">
        <v>338</v>
      </c>
      <c r="P4" s="219" t="s">
        <v>1063</v>
      </c>
      <c r="Q4" s="199" t="s">
        <v>338</v>
      </c>
      <c r="R4" s="200"/>
      <c r="S4" s="200"/>
      <c r="T4" s="201"/>
      <c r="U4" s="178" t="s">
        <v>218</v>
      </c>
      <c r="V4" s="208"/>
    </row>
    <row r="5" spans="1:22" s="25" customFormat="1" ht="14.25" customHeight="1" x14ac:dyDescent="0.2">
      <c r="A5" s="216"/>
      <c r="B5" s="216"/>
      <c r="C5" s="216"/>
      <c r="D5" s="216"/>
      <c r="E5" s="216"/>
      <c r="F5" s="213"/>
      <c r="G5" s="220"/>
      <c r="H5" s="212" t="s">
        <v>6</v>
      </c>
      <c r="I5" s="212" t="s">
        <v>7</v>
      </c>
      <c r="J5" s="212" t="s">
        <v>8</v>
      </c>
      <c r="K5" s="220"/>
      <c r="L5" s="213"/>
      <c r="M5" s="213"/>
      <c r="N5" s="220"/>
      <c r="O5" s="220"/>
      <c r="P5" s="220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208"/>
    </row>
    <row r="6" spans="1:22" s="25" customFormat="1" ht="14.25" customHeight="1" x14ac:dyDescent="0.2">
      <c r="A6" s="216"/>
      <c r="B6" s="216"/>
      <c r="C6" s="216"/>
      <c r="D6" s="216"/>
      <c r="E6" s="216"/>
      <c r="F6" s="213"/>
      <c r="G6" s="220"/>
      <c r="H6" s="213"/>
      <c r="I6" s="213"/>
      <c r="J6" s="213"/>
      <c r="K6" s="220"/>
      <c r="L6" s="213"/>
      <c r="M6" s="213"/>
      <c r="N6" s="220"/>
      <c r="O6" s="220"/>
      <c r="P6" s="220"/>
      <c r="Q6" s="179"/>
      <c r="R6" s="182"/>
      <c r="S6" s="182"/>
      <c r="T6" s="179"/>
      <c r="U6" s="179"/>
      <c r="V6" s="208"/>
    </row>
    <row r="7" spans="1:22" s="25" customFormat="1" ht="14.25" customHeight="1" x14ac:dyDescent="0.2">
      <c r="A7" s="216"/>
      <c r="B7" s="216"/>
      <c r="C7" s="216"/>
      <c r="D7" s="216"/>
      <c r="E7" s="216"/>
      <c r="F7" s="213"/>
      <c r="G7" s="220"/>
      <c r="H7" s="213"/>
      <c r="I7" s="213"/>
      <c r="J7" s="213"/>
      <c r="K7" s="220"/>
      <c r="L7" s="213"/>
      <c r="M7" s="213"/>
      <c r="N7" s="220"/>
      <c r="O7" s="220"/>
      <c r="P7" s="220"/>
      <c r="Q7" s="179"/>
      <c r="R7" s="182"/>
      <c r="S7" s="182"/>
      <c r="T7" s="179"/>
      <c r="U7" s="179"/>
      <c r="V7" s="208"/>
    </row>
    <row r="8" spans="1:22" s="25" customFormat="1" ht="14.25" customHeight="1" x14ac:dyDescent="0.2">
      <c r="A8" s="216"/>
      <c r="B8" s="216"/>
      <c r="C8" s="216"/>
      <c r="D8" s="216"/>
      <c r="E8" s="216"/>
      <c r="F8" s="213"/>
      <c r="G8" s="220"/>
      <c r="H8" s="213"/>
      <c r="I8" s="213"/>
      <c r="J8" s="213"/>
      <c r="K8" s="220"/>
      <c r="L8" s="213"/>
      <c r="M8" s="213"/>
      <c r="N8" s="220"/>
      <c r="O8" s="220"/>
      <c r="P8" s="220"/>
      <c r="Q8" s="179"/>
      <c r="R8" s="182"/>
      <c r="S8" s="182"/>
      <c r="T8" s="179"/>
      <c r="U8" s="179"/>
      <c r="V8" s="208"/>
    </row>
    <row r="9" spans="1:22" s="25" customFormat="1" ht="14.25" customHeight="1" x14ac:dyDescent="0.2">
      <c r="A9" s="217"/>
      <c r="B9" s="217"/>
      <c r="C9" s="217"/>
      <c r="D9" s="217"/>
      <c r="E9" s="217"/>
      <c r="F9" s="214"/>
      <c r="G9" s="221"/>
      <c r="H9" s="214"/>
      <c r="I9" s="214"/>
      <c r="J9" s="214"/>
      <c r="K9" s="221"/>
      <c r="L9" s="214"/>
      <c r="M9" s="214"/>
      <c r="N9" s="221"/>
      <c r="O9" s="221"/>
      <c r="P9" s="221"/>
      <c r="Q9" s="180"/>
      <c r="R9" s="183"/>
      <c r="S9" s="183"/>
      <c r="T9" s="180"/>
      <c r="U9" s="180"/>
      <c r="V9" s="209"/>
    </row>
    <row r="10" spans="1:22" s="25" customFormat="1" ht="27.75" customHeight="1" x14ac:dyDescent="0.2">
      <c r="A10" s="36">
        <v>1</v>
      </c>
      <c r="B10" s="39" t="s">
        <v>2998</v>
      </c>
      <c r="C10" s="39" t="s">
        <v>9</v>
      </c>
      <c r="D10" s="39"/>
      <c r="E10" s="36">
        <v>6010</v>
      </c>
      <c r="F10" s="36">
        <v>67</v>
      </c>
      <c r="G10" s="36">
        <v>2</v>
      </c>
      <c r="H10" s="36"/>
      <c r="I10" s="36">
        <v>1</v>
      </c>
      <c r="J10" s="36">
        <v>63</v>
      </c>
      <c r="K10" s="38">
        <f t="shared" ref="K10:K206" si="0">H10*400+I10*100+J10</f>
        <v>163</v>
      </c>
      <c r="L10" s="36">
        <v>2</v>
      </c>
      <c r="M10" s="36" t="s">
        <v>1122</v>
      </c>
      <c r="N10" s="36" t="s">
        <v>15</v>
      </c>
      <c r="O10" s="36" t="s">
        <v>12</v>
      </c>
      <c r="P10" s="36">
        <v>100</v>
      </c>
      <c r="Q10" s="36"/>
      <c r="R10" s="36">
        <v>163</v>
      </c>
      <c r="S10" s="36"/>
      <c r="T10" s="38"/>
      <c r="U10" s="36">
        <v>30</v>
      </c>
      <c r="V10" s="36">
        <v>0</v>
      </c>
    </row>
    <row r="11" spans="1:22" s="25" customFormat="1" ht="27.75" customHeight="1" x14ac:dyDescent="0.2">
      <c r="A11" s="36">
        <v>2</v>
      </c>
      <c r="B11" s="157"/>
      <c r="C11" s="39" t="s">
        <v>13</v>
      </c>
      <c r="D11" s="39"/>
      <c r="E11" s="36"/>
      <c r="F11" s="36"/>
      <c r="G11" s="36">
        <v>1</v>
      </c>
      <c r="H11" s="36">
        <v>10</v>
      </c>
      <c r="I11" s="36"/>
      <c r="J11" s="36"/>
      <c r="K11" s="38">
        <f t="shared" si="0"/>
        <v>4000</v>
      </c>
      <c r="L11" s="36">
        <v>1</v>
      </c>
      <c r="M11" s="36" t="s">
        <v>1122</v>
      </c>
      <c r="N11" s="36"/>
      <c r="O11" s="36"/>
      <c r="P11" s="36"/>
      <c r="Q11" s="36">
        <v>4000</v>
      </c>
      <c r="R11" s="36"/>
      <c r="S11" s="36"/>
      <c r="T11" s="38"/>
      <c r="U11" s="36"/>
      <c r="V11" s="36">
        <v>0.01</v>
      </c>
    </row>
    <row r="12" spans="1:22" s="25" customFormat="1" ht="27.75" customHeight="1" x14ac:dyDescent="0.2">
      <c r="A12" s="36">
        <v>3</v>
      </c>
      <c r="B12" s="159" t="s">
        <v>2999</v>
      </c>
      <c r="C12" s="39" t="s">
        <v>9</v>
      </c>
      <c r="D12" s="39"/>
      <c r="E12" s="36"/>
      <c r="F12" s="36"/>
      <c r="G12" s="36">
        <v>2</v>
      </c>
      <c r="H12" s="36"/>
      <c r="I12" s="36"/>
      <c r="J12" s="36"/>
      <c r="K12" s="38">
        <f t="shared" si="0"/>
        <v>0</v>
      </c>
      <c r="L12" s="36">
        <v>2</v>
      </c>
      <c r="M12" s="36" t="s">
        <v>1123</v>
      </c>
      <c r="N12" s="36" t="s">
        <v>15</v>
      </c>
      <c r="O12" s="36" t="s">
        <v>12</v>
      </c>
      <c r="P12" s="36">
        <v>153</v>
      </c>
      <c r="Q12" s="36"/>
      <c r="R12" s="36">
        <v>153</v>
      </c>
      <c r="S12" s="36"/>
      <c r="T12" s="38"/>
      <c r="U12" s="36">
        <v>20</v>
      </c>
      <c r="V12" s="36">
        <v>0</v>
      </c>
    </row>
    <row r="13" spans="1:22" s="25" customFormat="1" ht="27.75" customHeight="1" x14ac:dyDescent="0.2">
      <c r="A13" s="157">
        <v>4</v>
      </c>
      <c r="B13" s="157"/>
      <c r="C13" s="39" t="s">
        <v>9</v>
      </c>
      <c r="D13" s="39"/>
      <c r="E13" s="36">
        <v>1364</v>
      </c>
      <c r="F13" s="36">
        <v>138</v>
      </c>
      <c r="G13" s="36">
        <v>1</v>
      </c>
      <c r="H13" s="36">
        <v>1</v>
      </c>
      <c r="I13" s="36">
        <v>1</v>
      </c>
      <c r="J13" s="36">
        <v>72</v>
      </c>
      <c r="K13" s="38">
        <f t="shared" si="0"/>
        <v>572</v>
      </c>
      <c r="L13" s="36">
        <v>1</v>
      </c>
      <c r="M13" s="36" t="s">
        <v>1123</v>
      </c>
      <c r="N13" s="36"/>
      <c r="O13" s="36"/>
      <c r="P13" s="36"/>
      <c r="Q13" s="36">
        <v>572</v>
      </c>
      <c r="R13" s="36"/>
      <c r="S13" s="36"/>
      <c r="T13" s="38"/>
      <c r="U13" s="36"/>
      <c r="V13" s="36">
        <v>0</v>
      </c>
    </row>
    <row r="14" spans="1:22" s="25" customFormat="1" ht="27.75" customHeight="1" x14ac:dyDescent="0.2">
      <c r="A14" s="157">
        <v>5</v>
      </c>
      <c r="B14" s="157"/>
      <c r="C14" s="39" t="s">
        <v>9</v>
      </c>
      <c r="D14" s="39"/>
      <c r="E14" s="36">
        <v>971</v>
      </c>
      <c r="F14" s="36">
        <v>88</v>
      </c>
      <c r="G14" s="36">
        <v>1</v>
      </c>
      <c r="H14" s="36">
        <v>2</v>
      </c>
      <c r="I14" s="36">
        <v>1</v>
      </c>
      <c r="J14" s="36">
        <v>21</v>
      </c>
      <c r="K14" s="38">
        <f t="shared" si="0"/>
        <v>921</v>
      </c>
      <c r="L14" s="36">
        <v>1</v>
      </c>
      <c r="M14" s="36" t="s">
        <v>1123</v>
      </c>
      <c r="N14" s="36"/>
      <c r="O14" s="36"/>
      <c r="P14" s="36"/>
      <c r="Q14" s="36">
        <v>921</v>
      </c>
      <c r="R14" s="36"/>
      <c r="S14" s="36"/>
      <c r="T14" s="38"/>
      <c r="U14" s="36"/>
      <c r="V14" s="36">
        <v>0</v>
      </c>
    </row>
    <row r="15" spans="1:22" s="25" customFormat="1" ht="27.75" customHeight="1" x14ac:dyDescent="0.2">
      <c r="A15" s="157">
        <v>6</v>
      </c>
      <c r="B15" s="159" t="s">
        <v>3000</v>
      </c>
      <c r="C15" s="39" t="s">
        <v>9</v>
      </c>
      <c r="D15" s="39"/>
      <c r="E15" s="36"/>
      <c r="F15" s="36">
        <v>75</v>
      </c>
      <c r="G15" s="36">
        <v>2</v>
      </c>
      <c r="H15" s="36"/>
      <c r="I15" s="36">
        <v>1</v>
      </c>
      <c r="J15" s="36">
        <v>93</v>
      </c>
      <c r="K15" s="38">
        <f t="shared" si="0"/>
        <v>193</v>
      </c>
      <c r="L15" s="36">
        <v>2</v>
      </c>
      <c r="M15" s="36" t="s">
        <v>1124</v>
      </c>
      <c r="N15" s="36" t="s">
        <v>15</v>
      </c>
      <c r="O15" s="36" t="s">
        <v>253</v>
      </c>
      <c r="P15" s="36">
        <v>12</v>
      </c>
      <c r="Q15" s="36"/>
      <c r="R15" s="36">
        <v>193</v>
      </c>
      <c r="S15" s="36"/>
      <c r="T15" s="38"/>
      <c r="U15" s="36">
        <v>20</v>
      </c>
      <c r="V15" s="36">
        <v>0</v>
      </c>
    </row>
    <row r="16" spans="1:22" s="25" customFormat="1" ht="27.75" customHeight="1" x14ac:dyDescent="0.2">
      <c r="A16" s="157">
        <v>7</v>
      </c>
      <c r="B16" s="159" t="s">
        <v>3001</v>
      </c>
      <c r="C16" s="39" t="s">
        <v>9</v>
      </c>
      <c r="D16" s="39"/>
      <c r="E16" s="36">
        <v>967</v>
      </c>
      <c r="F16" s="36">
        <v>84</v>
      </c>
      <c r="G16" s="36">
        <v>2</v>
      </c>
      <c r="H16" s="36"/>
      <c r="I16" s="36">
        <v>1</v>
      </c>
      <c r="J16" s="36">
        <v>96</v>
      </c>
      <c r="K16" s="38">
        <f t="shared" si="0"/>
        <v>196</v>
      </c>
      <c r="L16" s="36">
        <v>2</v>
      </c>
      <c r="M16" s="36" t="s">
        <v>1125</v>
      </c>
      <c r="N16" s="36" t="s">
        <v>15</v>
      </c>
      <c r="O16" s="36" t="s">
        <v>12</v>
      </c>
      <c r="P16" s="36">
        <v>98</v>
      </c>
      <c r="Q16" s="36"/>
      <c r="R16" s="36">
        <v>196</v>
      </c>
      <c r="S16" s="36"/>
      <c r="T16" s="38"/>
      <c r="U16" s="36">
        <v>20</v>
      </c>
      <c r="V16" s="36">
        <v>0</v>
      </c>
    </row>
    <row r="17" spans="1:22" s="25" customFormat="1" ht="27.75" customHeight="1" x14ac:dyDescent="0.2">
      <c r="A17" s="157">
        <v>8</v>
      </c>
      <c r="B17" s="159" t="s">
        <v>3002</v>
      </c>
      <c r="C17" s="39" t="s">
        <v>9</v>
      </c>
      <c r="D17" s="39"/>
      <c r="E17" s="36"/>
      <c r="F17" s="36">
        <v>47</v>
      </c>
      <c r="G17" s="36">
        <v>2</v>
      </c>
      <c r="H17" s="36">
        <v>1</v>
      </c>
      <c r="I17" s="36">
        <v>1</v>
      </c>
      <c r="J17" s="36">
        <v>14</v>
      </c>
      <c r="K17" s="38">
        <f t="shared" si="0"/>
        <v>514</v>
      </c>
      <c r="L17" s="36">
        <v>2</v>
      </c>
      <c r="M17" s="36" t="s">
        <v>1126</v>
      </c>
      <c r="N17" s="36" t="s">
        <v>15</v>
      </c>
      <c r="O17" s="36" t="s">
        <v>12</v>
      </c>
      <c r="P17" s="36">
        <v>150</v>
      </c>
      <c r="Q17" s="36"/>
      <c r="R17" s="36">
        <v>514</v>
      </c>
      <c r="S17" s="36"/>
      <c r="T17" s="38"/>
      <c r="U17" s="36">
        <v>30</v>
      </c>
      <c r="V17" s="36">
        <v>0</v>
      </c>
    </row>
    <row r="18" spans="1:22" s="25" customFormat="1" ht="27.75" customHeight="1" x14ac:dyDescent="0.2">
      <c r="A18" s="157">
        <v>9</v>
      </c>
      <c r="B18" s="157"/>
      <c r="C18" s="39" t="s">
        <v>9</v>
      </c>
      <c r="D18" s="39"/>
      <c r="E18" s="36">
        <v>3550</v>
      </c>
      <c r="F18" s="36">
        <v>34</v>
      </c>
      <c r="G18" s="36">
        <v>1</v>
      </c>
      <c r="H18" s="36">
        <v>5</v>
      </c>
      <c r="I18" s="36">
        <v>1</v>
      </c>
      <c r="J18" s="36">
        <v>87</v>
      </c>
      <c r="K18" s="38">
        <f t="shared" si="0"/>
        <v>2187</v>
      </c>
      <c r="L18" s="36">
        <v>1</v>
      </c>
      <c r="M18" s="36" t="s">
        <v>1126</v>
      </c>
      <c r="N18" s="36"/>
      <c r="O18" s="36"/>
      <c r="P18" s="36"/>
      <c r="Q18" s="36">
        <v>2187</v>
      </c>
      <c r="R18" s="36"/>
      <c r="S18" s="36"/>
      <c r="T18" s="38"/>
      <c r="U18" s="36"/>
      <c r="V18" s="36">
        <v>0</v>
      </c>
    </row>
    <row r="19" spans="1:22" s="25" customFormat="1" ht="27.75" customHeight="1" x14ac:dyDescent="0.2">
      <c r="A19" s="157">
        <v>10</v>
      </c>
      <c r="B19" s="157"/>
      <c r="C19" s="39" t="s">
        <v>9</v>
      </c>
      <c r="D19" s="39"/>
      <c r="E19" s="36">
        <v>1254</v>
      </c>
      <c r="F19" s="36">
        <v>145</v>
      </c>
      <c r="G19" s="36">
        <v>1</v>
      </c>
      <c r="H19" s="36">
        <v>11</v>
      </c>
      <c r="I19" s="36">
        <v>2</v>
      </c>
      <c r="J19" s="36">
        <v>35</v>
      </c>
      <c r="K19" s="38">
        <f t="shared" si="0"/>
        <v>4635</v>
      </c>
      <c r="L19" s="36">
        <v>1</v>
      </c>
      <c r="M19" s="36" t="s">
        <v>1126</v>
      </c>
      <c r="N19" s="36"/>
      <c r="O19" s="36"/>
      <c r="P19" s="36"/>
      <c r="Q19" s="36">
        <v>4635</v>
      </c>
      <c r="R19" s="36"/>
      <c r="S19" s="36"/>
      <c r="T19" s="38"/>
      <c r="U19" s="36"/>
      <c r="V19" s="36">
        <v>0</v>
      </c>
    </row>
    <row r="20" spans="1:22" s="25" customFormat="1" ht="27.75" customHeight="1" x14ac:dyDescent="0.2">
      <c r="A20" s="157">
        <v>11</v>
      </c>
      <c r="B20" s="159" t="s">
        <v>3003</v>
      </c>
      <c r="C20" s="39" t="s">
        <v>9</v>
      </c>
      <c r="D20" s="39"/>
      <c r="E20" s="36">
        <v>4470</v>
      </c>
      <c r="F20" s="36">
        <v>53</v>
      </c>
      <c r="G20" s="36">
        <v>2</v>
      </c>
      <c r="H20" s="36"/>
      <c r="I20" s="36"/>
      <c r="J20" s="36">
        <v>69</v>
      </c>
      <c r="K20" s="38">
        <f t="shared" si="0"/>
        <v>69</v>
      </c>
      <c r="L20" s="36">
        <v>2</v>
      </c>
      <c r="M20" s="36" t="s">
        <v>1127</v>
      </c>
      <c r="N20" s="36" t="s">
        <v>15</v>
      </c>
      <c r="O20" s="36" t="s">
        <v>12</v>
      </c>
      <c r="P20" s="36">
        <v>192</v>
      </c>
      <c r="Q20" s="36"/>
      <c r="R20" s="36">
        <v>69</v>
      </c>
      <c r="S20" s="36"/>
      <c r="T20" s="38"/>
      <c r="U20" s="36">
        <v>30</v>
      </c>
      <c r="V20" s="36">
        <v>0</v>
      </c>
    </row>
    <row r="21" spans="1:22" s="25" customFormat="1" ht="27.75" customHeight="1" x14ac:dyDescent="0.2">
      <c r="A21" s="157">
        <v>12</v>
      </c>
      <c r="B21" s="157"/>
      <c r="C21" s="39" t="s">
        <v>9</v>
      </c>
      <c r="D21" s="39"/>
      <c r="E21" s="36">
        <v>5021</v>
      </c>
      <c r="F21" s="36">
        <v>223</v>
      </c>
      <c r="G21" s="36">
        <v>1</v>
      </c>
      <c r="H21" s="36">
        <v>6</v>
      </c>
      <c r="I21" s="36">
        <v>1</v>
      </c>
      <c r="J21" s="36"/>
      <c r="K21" s="38">
        <f t="shared" si="0"/>
        <v>2500</v>
      </c>
      <c r="L21" s="36">
        <v>1</v>
      </c>
      <c r="M21" s="36" t="s">
        <v>1127</v>
      </c>
      <c r="N21" s="36"/>
      <c r="O21" s="36"/>
      <c r="P21" s="36"/>
      <c r="Q21" s="36">
        <v>2500</v>
      </c>
      <c r="R21" s="36"/>
      <c r="S21" s="36"/>
      <c r="T21" s="38"/>
      <c r="U21" s="36"/>
      <c r="V21" s="36">
        <v>0</v>
      </c>
    </row>
    <row r="22" spans="1:22" s="25" customFormat="1" ht="27.75" customHeight="1" x14ac:dyDescent="0.2">
      <c r="A22" s="157">
        <v>13</v>
      </c>
      <c r="B22" s="157"/>
      <c r="C22" s="39" t="s">
        <v>9</v>
      </c>
      <c r="D22" s="39"/>
      <c r="E22" s="36">
        <v>5022</v>
      </c>
      <c r="F22" s="36">
        <v>224</v>
      </c>
      <c r="G22" s="36">
        <v>1</v>
      </c>
      <c r="H22" s="36">
        <v>4</v>
      </c>
      <c r="I22" s="36">
        <v>3</v>
      </c>
      <c r="J22" s="36">
        <v>45</v>
      </c>
      <c r="K22" s="38">
        <f t="shared" si="0"/>
        <v>1945</v>
      </c>
      <c r="L22" s="36">
        <v>1</v>
      </c>
      <c r="M22" s="36" t="s">
        <v>1127</v>
      </c>
      <c r="N22" s="36"/>
      <c r="O22" s="36"/>
      <c r="P22" s="36"/>
      <c r="Q22" s="36">
        <v>1945</v>
      </c>
      <c r="R22" s="36"/>
      <c r="S22" s="36"/>
      <c r="T22" s="38"/>
      <c r="U22" s="36"/>
      <c r="V22" s="36">
        <v>0</v>
      </c>
    </row>
    <row r="23" spans="1:22" s="25" customFormat="1" ht="27.75" customHeight="1" x14ac:dyDescent="0.2">
      <c r="A23" s="157">
        <v>14</v>
      </c>
      <c r="B23" s="157"/>
      <c r="C23" s="39" t="s">
        <v>13</v>
      </c>
      <c r="D23" s="39"/>
      <c r="E23" s="36"/>
      <c r="F23" s="36"/>
      <c r="G23" s="36">
        <v>1</v>
      </c>
      <c r="H23" s="36">
        <v>2</v>
      </c>
      <c r="I23" s="36"/>
      <c r="J23" s="36"/>
      <c r="K23" s="38">
        <f t="shared" si="0"/>
        <v>800</v>
      </c>
      <c r="L23" s="36">
        <v>1</v>
      </c>
      <c r="M23" s="36" t="s">
        <v>1127</v>
      </c>
      <c r="N23" s="36"/>
      <c r="O23" s="36"/>
      <c r="P23" s="36"/>
      <c r="Q23" s="36">
        <v>800</v>
      </c>
      <c r="R23" s="36"/>
      <c r="S23" s="36"/>
      <c r="T23" s="38"/>
      <c r="U23" s="36"/>
      <c r="V23" s="36">
        <v>0.01</v>
      </c>
    </row>
    <row r="24" spans="1:22" s="25" customFormat="1" ht="27.75" customHeight="1" x14ac:dyDescent="0.2">
      <c r="A24" s="157">
        <v>15</v>
      </c>
      <c r="B24" s="157"/>
      <c r="C24" s="39" t="s">
        <v>13</v>
      </c>
      <c r="D24" s="39"/>
      <c r="E24" s="36"/>
      <c r="F24" s="36"/>
      <c r="G24" s="36">
        <v>1</v>
      </c>
      <c r="H24" s="36">
        <v>5</v>
      </c>
      <c r="I24" s="36"/>
      <c r="J24" s="36"/>
      <c r="K24" s="38">
        <f t="shared" si="0"/>
        <v>2000</v>
      </c>
      <c r="L24" s="36">
        <v>1</v>
      </c>
      <c r="M24" s="36" t="s">
        <v>1127</v>
      </c>
      <c r="N24" s="36"/>
      <c r="O24" s="36"/>
      <c r="P24" s="36"/>
      <c r="Q24" s="36">
        <v>2000</v>
      </c>
      <c r="R24" s="36"/>
      <c r="S24" s="36"/>
      <c r="T24" s="38"/>
      <c r="U24" s="36"/>
      <c r="V24" s="36">
        <v>0.01</v>
      </c>
    </row>
    <row r="25" spans="1:22" s="25" customFormat="1" ht="27.75" customHeight="1" x14ac:dyDescent="0.2">
      <c r="A25" s="157">
        <v>16</v>
      </c>
      <c r="B25" s="159" t="s">
        <v>3004</v>
      </c>
      <c r="C25" s="39" t="s">
        <v>9</v>
      </c>
      <c r="D25" s="39"/>
      <c r="E25" s="36">
        <v>4469</v>
      </c>
      <c r="F25" s="36">
        <v>52</v>
      </c>
      <c r="G25" s="36">
        <v>2</v>
      </c>
      <c r="H25" s="36"/>
      <c r="I25" s="36"/>
      <c r="J25" s="36">
        <v>53</v>
      </c>
      <c r="K25" s="38">
        <f t="shared" si="0"/>
        <v>53</v>
      </c>
      <c r="L25" s="36">
        <v>2</v>
      </c>
      <c r="M25" s="36" t="s">
        <v>1128</v>
      </c>
      <c r="N25" s="36" t="s">
        <v>15</v>
      </c>
      <c r="O25" s="36" t="s">
        <v>42</v>
      </c>
      <c r="P25" s="36">
        <v>36</v>
      </c>
      <c r="Q25" s="36"/>
      <c r="R25" s="36">
        <v>53</v>
      </c>
      <c r="S25" s="36"/>
      <c r="T25" s="38"/>
      <c r="U25" s="36">
        <v>20</v>
      </c>
      <c r="V25" s="36">
        <v>0</v>
      </c>
    </row>
    <row r="26" spans="1:22" s="25" customFormat="1" ht="27.75" customHeight="1" x14ac:dyDescent="0.2">
      <c r="A26" s="157">
        <v>17</v>
      </c>
      <c r="B26" s="159" t="s">
        <v>3005</v>
      </c>
      <c r="C26" s="36" t="s">
        <v>1129</v>
      </c>
      <c r="D26" s="36"/>
      <c r="E26" s="36"/>
      <c r="F26" s="36"/>
      <c r="G26" s="36">
        <v>2</v>
      </c>
      <c r="H26" s="36"/>
      <c r="I26" s="36"/>
      <c r="J26" s="36"/>
      <c r="K26" s="38">
        <f t="shared" si="0"/>
        <v>0</v>
      </c>
      <c r="L26" s="36">
        <v>2</v>
      </c>
      <c r="M26" s="36" t="s">
        <v>1130</v>
      </c>
      <c r="N26" s="36" t="s">
        <v>15</v>
      </c>
      <c r="O26" s="36" t="s">
        <v>42</v>
      </c>
      <c r="P26" s="36">
        <v>18</v>
      </c>
      <c r="Q26" s="36"/>
      <c r="R26" s="36">
        <v>18</v>
      </c>
      <c r="S26" s="36"/>
      <c r="T26" s="38"/>
      <c r="U26" s="36">
        <v>20</v>
      </c>
      <c r="V26" s="36">
        <v>0.02</v>
      </c>
    </row>
    <row r="27" spans="1:22" s="25" customFormat="1" ht="27.75" customHeight="1" x14ac:dyDescent="0.2">
      <c r="A27" s="157">
        <v>18</v>
      </c>
      <c r="B27" s="157"/>
      <c r="C27" s="39" t="s">
        <v>9</v>
      </c>
      <c r="D27" s="39"/>
      <c r="E27" s="36"/>
      <c r="F27" s="36">
        <v>144</v>
      </c>
      <c r="G27" s="36">
        <v>1</v>
      </c>
      <c r="H27" s="36">
        <v>26</v>
      </c>
      <c r="I27" s="36">
        <v>2</v>
      </c>
      <c r="J27" s="36">
        <v>13</v>
      </c>
      <c r="K27" s="38">
        <f t="shared" si="0"/>
        <v>10613</v>
      </c>
      <c r="L27" s="36">
        <v>1</v>
      </c>
      <c r="M27" s="36" t="s">
        <v>1130</v>
      </c>
      <c r="N27" s="36"/>
      <c r="O27" s="36"/>
      <c r="P27" s="36"/>
      <c r="Q27" s="36">
        <v>10613</v>
      </c>
      <c r="R27" s="36"/>
      <c r="S27" s="36"/>
      <c r="T27" s="38"/>
      <c r="U27" s="36"/>
      <c r="V27" s="36">
        <v>0</v>
      </c>
    </row>
    <row r="28" spans="1:22" s="25" customFormat="1" ht="27.75" customHeight="1" x14ac:dyDescent="0.2">
      <c r="A28" s="157">
        <v>19</v>
      </c>
      <c r="B28" s="159" t="s">
        <v>3006</v>
      </c>
      <c r="C28" s="39" t="s">
        <v>9</v>
      </c>
      <c r="D28" s="39"/>
      <c r="E28" s="36"/>
      <c r="F28" s="36">
        <v>156</v>
      </c>
      <c r="G28" s="36">
        <v>2</v>
      </c>
      <c r="H28" s="36">
        <v>1</v>
      </c>
      <c r="I28" s="36">
        <v>1</v>
      </c>
      <c r="J28" s="36">
        <v>26</v>
      </c>
      <c r="K28" s="38">
        <f t="shared" si="0"/>
        <v>526</v>
      </c>
      <c r="L28" s="36">
        <v>2</v>
      </c>
      <c r="M28" s="36" t="s">
        <v>1131</v>
      </c>
      <c r="N28" s="36" t="s">
        <v>15</v>
      </c>
      <c r="O28" s="36" t="s">
        <v>12</v>
      </c>
      <c r="P28" s="36">
        <v>150</v>
      </c>
      <c r="Q28" s="36"/>
      <c r="R28" s="36">
        <v>526</v>
      </c>
      <c r="S28" s="36"/>
      <c r="T28" s="38"/>
      <c r="U28" s="36">
        <v>30</v>
      </c>
      <c r="V28" s="36">
        <v>0</v>
      </c>
    </row>
    <row r="29" spans="1:22" s="25" customFormat="1" ht="27.75" customHeight="1" x14ac:dyDescent="0.2">
      <c r="A29" s="157">
        <v>20</v>
      </c>
      <c r="B29" s="157"/>
      <c r="C29" s="39" t="s">
        <v>9</v>
      </c>
      <c r="D29" s="39"/>
      <c r="E29" s="46">
        <v>3710</v>
      </c>
      <c r="F29" s="46">
        <v>101</v>
      </c>
      <c r="G29" s="46">
        <v>1</v>
      </c>
      <c r="H29" s="46">
        <v>13</v>
      </c>
      <c r="I29" s="46">
        <v>3</v>
      </c>
      <c r="J29" s="46">
        <v>33</v>
      </c>
      <c r="K29" s="38">
        <f t="shared" si="0"/>
        <v>5533</v>
      </c>
      <c r="L29" s="46">
        <v>1</v>
      </c>
      <c r="M29" s="46" t="s">
        <v>1131</v>
      </c>
      <c r="N29" s="46"/>
      <c r="O29" s="46"/>
      <c r="P29" s="46"/>
      <c r="Q29" s="46">
        <v>5533</v>
      </c>
      <c r="R29" s="46"/>
      <c r="S29" s="46"/>
      <c r="T29" s="38"/>
      <c r="U29" s="46"/>
      <c r="V29" s="46">
        <v>0</v>
      </c>
    </row>
    <row r="30" spans="1:22" s="25" customFormat="1" ht="27.75" customHeight="1" x14ac:dyDescent="0.2">
      <c r="A30" s="157">
        <v>21</v>
      </c>
      <c r="B30" s="157"/>
      <c r="C30" s="39" t="s">
        <v>9</v>
      </c>
      <c r="D30" s="39"/>
      <c r="E30" s="46">
        <v>1519</v>
      </c>
      <c r="F30" s="46">
        <v>82</v>
      </c>
      <c r="G30" s="46">
        <v>1</v>
      </c>
      <c r="H30" s="46">
        <v>3</v>
      </c>
      <c r="I30" s="46">
        <v>2</v>
      </c>
      <c r="J30" s="46">
        <v>45</v>
      </c>
      <c r="K30" s="38">
        <f t="shared" si="0"/>
        <v>1445</v>
      </c>
      <c r="L30" s="46">
        <v>1</v>
      </c>
      <c r="M30" s="46" t="s">
        <v>1131</v>
      </c>
      <c r="N30" s="46"/>
      <c r="O30" s="46"/>
      <c r="P30" s="46"/>
      <c r="Q30" s="46">
        <v>1445</v>
      </c>
      <c r="R30" s="46"/>
      <c r="S30" s="46"/>
      <c r="T30" s="38"/>
      <c r="U30" s="46"/>
      <c r="V30" s="46">
        <v>0</v>
      </c>
    </row>
    <row r="31" spans="1:22" s="25" customFormat="1" ht="27.75" customHeight="1" x14ac:dyDescent="0.2">
      <c r="A31" s="157">
        <v>22</v>
      </c>
      <c r="B31" s="157"/>
      <c r="C31" s="39" t="s">
        <v>9</v>
      </c>
      <c r="D31" s="39"/>
      <c r="E31" s="46">
        <v>5237</v>
      </c>
      <c r="F31" s="46">
        <v>220</v>
      </c>
      <c r="G31" s="46">
        <v>1</v>
      </c>
      <c r="H31" s="46">
        <v>14</v>
      </c>
      <c r="I31" s="46">
        <v>2</v>
      </c>
      <c r="J31" s="46">
        <v>6</v>
      </c>
      <c r="K31" s="38">
        <f t="shared" si="0"/>
        <v>5806</v>
      </c>
      <c r="L31" s="46">
        <v>1</v>
      </c>
      <c r="M31" s="46" t="s">
        <v>1131</v>
      </c>
      <c r="N31" s="46"/>
      <c r="O31" s="46"/>
      <c r="P31" s="46"/>
      <c r="Q31" s="46">
        <v>5806</v>
      </c>
      <c r="R31" s="46"/>
      <c r="S31" s="46"/>
      <c r="T31" s="38"/>
      <c r="U31" s="46"/>
      <c r="V31" s="46">
        <v>0</v>
      </c>
    </row>
    <row r="32" spans="1:22" s="25" customFormat="1" ht="27.75" customHeight="1" x14ac:dyDescent="0.2">
      <c r="A32" s="157">
        <v>23</v>
      </c>
      <c r="B32" s="159" t="s">
        <v>3007</v>
      </c>
      <c r="C32" s="39" t="s">
        <v>9</v>
      </c>
      <c r="D32" s="39"/>
      <c r="E32" s="46">
        <v>939</v>
      </c>
      <c r="F32" s="46">
        <v>53</v>
      </c>
      <c r="G32" s="46">
        <v>2</v>
      </c>
      <c r="H32" s="46"/>
      <c r="I32" s="46">
        <v>1</v>
      </c>
      <c r="J32" s="46">
        <v>92</v>
      </c>
      <c r="K32" s="38">
        <f t="shared" si="0"/>
        <v>192</v>
      </c>
      <c r="L32" s="46">
        <v>2</v>
      </c>
      <c r="M32" s="46" t="s">
        <v>1132</v>
      </c>
      <c r="N32" s="46" t="s">
        <v>15</v>
      </c>
      <c r="O32" s="46" t="s">
        <v>12</v>
      </c>
      <c r="P32" s="46">
        <v>161</v>
      </c>
      <c r="Q32" s="46"/>
      <c r="R32" s="46">
        <v>192</v>
      </c>
      <c r="S32" s="46"/>
      <c r="T32" s="38"/>
      <c r="U32" s="46">
        <v>30</v>
      </c>
      <c r="V32" s="46">
        <v>0</v>
      </c>
    </row>
    <row r="33" spans="1:22" s="25" customFormat="1" ht="27.75" customHeight="1" x14ac:dyDescent="0.2">
      <c r="A33" s="157">
        <v>24</v>
      </c>
      <c r="B33" s="157"/>
      <c r="C33" s="39" t="s">
        <v>9</v>
      </c>
      <c r="D33" s="39"/>
      <c r="E33" s="46">
        <v>1411</v>
      </c>
      <c r="F33" s="46">
        <v>99</v>
      </c>
      <c r="G33" s="46">
        <v>1</v>
      </c>
      <c r="H33" s="46"/>
      <c r="I33" s="46">
        <v>1</v>
      </c>
      <c r="J33" s="46">
        <v>86</v>
      </c>
      <c r="K33" s="38">
        <f t="shared" si="0"/>
        <v>186</v>
      </c>
      <c r="L33" s="46">
        <v>1</v>
      </c>
      <c r="M33" s="46" t="s">
        <v>1132</v>
      </c>
      <c r="N33" s="46"/>
      <c r="O33" s="46"/>
      <c r="P33" s="46"/>
      <c r="Q33" s="46">
        <v>186</v>
      </c>
      <c r="R33" s="46"/>
      <c r="S33" s="46"/>
      <c r="T33" s="38"/>
      <c r="U33" s="46"/>
      <c r="V33" s="46">
        <v>0</v>
      </c>
    </row>
    <row r="34" spans="1:22" s="25" customFormat="1" ht="27.75" customHeight="1" x14ac:dyDescent="0.2">
      <c r="A34" s="157">
        <v>25</v>
      </c>
      <c r="B34" s="157"/>
      <c r="C34" s="39" t="s">
        <v>9</v>
      </c>
      <c r="D34" s="39"/>
      <c r="E34" s="46">
        <v>5031</v>
      </c>
      <c r="F34" s="46">
        <v>217</v>
      </c>
      <c r="G34" s="46">
        <v>1</v>
      </c>
      <c r="H34" s="46"/>
      <c r="I34" s="46">
        <v>2</v>
      </c>
      <c r="J34" s="46"/>
      <c r="K34" s="38">
        <f t="shared" si="0"/>
        <v>200</v>
      </c>
      <c r="L34" s="46">
        <v>1</v>
      </c>
      <c r="M34" s="46" t="s">
        <v>1132</v>
      </c>
      <c r="N34" s="46"/>
      <c r="O34" s="46"/>
      <c r="P34" s="46"/>
      <c r="Q34" s="46">
        <v>200</v>
      </c>
      <c r="R34" s="46"/>
      <c r="S34" s="46"/>
      <c r="T34" s="38"/>
      <c r="U34" s="46"/>
      <c r="V34" s="46">
        <v>0</v>
      </c>
    </row>
    <row r="35" spans="1:22" s="25" customFormat="1" ht="27.75" customHeight="1" x14ac:dyDescent="0.2">
      <c r="A35" s="157">
        <v>26</v>
      </c>
      <c r="B35" s="157"/>
      <c r="C35" s="39" t="s">
        <v>9</v>
      </c>
      <c r="D35" s="39"/>
      <c r="E35" s="46">
        <v>5030</v>
      </c>
      <c r="F35" s="46">
        <v>216</v>
      </c>
      <c r="G35" s="46">
        <v>1</v>
      </c>
      <c r="H35" s="46"/>
      <c r="I35" s="46">
        <v>2</v>
      </c>
      <c r="J35" s="46"/>
      <c r="K35" s="38">
        <f t="shared" si="0"/>
        <v>200</v>
      </c>
      <c r="L35" s="46">
        <v>1</v>
      </c>
      <c r="M35" s="46" t="s">
        <v>1132</v>
      </c>
      <c r="N35" s="46"/>
      <c r="O35" s="46"/>
      <c r="P35" s="46"/>
      <c r="Q35" s="46">
        <v>200</v>
      </c>
      <c r="R35" s="46"/>
      <c r="S35" s="46"/>
      <c r="T35" s="38"/>
      <c r="U35" s="46"/>
      <c r="V35" s="46">
        <v>0</v>
      </c>
    </row>
    <row r="36" spans="1:22" s="25" customFormat="1" ht="27.75" customHeight="1" x14ac:dyDescent="0.2">
      <c r="A36" s="157">
        <v>27</v>
      </c>
      <c r="B36" s="157"/>
      <c r="C36" s="39" t="s">
        <v>9</v>
      </c>
      <c r="D36" s="39"/>
      <c r="E36" s="46">
        <v>1532</v>
      </c>
      <c r="F36" s="46">
        <v>143</v>
      </c>
      <c r="G36" s="46">
        <v>1</v>
      </c>
      <c r="H36" s="46">
        <v>19</v>
      </c>
      <c r="I36" s="46">
        <v>1</v>
      </c>
      <c r="J36" s="46">
        <v>77</v>
      </c>
      <c r="K36" s="38">
        <f t="shared" si="0"/>
        <v>7777</v>
      </c>
      <c r="L36" s="46">
        <v>1</v>
      </c>
      <c r="M36" s="46" t="s">
        <v>1132</v>
      </c>
      <c r="N36" s="46"/>
      <c r="O36" s="46"/>
      <c r="P36" s="46"/>
      <c r="Q36" s="46">
        <v>7777</v>
      </c>
      <c r="R36" s="46"/>
      <c r="S36" s="46"/>
      <c r="T36" s="38"/>
      <c r="U36" s="46"/>
      <c r="V36" s="46">
        <v>0</v>
      </c>
    </row>
    <row r="37" spans="1:22" s="25" customFormat="1" ht="27.75" customHeight="1" x14ac:dyDescent="0.2">
      <c r="A37" s="157">
        <v>28</v>
      </c>
      <c r="B37" s="157"/>
      <c r="C37" s="39" t="s">
        <v>9</v>
      </c>
      <c r="D37" s="39"/>
      <c r="E37" s="46">
        <v>1836</v>
      </c>
      <c r="F37" s="46">
        <v>152</v>
      </c>
      <c r="G37" s="46">
        <v>1</v>
      </c>
      <c r="H37" s="46">
        <v>9</v>
      </c>
      <c r="I37" s="46">
        <v>2</v>
      </c>
      <c r="J37" s="46">
        <v>39</v>
      </c>
      <c r="K37" s="38">
        <f t="shared" si="0"/>
        <v>3839</v>
      </c>
      <c r="L37" s="46">
        <v>1</v>
      </c>
      <c r="M37" s="46" t="s">
        <v>1132</v>
      </c>
      <c r="N37" s="46"/>
      <c r="O37" s="46"/>
      <c r="P37" s="46"/>
      <c r="Q37" s="46">
        <v>3839</v>
      </c>
      <c r="R37" s="46"/>
      <c r="S37" s="46"/>
      <c r="T37" s="38"/>
      <c r="U37" s="46"/>
      <c r="V37" s="46">
        <v>0</v>
      </c>
    </row>
    <row r="38" spans="1:22" s="25" customFormat="1" ht="27.75" customHeight="1" x14ac:dyDescent="0.2">
      <c r="A38" s="157">
        <v>29</v>
      </c>
      <c r="B38" s="159" t="s">
        <v>3008</v>
      </c>
      <c r="C38" s="39" t="s">
        <v>9</v>
      </c>
      <c r="D38" s="39"/>
      <c r="E38" s="46">
        <v>919</v>
      </c>
      <c r="F38" s="46">
        <v>33</v>
      </c>
      <c r="G38" s="46">
        <v>2</v>
      </c>
      <c r="H38" s="46"/>
      <c r="I38" s="46">
        <v>1</v>
      </c>
      <c r="J38" s="46">
        <v>96</v>
      </c>
      <c r="K38" s="38">
        <f t="shared" si="0"/>
        <v>196</v>
      </c>
      <c r="L38" s="46">
        <v>2</v>
      </c>
      <c r="M38" s="46" t="s">
        <v>1133</v>
      </c>
      <c r="N38" s="46" t="s">
        <v>15</v>
      </c>
      <c r="O38" s="46" t="s">
        <v>12</v>
      </c>
      <c r="P38" s="46">
        <v>171</v>
      </c>
      <c r="Q38" s="46"/>
      <c r="R38" s="46">
        <v>196</v>
      </c>
      <c r="S38" s="46"/>
      <c r="T38" s="38"/>
      <c r="U38" s="46">
        <v>15</v>
      </c>
      <c r="V38" s="46">
        <v>0</v>
      </c>
    </row>
    <row r="39" spans="1:22" s="25" customFormat="1" ht="27.75" customHeight="1" x14ac:dyDescent="0.2">
      <c r="A39" s="157">
        <v>30</v>
      </c>
      <c r="B39" s="157"/>
      <c r="C39" s="39" t="s">
        <v>9</v>
      </c>
      <c r="D39" s="39"/>
      <c r="E39" s="46">
        <v>5950</v>
      </c>
      <c r="F39" s="46">
        <v>254</v>
      </c>
      <c r="G39" s="46">
        <v>1</v>
      </c>
      <c r="H39" s="46">
        <v>5</v>
      </c>
      <c r="I39" s="46"/>
      <c r="J39" s="46">
        <v>53</v>
      </c>
      <c r="K39" s="38">
        <f t="shared" si="0"/>
        <v>2053</v>
      </c>
      <c r="L39" s="46">
        <v>1</v>
      </c>
      <c r="M39" s="46" t="s">
        <v>1133</v>
      </c>
      <c r="N39" s="46"/>
      <c r="O39" s="46"/>
      <c r="P39" s="46"/>
      <c r="Q39" s="46">
        <v>2053</v>
      </c>
      <c r="R39" s="46"/>
      <c r="S39" s="46"/>
      <c r="T39" s="38"/>
      <c r="U39" s="46"/>
      <c r="V39" s="46">
        <v>0</v>
      </c>
    </row>
    <row r="40" spans="1:22" s="25" customFormat="1" ht="27.75" customHeight="1" x14ac:dyDescent="0.2">
      <c r="A40" s="157">
        <v>31</v>
      </c>
      <c r="B40" s="159" t="s">
        <v>3009</v>
      </c>
      <c r="C40" s="39" t="s">
        <v>9</v>
      </c>
      <c r="D40" s="39"/>
      <c r="E40" s="46">
        <v>918</v>
      </c>
      <c r="F40" s="46">
        <v>32</v>
      </c>
      <c r="G40" s="46">
        <v>2</v>
      </c>
      <c r="H40" s="46"/>
      <c r="I40" s="46">
        <v>1</v>
      </c>
      <c r="J40" s="46">
        <v>32</v>
      </c>
      <c r="K40" s="38">
        <f t="shared" si="0"/>
        <v>132</v>
      </c>
      <c r="L40" s="46">
        <v>2</v>
      </c>
      <c r="M40" s="46" t="s">
        <v>1134</v>
      </c>
      <c r="N40" s="46" t="s">
        <v>15</v>
      </c>
      <c r="O40" s="46" t="s">
        <v>42</v>
      </c>
      <c r="P40" s="46">
        <v>147</v>
      </c>
      <c r="Q40" s="46"/>
      <c r="R40" s="46">
        <v>132</v>
      </c>
      <c r="S40" s="46"/>
      <c r="T40" s="38"/>
      <c r="U40" s="46">
        <v>15</v>
      </c>
      <c r="V40" s="46">
        <v>0</v>
      </c>
    </row>
    <row r="41" spans="1:22" s="25" customFormat="1" ht="27.75" customHeight="1" x14ac:dyDescent="0.2">
      <c r="A41" s="157">
        <v>32</v>
      </c>
      <c r="B41" s="157"/>
      <c r="C41" s="39" t="s">
        <v>355</v>
      </c>
      <c r="D41" s="39"/>
      <c r="E41" s="46"/>
      <c r="F41" s="46"/>
      <c r="G41" s="46">
        <v>1</v>
      </c>
      <c r="H41" s="46">
        <v>6</v>
      </c>
      <c r="I41" s="46">
        <v>2</v>
      </c>
      <c r="J41" s="46">
        <v>2</v>
      </c>
      <c r="K41" s="38">
        <f t="shared" si="0"/>
        <v>2602</v>
      </c>
      <c r="L41" s="46">
        <v>1</v>
      </c>
      <c r="M41" s="46" t="s">
        <v>1134</v>
      </c>
      <c r="N41" s="46"/>
      <c r="O41" s="46"/>
      <c r="P41" s="46"/>
      <c r="Q41" s="46">
        <v>2602</v>
      </c>
      <c r="R41" s="46"/>
      <c r="S41" s="46"/>
      <c r="T41" s="38"/>
      <c r="U41" s="46"/>
      <c r="V41" s="46">
        <v>0.01</v>
      </c>
    </row>
    <row r="42" spans="1:22" s="25" customFormat="1" ht="27.75" customHeight="1" x14ac:dyDescent="0.2">
      <c r="A42" s="157">
        <v>33</v>
      </c>
      <c r="B42" s="157"/>
      <c r="C42" s="39" t="s">
        <v>9</v>
      </c>
      <c r="D42" s="39"/>
      <c r="E42" s="46">
        <v>3524</v>
      </c>
      <c r="F42" s="46">
        <v>131</v>
      </c>
      <c r="G42" s="46">
        <v>1</v>
      </c>
      <c r="H42" s="46">
        <v>15</v>
      </c>
      <c r="I42" s="46">
        <v>1</v>
      </c>
      <c r="J42" s="46">
        <v>84</v>
      </c>
      <c r="K42" s="38">
        <f t="shared" si="0"/>
        <v>6184</v>
      </c>
      <c r="L42" s="46">
        <v>1</v>
      </c>
      <c r="M42" s="46" t="s">
        <v>1134</v>
      </c>
      <c r="N42" s="46"/>
      <c r="O42" s="46"/>
      <c r="P42" s="46"/>
      <c r="Q42" s="46">
        <v>6184</v>
      </c>
      <c r="R42" s="46"/>
      <c r="S42" s="46"/>
      <c r="T42" s="38"/>
      <c r="U42" s="46"/>
      <c r="V42" s="46">
        <v>0</v>
      </c>
    </row>
    <row r="43" spans="1:22" s="25" customFormat="1" ht="27.75" customHeight="1" x14ac:dyDescent="0.2">
      <c r="A43" s="157">
        <v>34</v>
      </c>
      <c r="B43" s="157"/>
      <c r="C43" s="39" t="s">
        <v>9</v>
      </c>
      <c r="D43" s="39"/>
      <c r="E43" s="46">
        <v>5020</v>
      </c>
      <c r="F43" s="46">
        <v>106</v>
      </c>
      <c r="G43" s="46">
        <v>1</v>
      </c>
      <c r="H43" s="46">
        <v>16</v>
      </c>
      <c r="I43" s="46">
        <v>2</v>
      </c>
      <c r="J43" s="46">
        <v>62</v>
      </c>
      <c r="K43" s="38">
        <f t="shared" si="0"/>
        <v>6662</v>
      </c>
      <c r="L43" s="46">
        <v>1</v>
      </c>
      <c r="M43" s="46" t="s">
        <v>1134</v>
      </c>
      <c r="N43" s="46"/>
      <c r="O43" s="46"/>
      <c r="P43" s="46"/>
      <c r="Q43" s="46">
        <v>6662</v>
      </c>
      <c r="R43" s="46"/>
      <c r="S43" s="46"/>
      <c r="T43" s="38"/>
      <c r="U43" s="46"/>
      <c r="V43" s="46">
        <v>0</v>
      </c>
    </row>
    <row r="44" spans="1:22" s="25" customFormat="1" ht="27.75" customHeight="1" x14ac:dyDescent="0.2">
      <c r="A44" s="157">
        <v>35</v>
      </c>
      <c r="B44" s="159" t="s">
        <v>3010</v>
      </c>
      <c r="C44" s="39" t="s">
        <v>9</v>
      </c>
      <c r="D44" s="39"/>
      <c r="E44" s="46">
        <v>4971</v>
      </c>
      <c r="F44" s="46">
        <v>101</v>
      </c>
      <c r="G44" s="46">
        <v>2</v>
      </c>
      <c r="H44" s="46">
        <v>1</v>
      </c>
      <c r="I44" s="46">
        <v>2</v>
      </c>
      <c r="J44" s="46">
        <v>53</v>
      </c>
      <c r="K44" s="38">
        <f t="shared" si="0"/>
        <v>653</v>
      </c>
      <c r="L44" s="46">
        <v>2</v>
      </c>
      <c r="M44" s="46" t="s">
        <v>1135</v>
      </c>
      <c r="N44" s="46" t="s">
        <v>15</v>
      </c>
      <c r="O44" s="46" t="s">
        <v>12</v>
      </c>
      <c r="P44" s="46">
        <v>171</v>
      </c>
      <c r="Q44" s="46"/>
      <c r="R44" s="46">
        <v>653</v>
      </c>
      <c r="S44" s="46"/>
      <c r="T44" s="38"/>
      <c r="U44" s="46">
        <v>20</v>
      </c>
      <c r="V44" s="46">
        <v>0</v>
      </c>
    </row>
    <row r="45" spans="1:22" s="25" customFormat="1" ht="27.75" customHeight="1" x14ac:dyDescent="0.2">
      <c r="A45" s="157">
        <v>36</v>
      </c>
      <c r="B45" s="157"/>
      <c r="C45" s="39" t="s">
        <v>9</v>
      </c>
      <c r="D45" s="39"/>
      <c r="E45" s="46">
        <v>4032</v>
      </c>
      <c r="F45" s="46">
        <v>192</v>
      </c>
      <c r="G45" s="46">
        <v>1</v>
      </c>
      <c r="H45" s="46">
        <v>11</v>
      </c>
      <c r="I45" s="46">
        <v>3</v>
      </c>
      <c r="J45" s="46">
        <v>98</v>
      </c>
      <c r="K45" s="38">
        <f t="shared" si="0"/>
        <v>4798</v>
      </c>
      <c r="L45" s="46">
        <v>1</v>
      </c>
      <c r="M45" s="46" t="s">
        <v>1135</v>
      </c>
      <c r="N45" s="46"/>
      <c r="O45" s="46"/>
      <c r="P45" s="46"/>
      <c r="Q45" s="46">
        <v>4798</v>
      </c>
      <c r="R45" s="46"/>
      <c r="S45" s="46"/>
      <c r="T45" s="38"/>
      <c r="U45" s="46"/>
      <c r="V45" s="46">
        <v>0</v>
      </c>
    </row>
    <row r="46" spans="1:22" s="25" customFormat="1" ht="27.75" customHeight="1" x14ac:dyDescent="0.2">
      <c r="A46" s="157">
        <v>37</v>
      </c>
      <c r="B46" s="157"/>
      <c r="C46" s="39" t="s">
        <v>9</v>
      </c>
      <c r="D46" s="39"/>
      <c r="E46" s="46">
        <v>5021</v>
      </c>
      <c r="F46" s="46">
        <v>293</v>
      </c>
      <c r="G46" s="46">
        <v>1</v>
      </c>
      <c r="H46" s="46"/>
      <c r="I46" s="46">
        <v>1</v>
      </c>
      <c r="J46" s="46">
        <v>40</v>
      </c>
      <c r="K46" s="38">
        <f t="shared" si="0"/>
        <v>140</v>
      </c>
      <c r="L46" s="46">
        <v>1</v>
      </c>
      <c r="M46" s="46" t="s">
        <v>1135</v>
      </c>
      <c r="N46" s="46"/>
      <c r="O46" s="46"/>
      <c r="P46" s="46"/>
      <c r="Q46" s="46">
        <v>140</v>
      </c>
      <c r="R46" s="46"/>
      <c r="S46" s="46"/>
      <c r="T46" s="38"/>
      <c r="U46" s="46"/>
      <c r="V46" s="46">
        <v>0</v>
      </c>
    </row>
    <row r="47" spans="1:22" s="25" customFormat="1" ht="27.75" customHeight="1" x14ac:dyDescent="0.2">
      <c r="A47" s="157">
        <v>38</v>
      </c>
      <c r="B47" s="157"/>
      <c r="C47" s="39" t="s">
        <v>9</v>
      </c>
      <c r="D47" s="39"/>
      <c r="E47" s="46">
        <v>1321</v>
      </c>
      <c r="F47" s="46">
        <v>126</v>
      </c>
      <c r="G47" s="46">
        <v>1</v>
      </c>
      <c r="H47" s="46">
        <v>21</v>
      </c>
      <c r="I47" s="46"/>
      <c r="J47" s="46">
        <v>87</v>
      </c>
      <c r="K47" s="38">
        <f t="shared" si="0"/>
        <v>8487</v>
      </c>
      <c r="L47" s="46">
        <v>1</v>
      </c>
      <c r="M47" s="46" t="s">
        <v>1135</v>
      </c>
      <c r="N47" s="46"/>
      <c r="O47" s="46"/>
      <c r="P47" s="46"/>
      <c r="Q47" s="46">
        <v>87</v>
      </c>
      <c r="R47" s="46"/>
      <c r="S47" s="46"/>
      <c r="T47" s="38"/>
      <c r="U47" s="46"/>
      <c r="V47" s="46">
        <v>0</v>
      </c>
    </row>
    <row r="48" spans="1:22" s="25" customFormat="1" ht="27.75" customHeight="1" x14ac:dyDescent="0.2">
      <c r="A48" s="157">
        <v>39</v>
      </c>
      <c r="B48" s="157"/>
      <c r="C48" s="39" t="s">
        <v>9</v>
      </c>
      <c r="D48" s="39"/>
      <c r="E48" s="46">
        <v>5322</v>
      </c>
      <c r="F48" s="46">
        <v>223</v>
      </c>
      <c r="G48" s="46">
        <v>1</v>
      </c>
      <c r="H48" s="46">
        <v>1</v>
      </c>
      <c r="I48" s="46">
        <v>2</v>
      </c>
      <c r="J48" s="46">
        <v>45</v>
      </c>
      <c r="K48" s="38">
        <f t="shared" si="0"/>
        <v>645</v>
      </c>
      <c r="L48" s="46">
        <v>1</v>
      </c>
      <c r="M48" s="46" t="s">
        <v>1135</v>
      </c>
      <c r="N48" s="46"/>
      <c r="O48" s="46"/>
      <c r="P48" s="46"/>
      <c r="Q48" s="46">
        <v>645</v>
      </c>
      <c r="R48" s="46"/>
      <c r="S48" s="46"/>
      <c r="T48" s="38"/>
      <c r="U48" s="46"/>
      <c r="V48" s="46">
        <v>0</v>
      </c>
    </row>
    <row r="49" spans="1:22" s="25" customFormat="1" ht="27.75" customHeight="1" x14ac:dyDescent="0.2">
      <c r="A49" s="157">
        <v>40</v>
      </c>
      <c r="B49" s="159" t="s">
        <v>3011</v>
      </c>
      <c r="C49" s="39" t="s">
        <v>9</v>
      </c>
      <c r="D49" s="39"/>
      <c r="E49" s="46">
        <v>4189</v>
      </c>
      <c r="F49" s="46">
        <v>50</v>
      </c>
      <c r="G49" s="46">
        <v>2</v>
      </c>
      <c r="H49" s="46"/>
      <c r="I49" s="46"/>
      <c r="J49" s="46">
        <v>68</v>
      </c>
      <c r="K49" s="38">
        <f t="shared" si="0"/>
        <v>68</v>
      </c>
      <c r="L49" s="46">
        <v>2</v>
      </c>
      <c r="M49" s="46" t="s">
        <v>1136</v>
      </c>
      <c r="N49" s="46" t="s">
        <v>15</v>
      </c>
      <c r="O49" s="46" t="s">
        <v>12</v>
      </c>
      <c r="P49" s="46">
        <v>192</v>
      </c>
      <c r="Q49" s="46"/>
      <c r="R49" s="46">
        <v>68</v>
      </c>
      <c r="S49" s="46"/>
      <c r="T49" s="38"/>
      <c r="U49" s="46">
        <v>20</v>
      </c>
      <c r="V49" s="46">
        <v>0</v>
      </c>
    </row>
    <row r="50" spans="1:22" s="25" customFormat="1" ht="27.75" customHeight="1" x14ac:dyDescent="0.2">
      <c r="A50" s="157">
        <v>41</v>
      </c>
      <c r="B50" s="157"/>
      <c r="C50" s="39" t="s">
        <v>9</v>
      </c>
      <c r="D50" s="39"/>
      <c r="E50" s="46">
        <v>1482</v>
      </c>
      <c r="F50" s="46">
        <v>131</v>
      </c>
      <c r="G50" s="46">
        <v>1</v>
      </c>
      <c r="H50" s="46">
        <v>12</v>
      </c>
      <c r="I50" s="46"/>
      <c r="J50" s="46">
        <v>55</v>
      </c>
      <c r="K50" s="38">
        <f t="shared" si="0"/>
        <v>4855</v>
      </c>
      <c r="L50" s="46">
        <v>1</v>
      </c>
      <c r="M50" s="46" t="s">
        <v>1136</v>
      </c>
      <c r="N50" s="46"/>
      <c r="O50" s="46"/>
      <c r="P50" s="46"/>
      <c r="Q50" s="46">
        <v>4855</v>
      </c>
      <c r="R50" s="46"/>
      <c r="S50" s="46"/>
      <c r="T50" s="38"/>
      <c r="U50" s="46"/>
      <c r="V50" s="46">
        <v>0</v>
      </c>
    </row>
    <row r="51" spans="1:22" s="25" customFormat="1" ht="27.75" customHeight="1" x14ac:dyDescent="0.2">
      <c r="A51" s="157">
        <v>42</v>
      </c>
      <c r="B51" s="157"/>
      <c r="C51" s="39" t="s">
        <v>9</v>
      </c>
      <c r="D51" s="39"/>
      <c r="E51" s="46">
        <v>1839</v>
      </c>
      <c r="F51" s="46">
        <v>165</v>
      </c>
      <c r="G51" s="46">
        <v>1</v>
      </c>
      <c r="H51" s="46">
        <v>2</v>
      </c>
      <c r="I51" s="46">
        <v>2</v>
      </c>
      <c r="J51" s="46">
        <v>93</v>
      </c>
      <c r="K51" s="38">
        <f t="shared" si="0"/>
        <v>1093</v>
      </c>
      <c r="L51" s="46">
        <v>1</v>
      </c>
      <c r="M51" s="46" t="s">
        <v>1136</v>
      </c>
      <c r="N51" s="46"/>
      <c r="O51" s="46"/>
      <c r="P51" s="46"/>
      <c r="Q51" s="46">
        <v>1093</v>
      </c>
      <c r="R51" s="46"/>
      <c r="S51" s="46"/>
      <c r="T51" s="38"/>
      <c r="U51" s="46"/>
      <c r="V51" s="46">
        <v>0</v>
      </c>
    </row>
    <row r="52" spans="1:22" s="25" customFormat="1" ht="27.75" customHeight="1" x14ac:dyDescent="0.2">
      <c r="A52" s="157">
        <v>43</v>
      </c>
      <c r="B52" s="157"/>
      <c r="C52" s="39" t="s">
        <v>355</v>
      </c>
      <c r="D52" s="39"/>
      <c r="E52" s="46"/>
      <c r="F52" s="46"/>
      <c r="G52" s="46">
        <v>1</v>
      </c>
      <c r="H52" s="46">
        <v>11</v>
      </c>
      <c r="I52" s="46"/>
      <c r="J52" s="46"/>
      <c r="K52" s="38">
        <f t="shared" si="0"/>
        <v>4400</v>
      </c>
      <c r="L52" s="46">
        <v>1</v>
      </c>
      <c r="M52" s="46" t="s">
        <v>1136</v>
      </c>
      <c r="N52" s="46"/>
      <c r="O52" s="46"/>
      <c r="P52" s="46"/>
      <c r="Q52" s="46">
        <v>4400</v>
      </c>
      <c r="R52" s="46"/>
      <c r="S52" s="46"/>
      <c r="T52" s="38"/>
      <c r="U52" s="46"/>
      <c r="V52" s="46">
        <v>0.01</v>
      </c>
    </row>
    <row r="53" spans="1:22" s="25" customFormat="1" ht="27.75" customHeight="1" x14ac:dyDescent="0.2">
      <c r="A53" s="157">
        <v>44</v>
      </c>
      <c r="B53" s="159" t="s">
        <v>3012</v>
      </c>
      <c r="C53" s="39" t="s">
        <v>9</v>
      </c>
      <c r="D53" s="39"/>
      <c r="E53" s="46">
        <v>4245</v>
      </c>
      <c r="F53" s="46">
        <v>51</v>
      </c>
      <c r="G53" s="46">
        <v>2</v>
      </c>
      <c r="H53" s="46"/>
      <c r="I53" s="46"/>
      <c r="J53" s="46">
        <v>80</v>
      </c>
      <c r="K53" s="38">
        <f t="shared" si="0"/>
        <v>80</v>
      </c>
      <c r="L53" s="46">
        <v>2</v>
      </c>
      <c r="M53" s="46" t="s">
        <v>1137</v>
      </c>
      <c r="N53" s="46" t="s">
        <v>15</v>
      </c>
      <c r="O53" s="46" t="s">
        <v>42</v>
      </c>
      <c r="P53" s="46">
        <v>144</v>
      </c>
      <c r="Q53" s="46"/>
      <c r="R53" s="46">
        <v>80</v>
      </c>
      <c r="S53" s="46"/>
      <c r="T53" s="38"/>
      <c r="U53" s="46">
        <v>10</v>
      </c>
      <c r="V53" s="46">
        <v>0</v>
      </c>
    </row>
    <row r="54" spans="1:22" s="25" customFormat="1" ht="27.75" customHeight="1" x14ac:dyDescent="0.2">
      <c r="A54" s="157">
        <v>45</v>
      </c>
      <c r="B54" s="157"/>
      <c r="C54" s="39" t="s">
        <v>9</v>
      </c>
      <c r="D54" s="39"/>
      <c r="E54" s="46">
        <v>921</v>
      </c>
      <c r="F54" s="46">
        <v>35</v>
      </c>
      <c r="G54" s="46">
        <v>1</v>
      </c>
      <c r="H54" s="46"/>
      <c r="I54" s="46"/>
      <c r="J54" s="46">
        <v>68</v>
      </c>
      <c r="K54" s="38">
        <f t="shared" si="0"/>
        <v>68</v>
      </c>
      <c r="L54" s="46">
        <v>1</v>
      </c>
      <c r="M54" s="46" t="s">
        <v>1137</v>
      </c>
      <c r="N54" s="46"/>
      <c r="O54" s="46"/>
      <c r="P54" s="46"/>
      <c r="Q54" s="46">
        <v>68</v>
      </c>
      <c r="R54" s="46"/>
      <c r="S54" s="46"/>
      <c r="T54" s="38"/>
      <c r="U54" s="46"/>
      <c r="V54" s="46">
        <v>0</v>
      </c>
    </row>
    <row r="55" spans="1:22" s="25" customFormat="1" ht="27.75" customHeight="1" x14ac:dyDescent="0.2">
      <c r="A55" s="157">
        <v>46</v>
      </c>
      <c r="B55" s="157"/>
      <c r="C55" s="39" t="s">
        <v>9</v>
      </c>
      <c r="D55" s="39"/>
      <c r="E55" s="46">
        <v>1320</v>
      </c>
      <c r="F55" s="46">
        <v>115</v>
      </c>
      <c r="G55" s="46">
        <v>1</v>
      </c>
      <c r="H55" s="46">
        <v>3</v>
      </c>
      <c r="I55" s="46">
        <v>2</v>
      </c>
      <c r="J55" s="46">
        <v>72</v>
      </c>
      <c r="K55" s="38">
        <f t="shared" si="0"/>
        <v>1472</v>
      </c>
      <c r="L55" s="46">
        <v>1</v>
      </c>
      <c r="M55" s="46" t="s">
        <v>1137</v>
      </c>
      <c r="N55" s="46"/>
      <c r="O55" s="46"/>
      <c r="P55" s="46"/>
      <c r="Q55" s="46">
        <v>1472</v>
      </c>
      <c r="R55" s="46"/>
      <c r="S55" s="46"/>
      <c r="T55" s="38"/>
      <c r="U55" s="46"/>
      <c r="V55" s="46">
        <v>0</v>
      </c>
    </row>
    <row r="56" spans="1:22" s="25" customFormat="1" ht="27.75" customHeight="1" x14ac:dyDescent="0.2">
      <c r="A56" s="157">
        <v>47</v>
      </c>
      <c r="B56" s="159" t="s">
        <v>3013</v>
      </c>
      <c r="C56" s="39" t="s">
        <v>9</v>
      </c>
      <c r="D56" s="39"/>
      <c r="E56" s="46">
        <v>938</v>
      </c>
      <c r="F56" s="46">
        <v>52</v>
      </c>
      <c r="G56" s="46">
        <v>2</v>
      </c>
      <c r="H56" s="46"/>
      <c r="I56" s="46">
        <v>1</v>
      </c>
      <c r="J56" s="46">
        <v>2</v>
      </c>
      <c r="K56" s="38">
        <f t="shared" si="0"/>
        <v>102</v>
      </c>
      <c r="L56" s="46">
        <v>2</v>
      </c>
      <c r="M56" s="46" t="s">
        <v>1138</v>
      </c>
      <c r="N56" s="46" t="s">
        <v>15</v>
      </c>
      <c r="O56" s="46" t="s">
        <v>12</v>
      </c>
      <c r="P56" s="46">
        <v>171</v>
      </c>
      <c r="Q56" s="46"/>
      <c r="R56" s="46">
        <v>102</v>
      </c>
      <c r="S56" s="46"/>
      <c r="T56" s="38"/>
      <c r="U56" s="46">
        <v>30</v>
      </c>
      <c r="V56" s="46">
        <v>0</v>
      </c>
    </row>
    <row r="57" spans="1:22" s="25" customFormat="1" ht="27.75" customHeight="1" x14ac:dyDescent="0.2">
      <c r="A57" s="157">
        <v>48</v>
      </c>
      <c r="B57" s="157"/>
      <c r="C57" s="39" t="s">
        <v>9</v>
      </c>
      <c r="D57" s="39"/>
      <c r="E57" s="46">
        <v>1452</v>
      </c>
      <c r="F57" s="46">
        <v>150</v>
      </c>
      <c r="G57" s="46">
        <v>1</v>
      </c>
      <c r="H57" s="46">
        <v>8</v>
      </c>
      <c r="I57" s="46">
        <v>2</v>
      </c>
      <c r="J57" s="46">
        <v>56</v>
      </c>
      <c r="K57" s="38">
        <f t="shared" si="0"/>
        <v>3456</v>
      </c>
      <c r="L57" s="46">
        <v>1</v>
      </c>
      <c r="M57" s="46" t="s">
        <v>1138</v>
      </c>
      <c r="N57" s="46"/>
      <c r="O57" s="46"/>
      <c r="P57" s="46"/>
      <c r="Q57" s="46">
        <v>3456</v>
      </c>
      <c r="R57" s="46"/>
      <c r="S57" s="46"/>
      <c r="T57" s="38"/>
      <c r="U57" s="46"/>
      <c r="V57" s="46">
        <v>0</v>
      </c>
    </row>
    <row r="58" spans="1:22" s="25" customFormat="1" ht="27.75" customHeight="1" x14ac:dyDescent="0.2">
      <c r="A58" s="157">
        <v>49</v>
      </c>
      <c r="B58" s="157"/>
      <c r="C58" s="39" t="s">
        <v>9</v>
      </c>
      <c r="D58" s="39"/>
      <c r="E58" s="46">
        <v>1409</v>
      </c>
      <c r="F58" s="46">
        <v>92</v>
      </c>
      <c r="G58" s="46">
        <v>1</v>
      </c>
      <c r="H58" s="46">
        <v>3</v>
      </c>
      <c r="I58" s="46"/>
      <c r="J58" s="46">
        <v>35</v>
      </c>
      <c r="K58" s="38">
        <f t="shared" si="0"/>
        <v>1235</v>
      </c>
      <c r="L58" s="46">
        <v>1</v>
      </c>
      <c r="M58" s="46" t="s">
        <v>1138</v>
      </c>
      <c r="N58" s="46"/>
      <c r="O58" s="46"/>
      <c r="P58" s="46"/>
      <c r="Q58" s="46">
        <v>1235</v>
      </c>
      <c r="R58" s="46"/>
      <c r="S58" s="46"/>
      <c r="T58" s="38"/>
      <c r="U58" s="46"/>
      <c r="V58" s="46">
        <v>0</v>
      </c>
    </row>
    <row r="59" spans="1:22" s="25" customFormat="1" ht="27.75" customHeight="1" x14ac:dyDescent="0.2">
      <c r="A59" s="157">
        <v>50</v>
      </c>
      <c r="B59" s="157"/>
      <c r="C59" s="39" t="s">
        <v>9</v>
      </c>
      <c r="D59" s="39"/>
      <c r="E59" s="46">
        <v>1531</v>
      </c>
      <c r="F59" s="46">
        <v>142</v>
      </c>
      <c r="G59" s="46">
        <v>1</v>
      </c>
      <c r="H59" s="46">
        <v>16</v>
      </c>
      <c r="I59" s="46"/>
      <c r="J59" s="46">
        <v>6</v>
      </c>
      <c r="K59" s="38">
        <f t="shared" si="0"/>
        <v>6406</v>
      </c>
      <c r="L59" s="46">
        <v>1</v>
      </c>
      <c r="M59" s="46" t="s">
        <v>1138</v>
      </c>
      <c r="N59" s="46"/>
      <c r="O59" s="46"/>
      <c r="P59" s="46"/>
      <c r="Q59" s="46">
        <v>6406</v>
      </c>
      <c r="R59" s="46"/>
      <c r="S59" s="46"/>
      <c r="T59" s="38"/>
      <c r="U59" s="46"/>
      <c r="V59" s="46">
        <v>0</v>
      </c>
    </row>
    <row r="60" spans="1:22" s="25" customFormat="1" ht="27.75" customHeight="1" x14ac:dyDescent="0.2">
      <c r="A60" s="157">
        <v>51</v>
      </c>
      <c r="B60" s="159" t="s">
        <v>3014</v>
      </c>
      <c r="C60" s="39" t="s">
        <v>9</v>
      </c>
      <c r="D60" s="39"/>
      <c r="E60" s="46">
        <v>955</v>
      </c>
      <c r="F60" s="46">
        <v>69</v>
      </c>
      <c r="G60" s="46">
        <v>2</v>
      </c>
      <c r="H60" s="46"/>
      <c r="I60" s="46">
        <v>2</v>
      </c>
      <c r="J60" s="46">
        <v>61</v>
      </c>
      <c r="K60" s="38">
        <f t="shared" si="0"/>
        <v>261</v>
      </c>
      <c r="L60" s="46">
        <v>2</v>
      </c>
      <c r="M60" s="46" t="s">
        <v>1139</v>
      </c>
      <c r="N60" s="46" t="s">
        <v>15</v>
      </c>
      <c r="O60" s="46" t="s">
        <v>12</v>
      </c>
      <c r="P60" s="46">
        <v>190</v>
      </c>
      <c r="Q60" s="46"/>
      <c r="R60" s="46">
        <v>261</v>
      </c>
      <c r="S60" s="46"/>
      <c r="T60" s="38"/>
      <c r="U60" s="46">
        <v>20</v>
      </c>
      <c r="V60" s="46">
        <v>0</v>
      </c>
    </row>
    <row r="61" spans="1:22" s="25" customFormat="1" ht="27.75" customHeight="1" x14ac:dyDescent="0.2">
      <c r="A61" s="157">
        <v>52</v>
      </c>
      <c r="B61" s="157"/>
      <c r="C61" s="39" t="s">
        <v>9</v>
      </c>
      <c r="D61" s="39"/>
      <c r="E61" s="46">
        <v>970</v>
      </c>
      <c r="F61" s="46">
        <v>87</v>
      </c>
      <c r="G61" s="46">
        <v>1</v>
      </c>
      <c r="H61" s="46">
        <v>9</v>
      </c>
      <c r="I61" s="46">
        <v>1</v>
      </c>
      <c r="J61" s="46">
        <v>95</v>
      </c>
      <c r="K61" s="38">
        <f t="shared" si="0"/>
        <v>3795</v>
      </c>
      <c r="L61" s="46">
        <v>1</v>
      </c>
      <c r="M61" s="46" t="s">
        <v>1139</v>
      </c>
      <c r="N61" s="46"/>
      <c r="O61" s="46"/>
      <c r="P61" s="46"/>
      <c r="Q61" s="46">
        <v>3795</v>
      </c>
      <c r="R61" s="46"/>
      <c r="S61" s="46"/>
      <c r="T61" s="38"/>
      <c r="U61" s="46"/>
      <c r="V61" s="46">
        <v>0</v>
      </c>
    </row>
    <row r="62" spans="1:22" s="25" customFormat="1" ht="27.75" customHeight="1" x14ac:dyDescent="0.2">
      <c r="A62" s="157">
        <v>53</v>
      </c>
      <c r="B62" s="157"/>
      <c r="C62" s="39" t="s">
        <v>9</v>
      </c>
      <c r="D62" s="39"/>
      <c r="E62" s="46">
        <v>4967</v>
      </c>
      <c r="F62" s="46">
        <v>97</v>
      </c>
      <c r="G62" s="46">
        <v>1</v>
      </c>
      <c r="H62" s="46"/>
      <c r="I62" s="46">
        <v>2</v>
      </c>
      <c r="J62" s="46">
        <v>15</v>
      </c>
      <c r="K62" s="38">
        <f t="shared" si="0"/>
        <v>215</v>
      </c>
      <c r="L62" s="46">
        <v>1</v>
      </c>
      <c r="M62" s="46" t="s">
        <v>1139</v>
      </c>
      <c r="N62" s="46"/>
      <c r="O62" s="46"/>
      <c r="P62" s="46"/>
      <c r="Q62" s="46">
        <v>215</v>
      </c>
      <c r="R62" s="46"/>
      <c r="S62" s="46"/>
      <c r="T62" s="38"/>
      <c r="U62" s="46"/>
      <c r="V62" s="46">
        <v>0</v>
      </c>
    </row>
    <row r="63" spans="1:22" s="25" customFormat="1" ht="27.75" customHeight="1" x14ac:dyDescent="0.2">
      <c r="A63" s="157">
        <v>54</v>
      </c>
      <c r="B63" s="157"/>
      <c r="C63" s="39" t="s">
        <v>9</v>
      </c>
      <c r="D63" s="39"/>
      <c r="E63" s="46">
        <v>4969</v>
      </c>
      <c r="F63" s="46">
        <v>99</v>
      </c>
      <c r="G63" s="46">
        <v>1</v>
      </c>
      <c r="H63" s="46"/>
      <c r="I63" s="46">
        <v>2</v>
      </c>
      <c r="J63" s="46">
        <v>68</v>
      </c>
      <c r="K63" s="38">
        <f t="shared" si="0"/>
        <v>268</v>
      </c>
      <c r="L63" s="46">
        <v>1</v>
      </c>
      <c r="M63" s="46" t="s">
        <v>1139</v>
      </c>
      <c r="N63" s="46"/>
      <c r="O63" s="46"/>
      <c r="P63" s="46"/>
      <c r="Q63" s="46">
        <v>268</v>
      </c>
      <c r="R63" s="46"/>
      <c r="S63" s="46"/>
      <c r="T63" s="38"/>
      <c r="U63" s="46"/>
      <c r="V63" s="46">
        <v>0</v>
      </c>
    </row>
    <row r="64" spans="1:22" s="25" customFormat="1" ht="27.75" customHeight="1" x14ac:dyDescent="0.2">
      <c r="A64" s="157">
        <v>55</v>
      </c>
      <c r="B64" s="157"/>
      <c r="C64" s="39" t="s">
        <v>9</v>
      </c>
      <c r="D64" s="39"/>
      <c r="E64" s="46">
        <v>1251</v>
      </c>
      <c r="F64" s="46">
        <v>189</v>
      </c>
      <c r="G64" s="46">
        <v>1</v>
      </c>
      <c r="H64" s="46">
        <v>6</v>
      </c>
      <c r="I64" s="46">
        <v>2</v>
      </c>
      <c r="J64" s="46">
        <v>88</v>
      </c>
      <c r="K64" s="38">
        <f t="shared" si="0"/>
        <v>2688</v>
      </c>
      <c r="L64" s="46">
        <v>1</v>
      </c>
      <c r="M64" s="46" t="s">
        <v>1139</v>
      </c>
      <c r="N64" s="46"/>
      <c r="O64" s="46"/>
      <c r="P64" s="46"/>
      <c r="Q64" s="46">
        <v>2688</v>
      </c>
      <c r="R64" s="46"/>
      <c r="S64" s="46"/>
      <c r="T64" s="38"/>
      <c r="U64" s="46"/>
      <c r="V64" s="46">
        <v>0</v>
      </c>
    </row>
    <row r="65" spans="1:22" s="25" customFormat="1" ht="27.75" customHeight="1" x14ac:dyDescent="0.2">
      <c r="A65" s="157">
        <v>56</v>
      </c>
      <c r="B65" s="157"/>
      <c r="C65" s="39" t="s">
        <v>9</v>
      </c>
      <c r="D65" s="39"/>
      <c r="E65" s="46">
        <v>4965</v>
      </c>
      <c r="F65" s="46">
        <v>95</v>
      </c>
      <c r="G65" s="46">
        <v>1</v>
      </c>
      <c r="H65" s="46">
        <v>1</v>
      </c>
      <c r="I65" s="46">
        <v>1</v>
      </c>
      <c r="J65" s="46">
        <v>23</v>
      </c>
      <c r="K65" s="38">
        <f t="shared" si="0"/>
        <v>523</v>
      </c>
      <c r="L65" s="46">
        <v>1</v>
      </c>
      <c r="M65" s="46" t="s">
        <v>1139</v>
      </c>
      <c r="N65" s="46"/>
      <c r="O65" s="46"/>
      <c r="P65" s="46"/>
      <c r="Q65" s="46">
        <v>523</v>
      </c>
      <c r="R65" s="46"/>
      <c r="S65" s="46"/>
      <c r="T65" s="38"/>
      <c r="U65" s="46"/>
      <c r="V65" s="46">
        <v>0</v>
      </c>
    </row>
    <row r="66" spans="1:22" s="25" customFormat="1" ht="27.75" customHeight="1" x14ac:dyDescent="0.2">
      <c r="A66" s="157">
        <v>57</v>
      </c>
      <c r="B66" s="157"/>
      <c r="C66" s="39" t="s">
        <v>32</v>
      </c>
      <c r="D66" s="39"/>
      <c r="E66" s="46">
        <v>1825</v>
      </c>
      <c r="F66" s="46">
        <v>248</v>
      </c>
      <c r="G66" s="46">
        <v>1</v>
      </c>
      <c r="H66" s="46">
        <v>17</v>
      </c>
      <c r="I66" s="46">
        <v>2</v>
      </c>
      <c r="J66" s="46">
        <v>20</v>
      </c>
      <c r="K66" s="38">
        <f t="shared" si="0"/>
        <v>7020</v>
      </c>
      <c r="L66" s="46">
        <v>1</v>
      </c>
      <c r="M66" s="46" t="s">
        <v>1139</v>
      </c>
      <c r="N66" s="46"/>
      <c r="O66" s="46"/>
      <c r="P66" s="46"/>
      <c r="Q66" s="46">
        <v>7020</v>
      </c>
      <c r="R66" s="46"/>
      <c r="S66" s="46"/>
      <c r="T66" s="38"/>
      <c r="U66" s="46"/>
      <c r="V66" s="46">
        <v>0.01</v>
      </c>
    </row>
    <row r="67" spans="1:22" s="25" customFormat="1" ht="27.75" customHeight="1" x14ac:dyDescent="0.2">
      <c r="A67" s="157">
        <v>58</v>
      </c>
      <c r="B67" s="157"/>
      <c r="C67" s="39" t="s">
        <v>9</v>
      </c>
      <c r="D67" s="39"/>
      <c r="E67" s="46">
        <v>943</v>
      </c>
      <c r="F67" s="46">
        <v>67</v>
      </c>
      <c r="G67" s="46">
        <v>1</v>
      </c>
      <c r="H67" s="46"/>
      <c r="I67" s="46"/>
      <c r="J67" s="46">
        <v>73</v>
      </c>
      <c r="K67" s="38">
        <f t="shared" si="0"/>
        <v>73</v>
      </c>
      <c r="L67" s="46">
        <v>1</v>
      </c>
      <c r="M67" s="46" t="s">
        <v>1139</v>
      </c>
      <c r="N67" s="46"/>
      <c r="O67" s="46"/>
      <c r="P67" s="46"/>
      <c r="Q67" s="46">
        <v>73</v>
      </c>
      <c r="R67" s="46"/>
      <c r="S67" s="46"/>
      <c r="T67" s="38"/>
      <c r="U67" s="46"/>
      <c r="V67" s="46">
        <v>0</v>
      </c>
    </row>
    <row r="68" spans="1:22" s="25" customFormat="1" ht="27.75" customHeight="1" x14ac:dyDescent="0.2">
      <c r="A68" s="157">
        <v>59</v>
      </c>
      <c r="B68" s="159" t="s">
        <v>3015</v>
      </c>
      <c r="C68" s="39" t="s">
        <v>9</v>
      </c>
      <c r="D68" s="39"/>
      <c r="E68" s="46">
        <v>1295</v>
      </c>
      <c r="F68" s="46">
        <v>285</v>
      </c>
      <c r="G68" s="46">
        <v>2</v>
      </c>
      <c r="H68" s="46">
        <v>6</v>
      </c>
      <c r="I68" s="46"/>
      <c r="J68" s="46">
        <v>7</v>
      </c>
      <c r="K68" s="38">
        <f t="shared" si="0"/>
        <v>2407</v>
      </c>
      <c r="L68" s="46">
        <v>2</v>
      </c>
      <c r="M68" s="46" t="s">
        <v>1140</v>
      </c>
      <c r="N68" s="46" t="s">
        <v>15</v>
      </c>
      <c r="O68" s="46" t="s">
        <v>12</v>
      </c>
      <c r="P68" s="46">
        <v>102</v>
      </c>
      <c r="Q68" s="46">
        <v>2300</v>
      </c>
      <c r="R68" s="46">
        <v>107</v>
      </c>
      <c r="S68" s="46"/>
      <c r="T68" s="38"/>
      <c r="U68" s="46">
        <v>20</v>
      </c>
      <c r="V68" s="46">
        <v>0</v>
      </c>
    </row>
    <row r="69" spans="1:22" s="25" customFormat="1" ht="27.75" customHeight="1" x14ac:dyDescent="0.2">
      <c r="A69" s="157">
        <v>60</v>
      </c>
      <c r="B69" s="157"/>
      <c r="C69" s="39" t="s">
        <v>9</v>
      </c>
      <c r="D69" s="39"/>
      <c r="E69" s="46">
        <v>5028</v>
      </c>
      <c r="F69" s="46">
        <v>214</v>
      </c>
      <c r="G69" s="46">
        <v>1</v>
      </c>
      <c r="H69" s="46">
        <v>9</v>
      </c>
      <c r="I69" s="46"/>
      <c r="J69" s="46">
        <v>39</v>
      </c>
      <c r="K69" s="38">
        <f t="shared" si="0"/>
        <v>3639</v>
      </c>
      <c r="L69" s="46">
        <v>1</v>
      </c>
      <c r="M69" s="46" t="s">
        <v>1140</v>
      </c>
      <c r="N69" s="46"/>
      <c r="O69" s="46"/>
      <c r="P69" s="46"/>
      <c r="Q69" s="46">
        <v>3639</v>
      </c>
      <c r="R69" s="46"/>
      <c r="S69" s="46"/>
      <c r="T69" s="38"/>
      <c r="U69" s="46"/>
      <c r="V69" s="46">
        <v>0</v>
      </c>
    </row>
    <row r="70" spans="1:22" s="25" customFormat="1" ht="27.75" customHeight="1" x14ac:dyDescent="0.2">
      <c r="A70" s="157">
        <v>61</v>
      </c>
      <c r="B70" s="159" t="s">
        <v>3016</v>
      </c>
      <c r="C70" s="39" t="s">
        <v>9</v>
      </c>
      <c r="D70" s="39"/>
      <c r="E70" s="46">
        <v>5036</v>
      </c>
      <c r="F70" s="46">
        <v>103</v>
      </c>
      <c r="G70" s="46">
        <v>2</v>
      </c>
      <c r="H70" s="46"/>
      <c r="I70" s="46">
        <v>1</v>
      </c>
      <c r="J70" s="46">
        <v>5</v>
      </c>
      <c r="K70" s="38">
        <f t="shared" si="0"/>
        <v>105</v>
      </c>
      <c r="L70" s="46">
        <v>2</v>
      </c>
      <c r="M70" s="46" t="s">
        <v>1141</v>
      </c>
      <c r="N70" s="46" t="s">
        <v>15</v>
      </c>
      <c r="O70" s="46" t="s">
        <v>12</v>
      </c>
      <c r="P70" s="46">
        <v>98</v>
      </c>
      <c r="Q70" s="46"/>
      <c r="R70" s="46">
        <v>105</v>
      </c>
      <c r="S70" s="46"/>
      <c r="T70" s="38"/>
      <c r="U70" s="46">
        <v>30</v>
      </c>
      <c r="V70" s="46">
        <v>0</v>
      </c>
    </row>
    <row r="71" spans="1:22" s="25" customFormat="1" ht="27.75" customHeight="1" x14ac:dyDescent="0.2">
      <c r="A71" s="157">
        <v>62</v>
      </c>
      <c r="B71" s="157"/>
      <c r="C71" s="39" t="s">
        <v>9</v>
      </c>
      <c r="D71" s="39"/>
      <c r="E71" s="46">
        <v>3496</v>
      </c>
      <c r="F71" s="46">
        <v>89</v>
      </c>
      <c r="G71" s="46">
        <v>1</v>
      </c>
      <c r="H71" s="46"/>
      <c r="I71" s="46">
        <v>2</v>
      </c>
      <c r="J71" s="46">
        <v>39</v>
      </c>
      <c r="K71" s="38">
        <f t="shared" si="0"/>
        <v>239</v>
      </c>
      <c r="L71" s="46">
        <v>1</v>
      </c>
      <c r="M71" s="46" t="s">
        <v>1141</v>
      </c>
      <c r="N71" s="46"/>
      <c r="O71" s="46"/>
      <c r="P71" s="46"/>
      <c r="Q71" s="46">
        <v>239</v>
      </c>
      <c r="R71" s="46"/>
      <c r="S71" s="46"/>
      <c r="T71" s="38"/>
      <c r="U71" s="46"/>
      <c r="V71" s="46">
        <v>0</v>
      </c>
    </row>
    <row r="72" spans="1:22" s="25" customFormat="1" ht="27.75" customHeight="1" x14ac:dyDescent="0.2">
      <c r="A72" s="157">
        <v>63</v>
      </c>
      <c r="B72" s="157"/>
      <c r="C72" s="39" t="s">
        <v>9</v>
      </c>
      <c r="D72" s="39"/>
      <c r="E72" s="46">
        <v>954</v>
      </c>
      <c r="F72" s="46">
        <v>68</v>
      </c>
      <c r="G72" s="46">
        <v>1</v>
      </c>
      <c r="H72" s="46"/>
      <c r="I72" s="46"/>
      <c r="J72" s="46">
        <v>75</v>
      </c>
      <c r="K72" s="38">
        <f t="shared" si="0"/>
        <v>75</v>
      </c>
      <c r="L72" s="46">
        <v>1</v>
      </c>
      <c r="M72" s="46" t="s">
        <v>1141</v>
      </c>
      <c r="N72" s="46"/>
      <c r="O72" s="46"/>
      <c r="P72" s="46"/>
      <c r="Q72" s="46">
        <v>75</v>
      </c>
      <c r="R72" s="46"/>
      <c r="S72" s="46"/>
      <c r="T72" s="38"/>
      <c r="U72" s="46"/>
      <c r="V72" s="46">
        <v>0</v>
      </c>
    </row>
    <row r="73" spans="1:22" s="25" customFormat="1" ht="27.75" customHeight="1" x14ac:dyDescent="0.2">
      <c r="A73" s="157">
        <v>64</v>
      </c>
      <c r="B73" s="157"/>
      <c r="C73" s="39" t="s">
        <v>9</v>
      </c>
      <c r="D73" s="39"/>
      <c r="E73" s="46">
        <v>1459</v>
      </c>
      <c r="F73" s="46">
        <v>93</v>
      </c>
      <c r="G73" s="46">
        <v>1</v>
      </c>
      <c r="H73" s="46"/>
      <c r="I73" s="46">
        <v>1</v>
      </c>
      <c r="J73" s="46">
        <v>47</v>
      </c>
      <c r="K73" s="38">
        <f t="shared" si="0"/>
        <v>147</v>
      </c>
      <c r="L73" s="46">
        <v>1</v>
      </c>
      <c r="M73" s="46" t="s">
        <v>1141</v>
      </c>
      <c r="N73" s="46"/>
      <c r="O73" s="46"/>
      <c r="P73" s="46"/>
      <c r="Q73" s="46">
        <v>147</v>
      </c>
      <c r="R73" s="46"/>
      <c r="S73" s="46"/>
      <c r="T73" s="38"/>
      <c r="U73" s="46"/>
      <c r="V73" s="46">
        <v>0</v>
      </c>
    </row>
    <row r="74" spans="1:22" s="25" customFormat="1" ht="27.75" customHeight="1" x14ac:dyDescent="0.2">
      <c r="A74" s="157">
        <v>65</v>
      </c>
      <c r="B74" s="157"/>
      <c r="C74" s="39" t="s">
        <v>9</v>
      </c>
      <c r="D74" s="39"/>
      <c r="E74" s="46">
        <v>5029</v>
      </c>
      <c r="F74" s="46">
        <v>215</v>
      </c>
      <c r="G74" s="46">
        <v>1</v>
      </c>
      <c r="H74" s="46">
        <v>11</v>
      </c>
      <c r="I74" s="46">
        <v>2</v>
      </c>
      <c r="J74" s="46">
        <v>68</v>
      </c>
      <c r="K74" s="38">
        <f t="shared" si="0"/>
        <v>4668</v>
      </c>
      <c r="L74" s="46">
        <v>1</v>
      </c>
      <c r="M74" s="46" t="s">
        <v>1141</v>
      </c>
      <c r="N74" s="46"/>
      <c r="O74" s="46"/>
      <c r="P74" s="46"/>
      <c r="Q74" s="46">
        <v>4668</v>
      </c>
      <c r="R74" s="46"/>
      <c r="S74" s="46"/>
      <c r="T74" s="38"/>
      <c r="U74" s="46"/>
      <c r="V74" s="46">
        <v>0</v>
      </c>
    </row>
    <row r="75" spans="1:22" s="25" customFormat="1" ht="27.75" customHeight="1" x14ac:dyDescent="0.2">
      <c r="A75" s="157">
        <v>66</v>
      </c>
      <c r="B75" s="157"/>
      <c r="C75" s="39" t="s">
        <v>9</v>
      </c>
      <c r="D75" s="39"/>
      <c r="E75" s="46">
        <v>1298</v>
      </c>
      <c r="F75" s="46">
        <v>284</v>
      </c>
      <c r="G75" s="46">
        <v>1</v>
      </c>
      <c r="H75" s="46">
        <v>7</v>
      </c>
      <c r="I75" s="46"/>
      <c r="J75" s="46">
        <v>16</v>
      </c>
      <c r="K75" s="38">
        <f t="shared" si="0"/>
        <v>2816</v>
      </c>
      <c r="L75" s="46">
        <v>1</v>
      </c>
      <c r="M75" s="46" t="s">
        <v>1141</v>
      </c>
      <c r="N75" s="46"/>
      <c r="O75" s="46"/>
      <c r="P75" s="46"/>
      <c r="Q75" s="46">
        <v>2816</v>
      </c>
      <c r="R75" s="46"/>
      <c r="S75" s="46"/>
      <c r="T75" s="38"/>
      <c r="U75" s="46"/>
      <c r="V75" s="46">
        <v>0</v>
      </c>
    </row>
    <row r="76" spans="1:22" s="25" customFormat="1" ht="27.75" customHeight="1" x14ac:dyDescent="0.2">
      <c r="A76" s="157">
        <v>67</v>
      </c>
      <c r="B76" s="157"/>
      <c r="C76" s="39" t="s">
        <v>1065</v>
      </c>
      <c r="D76" s="39"/>
      <c r="E76" s="46"/>
      <c r="F76" s="46"/>
      <c r="G76" s="46">
        <v>1</v>
      </c>
      <c r="H76" s="46">
        <v>5</v>
      </c>
      <c r="I76" s="46"/>
      <c r="J76" s="46"/>
      <c r="K76" s="38">
        <f t="shared" si="0"/>
        <v>2000</v>
      </c>
      <c r="L76" s="46">
        <v>1</v>
      </c>
      <c r="M76" s="46" t="s">
        <v>1141</v>
      </c>
      <c r="N76" s="46"/>
      <c r="O76" s="46"/>
      <c r="P76" s="46"/>
      <c r="Q76" s="46">
        <v>2000</v>
      </c>
      <c r="R76" s="46"/>
      <c r="S76" s="46"/>
      <c r="T76" s="38"/>
      <c r="U76" s="46"/>
      <c r="V76" s="46">
        <v>0.01</v>
      </c>
    </row>
    <row r="77" spans="1:22" s="25" customFormat="1" ht="27.75" customHeight="1" x14ac:dyDescent="0.2">
      <c r="A77" s="157">
        <v>68</v>
      </c>
      <c r="B77" s="159" t="s">
        <v>3017</v>
      </c>
      <c r="C77" s="39" t="s">
        <v>9</v>
      </c>
      <c r="D77" s="39"/>
      <c r="E77" s="46">
        <v>943</v>
      </c>
      <c r="F77" s="46">
        <v>53</v>
      </c>
      <c r="G77" s="46">
        <v>2</v>
      </c>
      <c r="H77" s="46"/>
      <c r="I77" s="46">
        <v>1</v>
      </c>
      <c r="J77" s="46">
        <v>77</v>
      </c>
      <c r="K77" s="38">
        <f t="shared" si="0"/>
        <v>177</v>
      </c>
      <c r="L77" s="46">
        <v>2</v>
      </c>
      <c r="M77" s="46" t="s">
        <v>1142</v>
      </c>
      <c r="N77" s="46" t="s">
        <v>15</v>
      </c>
      <c r="O77" s="46" t="s">
        <v>12</v>
      </c>
      <c r="P77" s="46">
        <v>214</v>
      </c>
      <c r="Q77" s="46"/>
      <c r="R77" s="46">
        <v>177</v>
      </c>
      <c r="S77" s="46"/>
      <c r="T77" s="38"/>
      <c r="U77" s="46">
        <v>30</v>
      </c>
      <c r="V77" s="46">
        <v>0</v>
      </c>
    </row>
    <row r="78" spans="1:22" s="25" customFormat="1" ht="27.75" customHeight="1" x14ac:dyDescent="0.2">
      <c r="A78" s="157">
        <v>69</v>
      </c>
      <c r="B78" s="157"/>
      <c r="C78" s="39" t="s">
        <v>9</v>
      </c>
      <c r="D78" s="39"/>
      <c r="E78" s="46">
        <v>1456</v>
      </c>
      <c r="F78" s="46">
        <v>155</v>
      </c>
      <c r="G78" s="46">
        <v>1</v>
      </c>
      <c r="H78" s="46">
        <v>8</v>
      </c>
      <c r="I78" s="46">
        <v>1</v>
      </c>
      <c r="J78" s="46">
        <v>43</v>
      </c>
      <c r="K78" s="38">
        <f t="shared" si="0"/>
        <v>3343</v>
      </c>
      <c r="L78" s="46">
        <v>1</v>
      </c>
      <c r="M78" s="46" t="s">
        <v>1142</v>
      </c>
      <c r="N78" s="46"/>
      <c r="O78" s="46"/>
      <c r="P78" s="46"/>
      <c r="Q78" s="46">
        <v>3343</v>
      </c>
      <c r="R78" s="46"/>
      <c r="S78" s="46"/>
      <c r="T78" s="38"/>
      <c r="U78" s="46"/>
      <c r="V78" s="46">
        <v>0</v>
      </c>
    </row>
    <row r="79" spans="1:22" s="25" customFormat="1" ht="27.75" customHeight="1" x14ac:dyDescent="0.2">
      <c r="A79" s="157">
        <v>70</v>
      </c>
      <c r="B79" s="157"/>
      <c r="C79" s="39" t="s">
        <v>9</v>
      </c>
      <c r="D79" s="39"/>
      <c r="E79" s="46">
        <v>5320</v>
      </c>
      <c r="F79" s="46">
        <v>221</v>
      </c>
      <c r="G79" s="46">
        <v>1</v>
      </c>
      <c r="H79" s="46">
        <v>1</v>
      </c>
      <c r="I79" s="46">
        <v>2</v>
      </c>
      <c r="J79" s="46">
        <v>44</v>
      </c>
      <c r="K79" s="38">
        <f t="shared" si="0"/>
        <v>644</v>
      </c>
      <c r="L79" s="46">
        <v>1</v>
      </c>
      <c r="M79" s="46" t="s">
        <v>1142</v>
      </c>
      <c r="N79" s="46"/>
      <c r="O79" s="46"/>
      <c r="P79" s="46"/>
      <c r="Q79" s="46">
        <v>644</v>
      </c>
      <c r="R79" s="46"/>
      <c r="S79" s="46"/>
      <c r="T79" s="38"/>
      <c r="U79" s="46"/>
      <c r="V79" s="46">
        <v>0</v>
      </c>
    </row>
    <row r="80" spans="1:22" s="25" customFormat="1" ht="27.75" customHeight="1" x14ac:dyDescent="0.2">
      <c r="A80" s="157">
        <v>71</v>
      </c>
      <c r="B80" s="159" t="s">
        <v>3018</v>
      </c>
      <c r="C80" s="39" t="s">
        <v>9</v>
      </c>
      <c r="D80" s="39"/>
      <c r="E80" s="46">
        <v>940</v>
      </c>
      <c r="F80" s="46">
        <v>54</v>
      </c>
      <c r="G80" s="46">
        <v>2</v>
      </c>
      <c r="H80" s="46"/>
      <c r="I80" s="46">
        <v>1</v>
      </c>
      <c r="J80" s="46">
        <v>11</v>
      </c>
      <c r="K80" s="38">
        <f t="shared" si="0"/>
        <v>111</v>
      </c>
      <c r="L80" s="46">
        <v>2</v>
      </c>
      <c r="M80" s="46" t="s">
        <v>1143</v>
      </c>
      <c r="N80" s="46" t="s">
        <v>15</v>
      </c>
      <c r="O80" s="46" t="s">
        <v>12</v>
      </c>
      <c r="P80" s="46">
        <v>232</v>
      </c>
      <c r="Q80" s="46"/>
      <c r="R80" s="46">
        <v>111</v>
      </c>
      <c r="S80" s="46"/>
      <c r="T80" s="38"/>
      <c r="U80" s="46">
        <v>20</v>
      </c>
      <c r="V80" s="46">
        <v>0</v>
      </c>
    </row>
    <row r="81" spans="1:22" s="25" customFormat="1" ht="27.75" customHeight="1" x14ac:dyDescent="0.2">
      <c r="A81" s="157">
        <v>72</v>
      </c>
      <c r="B81" s="157"/>
      <c r="C81" s="39" t="s">
        <v>9</v>
      </c>
      <c r="D81" s="39"/>
      <c r="E81" s="46">
        <v>4966</v>
      </c>
      <c r="F81" s="46">
        <v>96</v>
      </c>
      <c r="G81" s="46">
        <v>1</v>
      </c>
      <c r="H81" s="46">
        <v>1</v>
      </c>
      <c r="I81" s="46"/>
      <c r="J81" s="46">
        <v>81</v>
      </c>
      <c r="K81" s="38">
        <f t="shared" si="0"/>
        <v>481</v>
      </c>
      <c r="L81" s="46">
        <v>1</v>
      </c>
      <c r="M81" s="46" t="s">
        <v>1143</v>
      </c>
      <c r="N81" s="46"/>
      <c r="O81" s="46"/>
      <c r="P81" s="46"/>
      <c r="Q81" s="46">
        <v>481</v>
      </c>
      <c r="R81" s="46"/>
      <c r="S81" s="46"/>
      <c r="T81" s="38"/>
      <c r="U81" s="46"/>
      <c r="V81" s="46">
        <v>0</v>
      </c>
    </row>
    <row r="82" spans="1:22" s="25" customFormat="1" ht="27.75" customHeight="1" x14ac:dyDescent="0.2">
      <c r="A82" s="157">
        <v>73</v>
      </c>
      <c r="B82" s="157"/>
      <c r="C82" s="39" t="s">
        <v>9</v>
      </c>
      <c r="D82" s="39"/>
      <c r="E82" s="46">
        <v>5321</v>
      </c>
      <c r="F82" s="46">
        <v>222</v>
      </c>
      <c r="G82" s="46">
        <v>1</v>
      </c>
      <c r="H82" s="46">
        <v>1</v>
      </c>
      <c r="I82" s="46">
        <v>2</v>
      </c>
      <c r="J82" s="46">
        <v>45</v>
      </c>
      <c r="K82" s="38">
        <f t="shared" si="0"/>
        <v>645</v>
      </c>
      <c r="L82" s="46">
        <v>1</v>
      </c>
      <c r="M82" s="46" t="s">
        <v>1143</v>
      </c>
      <c r="N82" s="46"/>
      <c r="O82" s="46"/>
      <c r="P82" s="46"/>
      <c r="Q82" s="46">
        <v>645</v>
      </c>
      <c r="R82" s="46"/>
      <c r="S82" s="46"/>
      <c r="T82" s="38"/>
      <c r="U82" s="46"/>
      <c r="V82" s="46">
        <v>0</v>
      </c>
    </row>
    <row r="83" spans="1:22" s="25" customFormat="1" ht="27.75" customHeight="1" x14ac:dyDescent="0.2">
      <c r="A83" s="157">
        <v>74</v>
      </c>
      <c r="B83" s="157"/>
      <c r="C83" s="39" t="s">
        <v>9</v>
      </c>
      <c r="D83" s="39"/>
      <c r="E83" s="46">
        <v>1488</v>
      </c>
      <c r="F83" s="46">
        <v>145</v>
      </c>
      <c r="G83" s="46">
        <v>1</v>
      </c>
      <c r="H83" s="46">
        <v>8</v>
      </c>
      <c r="I83" s="46">
        <v>1</v>
      </c>
      <c r="J83" s="46">
        <v>77</v>
      </c>
      <c r="K83" s="38">
        <f t="shared" si="0"/>
        <v>3377</v>
      </c>
      <c r="L83" s="46">
        <v>1</v>
      </c>
      <c r="M83" s="46" t="s">
        <v>1143</v>
      </c>
      <c r="N83" s="46"/>
      <c r="O83" s="46"/>
      <c r="P83" s="46"/>
      <c r="Q83" s="46">
        <v>3377</v>
      </c>
      <c r="R83" s="46"/>
      <c r="S83" s="46"/>
      <c r="T83" s="38"/>
      <c r="U83" s="46"/>
      <c r="V83" s="46">
        <v>0</v>
      </c>
    </row>
    <row r="84" spans="1:22" s="25" customFormat="1" ht="27.75" customHeight="1" x14ac:dyDescent="0.2">
      <c r="A84" s="157">
        <v>75</v>
      </c>
      <c r="B84" s="157"/>
      <c r="C84" s="39" t="s">
        <v>9</v>
      </c>
      <c r="D84" s="39"/>
      <c r="E84" s="46">
        <v>1833</v>
      </c>
      <c r="F84" s="46">
        <v>107</v>
      </c>
      <c r="G84" s="46">
        <v>1</v>
      </c>
      <c r="H84" s="46">
        <v>11</v>
      </c>
      <c r="I84" s="46">
        <v>3</v>
      </c>
      <c r="J84" s="46">
        <v>98</v>
      </c>
      <c r="K84" s="38">
        <f t="shared" si="0"/>
        <v>4798</v>
      </c>
      <c r="L84" s="46">
        <v>1</v>
      </c>
      <c r="M84" s="46" t="s">
        <v>1143</v>
      </c>
      <c r="N84" s="46"/>
      <c r="O84" s="46"/>
      <c r="P84" s="46"/>
      <c r="Q84" s="46">
        <v>4798</v>
      </c>
      <c r="R84" s="46"/>
      <c r="S84" s="46"/>
      <c r="T84" s="38"/>
      <c r="U84" s="46"/>
      <c r="V84" s="46">
        <v>0</v>
      </c>
    </row>
    <row r="85" spans="1:22" s="25" customFormat="1" ht="27.75" customHeight="1" x14ac:dyDescent="0.2">
      <c r="A85" s="157">
        <v>76</v>
      </c>
      <c r="B85" s="157"/>
      <c r="C85" s="39" t="s">
        <v>9</v>
      </c>
      <c r="D85" s="39"/>
      <c r="E85" s="46">
        <v>4034</v>
      </c>
      <c r="F85" s="46">
        <v>46</v>
      </c>
      <c r="G85" s="46">
        <v>1</v>
      </c>
      <c r="H85" s="46"/>
      <c r="I85" s="46">
        <v>1</v>
      </c>
      <c r="J85" s="46">
        <v>32</v>
      </c>
      <c r="K85" s="38">
        <f t="shared" si="0"/>
        <v>132</v>
      </c>
      <c r="L85" s="46">
        <v>1</v>
      </c>
      <c r="M85" s="46" t="s">
        <v>1143</v>
      </c>
      <c r="N85" s="46"/>
      <c r="O85" s="46"/>
      <c r="P85" s="46"/>
      <c r="Q85" s="46">
        <v>132</v>
      </c>
      <c r="R85" s="46"/>
      <c r="S85" s="46"/>
      <c r="T85" s="38"/>
      <c r="U85" s="46"/>
      <c r="V85" s="46">
        <v>0</v>
      </c>
    </row>
    <row r="86" spans="1:22" s="25" customFormat="1" ht="27.75" customHeight="1" x14ac:dyDescent="0.2">
      <c r="A86" s="157">
        <v>77</v>
      </c>
      <c r="B86" s="159" t="s">
        <v>3019</v>
      </c>
      <c r="C86" s="39" t="s">
        <v>9</v>
      </c>
      <c r="D86" s="39"/>
      <c r="E86" s="46">
        <v>942</v>
      </c>
      <c r="F86" s="46">
        <v>56</v>
      </c>
      <c r="G86" s="46">
        <v>2</v>
      </c>
      <c r="H86" s="46"/>
      <c r="I86" s="46">
        <v>1</v>
      </c>
      <c r="J86" s="46">
        <v>5</v>
      </c>
      <c r="K86" s="38">
        <f t="shared" si="0"/>
        <v>105</v>
      </c>
      <c r="L86" s="46">
        <v>2</v>
      </c>
      <c r="M86" s="46" t="s">
        <v>1144</v>
      </c>
      <c r="N86" s="46" t="s">
        <v>15</v>
      </c>
      <c r="O86" s="46" t="s">
        <v>42</v>
      </c>
      <c r="P86" s="46">
        <v>108</v>
      </c>
      <c r="Q86" s="46"/>
      <c r="R86" s="46">
        <v>105</v>
      </c>
      <c r="S86" s="46"/>
      <c r="T86" s="38"/>
      <c r="U86" s="46">
        <v>10</v>
      </c>
      <c r="V86" s="46">
        <v>0</v>
      </c>
    </row>
    <row r="87" spans="1:22" s="25" customFormat="1" ht="27.75" customHeight="1" x14ac:dyDescent="0.2">
      <c r="A87" s="157">
        <v>78</v>
      </c>
      <c r="B87" s="157"/>
      <c r="C87" s="39" t="s">
        <v>9</v>
      </c>
      <c r="D87" s="39"/>
      <c r="E87" s="46">
        <v>1353</v>
      </c>
      <c r="F87" s="46">
        <v>286</v>
      </c>
      <c r="G87" s="46">
        <v>1</v>
      </c>
      <c r="H87" s="46">
        <v>8</v>
      </c>
      <c r="I87" s="46">
        <v>3</v>
      </c>
      <c r="J87" s="46">
        <v>26</v>
      </c>
      <c r="K87" s="38">
        <f t="shared" si="0"/>
        <v>3526</v>
      </c>
      <c r="L87" s="46">
        <v>1</v>
      </c>
      <c r="M87" s="46" t="s">
        <v>1144</v>
      </c>
      <c r="N87" s="46"/>
      <c r="O87" s="46"/>
      <c r="P87" s="46"/>
      <c r="Q87" s="46">
        <v>3526</v>
      </c>
      <c r="R87" s="46"/>
      <c r="S87" s="46"/>
      <c r="T87" s="38"/>
      <c r="U87" s="46"/>
      <c r="V87" s="46">
        <v>0</v>
      </c>
    </row>
    <row r="88" spans="1:22" s="25" customFormat="1" ht="27.75" customHeight="1" x14ac:dyDescent="0.2">
      <c r="A88" s="157">
        <v>79</v>
      </c>
      <c r="B88" s="157"/>
      <c r="C88" s="39" t="s">
        <v>9</v>
      </c>
      <c r="D88" s="39"/>
      <c r="E88" s="46">
        <v>5025</v>
      </c>
      <c r="F88" s="46">
        <v>211</v>
      </c>
      <c r="G88" s="46">
        <v>1</v>
      </c>
      <c r="H88" s="46">
        <v>9</v>
      </c>
      <c r="I88" s="46">
        <v>2</v>
      </c>
      <c r="J88" s="46">
        <v>39</v>
      </c>
      <c r="K88" s="38">
        <f t="shared" si="0"/>
        <v>3839</v>
      </c>
      <c r="L88" s="46">
        <v>1</v>
      </c>
      <c r="M88" s="46" t="s">
        <v>1144</v>
      </c>
      <c r="N88" s="46"/>
      <c r="O88" s="46"/>
      <c r="P88" s="46"/>
      <c r="Q88" s="46">
        <v>3839</v>
      </c>
      <c r="R88" s="46"/>
      <c r="S88" s="46"/>
      <c r="T88" s="38"/>
      <c r="U88" s="46"/>
      <c r="V88" s="46">
        <v>0</v>
      </c>
    </row>
    <row r="89" spans="1:22" s="25" customFormat="1" ht="27.75" customHeight="1" x14ac:dyDescent="0.2">
      <c r="A89" s="157">
        <v>80</v>
      </c>
      <c r="B89" s="159" t="s">
        <v>3020</v>
      </c>
      <c r="C89" s="39" t="s">
        <v>9</v>
      </c>
      <c r="D89" s="39"/>
      <c r="E89" s="46">
        <v>945</v>
      </c>
      <c r="F89" s="46">
        <v>59</v>
      </c>
      <c r="G89" s="46">
        <v>2</v>
      </c>
      <c r="H89" s="46"/>
      <c r="I89" s="46">
        <v>2</v>
      </c>
      <c r="J89" s="46">
        <v>6</v>
      </c>
      <c r="K89" s="38">
        <f t="shared" si="0"/>
        <v>206</v>
      </c>
      <c r="L89" s="46">
        <v>2</v>
      </c>
      <c r="M89" s="46" t="s">
        <v>1145</v>
      </c>
      <c r="N89" s="46" t="s">
        <v>15</v>
      </c>
      <c r="O89" s="46" t="s">
        <v>12</v>
      </c>
      <c r="P89" s="46">
        <v>192</v>
      </c>
      <c r="Q89" s="46"/>
      <c r="R89" s="46">
        <v>206</v>
      </c>
      <c r="S89" s="46"/>
      <c r="T89" s="38"/>
      <c r="U89" s="46">
        <v>20</v>
      </c>
      <c r="V89" s="46">
        <v>0</v>
      </c>
    </row>
    <row r="90" spans="1:22" s="25" customFormat="1" ht="27.75" customHeight="1" x14ac:dyDescent="0.2">
      <c r="A90" s="157">
        <v>81</v>
      </c>
      <c r="B90" s="157"/>
      <c r="C90" s="39" t="s">
        <v>9</v>
      </c>
      <c r="D90" s="39"/>
      <c r="E90" s="46">
        <v>1039</v>
      </c>
      <c r="F90" s="46">
        <v>68</v>
      </c>
      <c r="G90" s="46">
        <v>1</v>
      </c>
      <c r="H90" s="46">
        <v>3</v>
      </c>
      <c r="I90" s="46">
        <v>1</v>
      </c>
      <c r="J90" s="46">
        <v>21</v>
      </c>
      <c r="K90" s="38">
        <f t="shared" si="0"/>
        <v>1321</v>
      </c>
      <c r="L90" s="46">
        <v>1</v>
      </c>
      <c r="M90" s="46" t="s">
        <v>1145</v>
      </c>
      <c r="N90" s="46"/>
      <c r="O90" s="46"/>
      <c r="P90" s="46"/>
      <c r="Q90" s="46">
        <v>1321</v>
      </c>
      <c r="R90" s="46"/>
      <c r="S90" s="46"/>
      <c r="T90" s="38"/>
      <c r="U90" s="46"/>
      <c r="V90" s="46">
        <v>0</v>
      </c>
    </row>
    <row r="91" spans="1:22" s="25" customFormat="1" ht="27.75" customHeight="1" x14ac:dyDescent="0.2">
      <c r="A91" s="157">
        <v>82</v>
      </c>
      <c r="B91" s="157"/>
      <c r="C91" s="39" t="s">
        <v>9</v>
      </c>
      <c r="D91" s="39"/>
      <c r="E91" s="46">
        <v>1832</v>
      </c>
      <c r="F91" s="46">
        <v>81</v>
      </c>
      <c r="G91" s="46">
        <v>1</v>
      </c>
      <c r="H91" s="46">
        <v>3</v>
      </c>
      <c r="I91" s="46"/>
      <c r="J91" s="46">
        <v>8</v>
      </c>
      <c r="K91" s="38">
        <f t="shared" si="0"/>
        <v>1208</v>
      </c>
      <c r="L91" s="46">
        <v>1</v>
      </c>
      <c r="M91" s="46" t="s">
        <v>1145</v>
      </c>
      <c r="N91" s="46"/>
      <c r="O91" s="46"/>
      <c r="P91" s="46"/>
      <c r="Q91" s="46">
        <v>1208</v>
      </c>
      <c r="R91" s="46"/>
      <c r="S91" s="46"/>
      <c r="T91" s="38"/>
      <c r="U91" s="46"/>
      <c r="V91" s="46">
        <v>0</v>
      </c>
    </row>
    <row r="92" spans="1:22" s="25" customFormat="1" ht="27.75" customHeight="1" x14ac:dyDescent="0.2">
      <c r="A92" s="157">
        <v>83</v>
      </c>
      <c r="B92" s="159" t="s">
        <v>3021</v>
      </c>
      <c r="C92" s="39" t="s">
        <v>9</v>
      </c>
      <c r="D92" s="39"/>
      <c r="E92" s="46">
        <v>4190</v>
      </c>
      <c r="F92" s="46">
        <v>188</v>
      </c>
      <c r="G92" s="46">
        <v>1</v>
      </c>
      <c r="H92" s="46">
        <v>5</v>
      </c>
      <c r="I92" s="46">
        <v>3</v>
      </c>
      <c r="J92" s="46">
        <v>58</v>
      </c>
      <c r="K92" s="38">
        <f t="shared" si="0"/>
        <v>2358</v>
      </c>
      <c r="L92" s="46">
        <v>1</v>
      </c>
      <c r="M92" s="46" t="s">
        <v>1145</v>
      </c>
      <c r="N92" s="46"/>
      <c r="O92" s="46"/>
      <c r="P92" s="46"/>
      <c r="Q92" s="46">
        <v>2358</v>
      </c>
      <c r="R92" s="46"/>
      <c r="S92" s="46"/>
      <c r="T92" s="38"/>
      <c r="U92" s="46"/>
      <c r="V92" s="46">
        <v>0</v>
      </c>
    </row>
    <row r="93" spans="1:22" s="25" customFormat="1" ht="27.75" customHeight="1" x14ac:dyDescent="0.2">
      <c r="A93" s="157">
        <v>84</v>
      </c>
      <c r="B93" s="157"/>
      <c r="C93" s="39" t="s">
        <v>9</v>
      </c>
      <c r="D93" s="39"/>
      <c r="E93" s="46">
        <v>5484</v>
      </c>
      <c r="F93" s="46">
        <v>152</v>
      </c>
      <c r="G93" s="46">
        <v>1</v>
      </c>
      <c r="H93" s="46">
        <v>5</v>
      </c>
      <c r="I93" s="46">
        <v>3</v>
      </c>
      <c r="J93" s="46">
        <v>64</v>
      </c>
      <c r="K93" s="38">
        <f t="shared" si="0"/>
        <v>2364</v>
      </c>
      <c r="L93" s="46">
        <v>1</v>
      </c>
      <c r="M93" s="46" t="s">
        <v>1145</v>
      </c>
      <c r="N93" s="46"/>
      <c r="O93" s="46"/>
      <c r="P93" s="46"/>
      <c r="Q93" s="46">
        <v>2364</v>
      </c>
      <c r="R93" s="46"/>
      <c r="S93" s="46"/>
      <c r="T93" s="38"/>
      <c r="U93" s="46"/>
      <c r="V93" s="46">
        <v>0</v>
      </c>
    </row>
    <row r="94" spans="1:22" s="25" customFormat="1" ht="27.75" customHeight="1" x14ac:dyDescent="0.2">
      <c r="A94" s="157">
        <v>85</v>
      </c>
      <c r="B94" s="157"/>
      <c r="C94" s="39" t="s">
        <v>9</v>
      </c>
      <c r="D94" s="39"/>
      <c r="E94" s="46">
        <v>5939</v>
      </c>
      <c r="F94" s="46">
        <v>263</v>
      </c>
      <c r="G94" s="46">
        <v>1</v>
      </c>
      <c r="H94" s="46">
        <v>6</v>
      </c>
      <c r="I94" s="46"/>
      <c r="J94" s="46"/>
      <c r="K94" s="38">
        <f t="shared" si="0"/>
        <v>2400</v>
      </c>
      <c r="L94" s="46">
        <v>1</v>
      </c>
      <c r="M94" s="46" t="s">
        <v>1145</v>
      </c>
      <c r="N94" s="46"/>
      <c r="O94" s="46"/>
      <c r="P94" s="46"/>
      <c r="Q94" s="46">
        <v>2400</v>
      </c>
      <c r="R94" s="46"/>
      <c r="S94" s="46"/>
      <c r="T94" s="38"/>
      <c r="U94" s="46"/>
      <c r="V94" s="46">
        <v>0</v>
      </c>
    </row>
    <row r="95" spans="1:22" s="25" customFormat="1" ht="27.75" customHeight="1" x14ac:dyDescent="0.2">
      <c r="A95" s="157">
        <v>86</v>
      </c>
      <c r="B95" s="157"/>
      <c r="C95" s="39" t="s">
        <v>9</v>
      </c>
      <c r="D95" s="39"/>
      <c r="E95" s="46">
        <v>1118</v>
      </c>
      <c r="F95" s="46">
        <v>135</v>
      </c>
      <c r="G95" s="46">
        <v>1</v>
      </c>
      <c r="H95" s="46">
        <v>7</v>
      </c>
      <c r="I95" s="46">
        <v>3</v>
      </c>
      <c r="J95" s="46">
        <v>14</v>
      </c>
      <c r="K95" s="38">
        <f t="shared" si="0"/>
        <v>3114</v>
      </c>
      <c r="L95" s="46">
        <v>1</v>
      </c>
      <c r="M95" s="46" t="s">
        <v>1145</v>
      </c>
      <c r="N95" s="46"/>
      <c r="O95" s="46"/>
      <c r="P95" s="46"/>
      <c r="Q95" s="46">
        <v>3114</v>
      </c>
      <c r="R95" s="46"/>
      <c r="S95" s="46"/>
      <c r="T95" s="38"/>
      <c r="U95" s="46"/>
      <c r="V95" s="46">
        <v>0</v>
      </c>
    </row>
    <row r="96" spans="1:22" s="25" customFormat="1" ht="27.75" customHeight="1" x14ac:dyDescent="0.2">
      <c r="A96" s="157">
        <v>87</v>
      </c>
      <c r="B96" s="159" t="s">
        <v>3022</v>
      </c>
      <c r="C96" s="39" t="s">
        <v>9</v>
      </c>
      <c r="D96" s="39"/>
      <c r="E96" s="46">
        <v>2349</v>
      </c>
      <c r="F96" s="46">
        <v>164</v>
      </c>
      <c r="G96" s="46">
        <v>1</v>
      </c>
      <c r="H96" s="46">
        <v>33</v>
      </c>
      <c r="I96" s="46">
        <v>2</v>
      </c>
      <c r="J96" s="46">
        <v>72</v>
      </c>
      <c r="K96" s="38">
        <f t="shared" si="0"/>
        <v>13472</v>
      </c>
      <c r="L96" s="46">
        <v>1</v>
      </c>
      <c r="M96" s="46" t="s">
        <v>1145</v>
      </c>
      <c r="N96" s="46"/>
      <c r="O96" s="46"/>
      <c r="P96" s="46"/>
      <c r="Q96" s="46">
        <v>13472</v>
      </c>
      <c r="R96" s="46"/>
      <c r="S96" s="46"/>
      <c r="T96" s="38"/>
      <c r="U96" s="46"/>
      <c r="V96" s="46">
        <v>0</v>
      </c>
    </row>
    <row r="97" spans="1:22" s="25" customFormat="1" ht="27.75" customHeight="1" x14ac:dyDescent="0.2">
      <c r="A97" s="157">
        <v>88</v>
      </c>
      <c r="B97" s="157"/>
      <c r="C97" s="39" t="s">
        <v>9</v>
      </c>
      <c r="D97" s="39"/>
      <c r="E97" s="46">
        <v>2760</v>
      </c>
      <c r="F97" s="46">
        <v>17</v>
      </c>
      <c r="G97" s="46">
        <v>1</v>
      </c>
      <c r="H97" s="46">
        <v>15</v>
      </c>
      <c r="I97" s="46">
        <v>1</v>
      </c>
      <c r="J97" s="46">
        <v>62</v>
      </c>
      <c r="K97" s="38">
        <f t="shared" si="0"/>
        <v>6162</v>
      </c>
      <c r="L97" s="46">
        <v>1</v>
      </c>
      <c r="M97" s="46" t="s">
        <v>1145</v>
      </c>
      <c r="N97" s="46"/>
      <c r="O97" s="46"/>
      <c r="P97" s="46"/>
      <c r="Q97" s="46">
        <v>6262</v>
      </c>
      <c r="R97" s="46"/>
      <c r="S97" s="46"/>
      <c r="T97" s="38"/>
      <c r="U97" s="46"/>
      <c r="V97" s="46">
        <v>0</v>
      </c>
    </row>
    <row r="98" spans="1:22" s="25" customFormat="1" ht="27.75" customHeight="1" x14ac:dyDescent="0.2">
      <c r="A98" s="157">
        <v>89</v>
      </c>
      <c r="B98" s="157"/>
      <c r="C98" s="39" t="s">
        <v>9</v>
      </c>
      <c r="D98" s="39"/>
      <c r="E98" s="46">
        <v>3094</v>
      </c>
      <c r="F98" s="46">
        <v>165</v>
      </c>
      <c r="G98" s="46">
        <v>1</v>
      </c>
      <c r="H98" s="46">
        <v>8</v>
      </c>
      <c r="I98" s="46">
        <v>2</v>
      </c>
      <c r="J98" s="46">
        <v>78</v>
      </c>
      <c r="K98" s="38">
        <f t="shared" si="0"/>
        <v>3478</v>
      </c>
      <c r="L98" s="46">
        <v>1</v>
      </c>
      <c r="M98" s="46" t="s">
        <v>1145</v>
      </c>
      <c r="N98" s="46"/>
      <c r="O98" s="46"/>
      <c r="P98" s="46"/>
      <c r="Q98" s="46">
        <v>3478</v>
      </c>
      <c r="R98" s="46"/>
      <c r="S98" s="46"/>
      <c r="T98" s="38"/>
      <c r="U98" s="46"/>
      <c r="V98" s="46">
        <v>0</v>
      </c>
    </row>
    <row r="99" spans="1:22" s="25" customFormat="1" ht="27.75" customHeight="1" x14ac:dyDescent="0.2">
      <c r="A99" s="157">
        <v>90</v>
      </c>
      <c r="B99" s="157"/>
      <c r="C99" s="39" t="s">
        <v>9</v>
      </c>
      <c r="D99" s="39"/>
      <c r="E99" s="46">
        <v>4034</v>
      </c>
      <c r="F99" s="46">
        <v>46</v>
      </c>
      <c r="G99" s="46">
        <v>1</v>
      </c>
      <c r="H99" s="46"/>
      <c r="I99" s="46">
        <v>1</v>
      </c>
      <c r="J99" s="46">
        <v>32</v>
      </c>
      <c r="K99" s="38">
        <f t="shared" si="0"/>
        <v>132</v>
      </c>
      <c r="L99" s="46">
        <v>1</v>
      </c>
      <c r="M99" s="46" t="s">
        <v>1145</v>
      </c>
      <c r="N99" s="46"/>
      <c r="O99" s="46"/>
      <c r="P99" s="46"/>
      <c r="Q99" s="46">
        <v>132</v>
      </c>
      <c r="R99" s="46"/>
      <c r="S99" s="46"/>
      <c r="T99" s="38"/>
      <c r="U99" s="46"/>
      <c r="V99" s="46">
        <v>0</v>
      </c>
    </row>
    <row r="100" spans="1:22" s="25" customFormat="1" ht="27.75" customHeight="1" x14ac:dyDescent="0.2">
      <c r="A100" s="157">
        <v>91</v>
      </c>
      <c r="B100" s="159" t="s">
        <v>3023</v>
      </c>
      <c r="C100" s="39" t="s">
        <v>9</v>
      </c>
      <c r="D100" s="39"/>
      <c r="E100" s="46"/>
      <c r="F100" s="46"/>
      <c r="G100" s="46">
        <v>2</v>
      </c>
      <c r="H100" s="46"/>
      <c r="I100" s="46"/>
      <c r="J100" s="46"/>
      <c r="K100" s="38">
        <f t="shared" si="0"/>
        <v>0</v>
      </c>
      <c r="L100" s="46">
        <v>2</v>
      </c>
      <c r="M100" s="46" t="s">
        <v>1146</v>
      </c>
      <c r="N100" s="46" t="s">
        <v>15</v>
      </c>
      <c r="O100" s="46" t="s">
        <v>12</v>
      </c>
      <c r="P100" s="46">
        <v>187</v>
      </c>
      <c r="Q100" s="46"/>
      <c r="R100" s="46">
        <v>187</v>
      </c>
      <c r="S100" s="46"/>
      <c r="T100" s="38"/>
      <c r="U100" s="46">
        <v>20</v>
      </c>
      <c r="V100" s="46">
        <v>0</v>
      </c>
    </row>
    <row r="101" spans="1:22" s="25" customFormat="1" ht="27.75" customHeight="1" x14ac:dyDescent="0.2">
      <c r="A101" s="157">
        <v>92</v>
      </c>
      <c r="B101" s="157"/>
      <c r="C101" s="39" t="s">
        <v>9</v>
      </c>
      <c r="D101" s="39"/>
      <c r="E101" s="46">
        <v>1461</v>
      </c>
      <c r="F101" s="46">
        <v>101</v>
      </c>
      <c r="G101" s="46">
        <v>1</v>
      </c>
      <c r="H101" s="46">
        <v>10</v>
      </c>
      <c r="I101" s="46">
        <v>1</v>
      </c>
      <c r="J101" s="46">
        <v>87</v>
      </c>
      <c r="K101" s="38">
        <f t="shared" si="0"/>
        <v>4187</v>
      </c>
      <c r="L101" s="46">
        <v>1</v>
      </c>
      <c r="M101" s="46" t="s">
        <v>1146</v>
      </c>
      <c r="N101" s="46"/>
      <c r="O101" s="46"/>
      <c r="P101" s="46"/>
      <c r="Q101" s="46">
        <v>4187</v>
      </c>
      <c r="R101" s="46"/>
      <c r="S101" s="46"/>
      <c r="T101" s="38"/>
      <c r="U101" s="46"/>
      <c r="V101" s="46">
        <v>0</v>
      </c>
    </row>
    <row r="102" spans="1:22" s="25" customFormat="1" ht="27.75" customHeight="1" x14ac:dyDescent="0.2">
      <c r="A102" s="157">
        <v>93</v>
      </c>
      <c r="B102" s="159" t="s">
        <v>3024</v>
      </c>
      <c r="C102" s="39" t="s">
        <v>9</v>
      </c>
      <c r="D102" s="39"/>
      <c r="E102" s="46">
        <v>952</v>
      </c>
      <c r="F102" s="46">
        <v>66</v>
      </c>
      <c r="G102" s="46">
        <v>2</v>
      </c>
      <c r="H102" s="46"/>
      <c r="I102" s="46">
        <v>2</v>
      </c>
      <c r="J102" s="46">
        <v>66</v>
      </c>
      <c r="K102" s="38">
        <f t="shared" si="0"/>
        <v>266</v>
      </c>
      <c r="L102" s="46">
        <v>2</v>
      </c>
      <c r="M102" s="46" t="s">
        <v>1147</v>
      </c>
      <c r="N102" s="46" t="s">
        <v>15</v>
      </c>
      <c r="O102" s="46" t="s">
        <v>12</v>
      </c>
      <c r="P102" s="46">
        <v>256</v>
      </c>
      <c r="Q102" s="46"/>
      <c r="R102" s="46">
        <v>266</v>
      </c>
      <c r="S102" s="46"/>
      <c r="T102" s="38"/>
      <c r="U102" s="46">
        <v>20</v>
      </c>
      <c r="V102" s="46">
        <v>0</v>
      </c>
    </row>
    <row r="103" spans="1:22" s="25" customFormat="1" ht="27.75" customHeight="1" x14ac:dyDescent="0.2">
      <c r="A103" s="157">
        <v>94</v>
      </c>
      <c r="B103" s="157"/>
      <c r="C103" s="39" t="s">
        <v>9</v>
      </c>
      <c r="D103" s="39"/>
      <c r="E103" s="46"/>
      <c r="F103" s="46">
        <v>272</v>
      </c>
      <c r="G103" s="46">
        <v>1</v>
      </c>
      <c r="H103" s="46">
        <v>4</v>
      </c>
      <c r="I103" s="46">
        <v>1</v>
      </c>
      <c r="J103" s="46">
        <v>17</v>
      </c>
      <c r="K103" s="38">
        <f t="shared" si="0"/>
        <v>1717</v>
      </c>
      <c r="L103" s="46">
        <v>1</v>
      </c>
      <c r="M103" s="46" t="s">
        <v>1147</v>
      </c>
      <c r="N103" s="46"/>
      <c r="O103" s="46"/>
      <c r="P103" s="46"/>
      <c r="Q103" s="46">
        <v>1717</v>
      </c>
      <c r="R103" s="46"/>
      <c r="S103" s="46"/>
      <c r="T103" s="38"/>
      <c r="U103" s="46"/>
      <c r="V103" s="46">
        <v>0</v>
      </c>
    </row>
    <row r="104" spans="1:22" s="25" customFormat="1" ht="27.75" customHeight="1" x14ac:dyDescent="0.2">
      <c r="A104" s="157">
        <v>95</v>
      </c>
      <c r="B104" s="157"/>
      <c r="C104" s="39" t="s">
        <v>9</v>
      </c>
      <c r="D104" s="39"/>
      <c r="E104" s="46">
        <v>1296</v>
      </c>
      <c r="F104" s="46">
        <v>123</v>
      </c>
      <c r="G104" s="46">
        <v>1</v>
      </c>
      <c r="H104" s="46">
        <v>10</v>
      </c>
      <c r="I104" s="46">
        <v>1</v>
      </c>
      <c r="J104" s="46">
        <v>8</v>
      </c>
      <c r="K104" s="38">
        <f t="shared" si="0"/>
        <v>4108</v>
      </c>
      <c r="L104" s="46">
        <v>1</v>
      </c>
      <c r="M104" s="46" t="s">
        <v>1147</v>
      </c>
      <c r="N104" s="46"/>
      <c r="O104" s="46"/>
      <c r="P104" s="46"/>
      <c r="Q104" s="46">
        <v>4108</v>
      </c>
      <c r="R104" s="46"/>
      <c r="S104" s="46"/>
      <c r="T104" s="38"/>
      <c r="U104" s="46"/>
      <c r="V104" s="46">
        <v>0</v>
      </c>
    </row>
    <row r="105" spans="1:22" s="25" customFormat="1" ht="27.75" customHeight="1" x14ac:dyDescent="0.2">
      <c r="A105" s="157">
        <v>96</v>
      </c>
      <c r="B105" s="157"/>
      <c r="C105" s="39" t="s">
        <v>9</v>
      </c>
      <c r="D105" s="39"/>
      <c r="E105" s="46">
        <v>1528</v>
      </c>
      <c r="F105" s="46">
        <v>134</v>
      </c>
      <c r="G105" s="46">
        <v>1</v>
      </c>
      <c r="H105" s="46">
        <v>21</v>
      </c>
      <c r="I105" s="46">
        <v>2</v>
      </c>
      <c r="J105" s="46">
        <v>81</v>
      </c>
      <c r="K105" s="38">
        <f t="shared" si="0"/>
        <v>8681</v>
      </c>
      <c r="L105" s="46">
        <v>1</v>
      </c>
      <c r="M105" s="46" t="s">
        <v>1132</v>
      </c>
      <c r="N105" s="46"/>
      <c r="O105" s="46"/>
      <c r="P105" s="46"/>
      <c r="Q105" s="46">
        <v>8681</v>
      </c>
      <c r="R105" s="46"/>
      <c r="S105" s="46"/>
      <c r="T105" s="38"/>
      <c r="U105" s="46"/>
      <c r="V105" s="46">
        <v>0</v>
      </c>
    </row>
    <row r="106" spans="1:22" s="25" customFormat="1" ht="27.75" customHeight="1" x14ac:dyDescent="0.2">
      <c r="A106" s="157">
        <v>97</v>
      </c>
      <c r="B106" s="157"/>
      <c r="C106" s="39" t="s">
        <v>9</v>
      </c>
      <c r="D106" s="39"/>
      <c r="E106" s="46">
        <v>1451</v>
      </c>
      <c r="F106" s="46">
        <v>149</v>
      </c>
      <c r="G106" s="46">
        <v>1</v>
      </c>
      <c r="H106" s="46">
        <v>17</v>
      </c>
      <c r="I106" s="46">
        <v>1</v>
      </c>
      <c r="J106" s="46">
        <v>58</v>
      </c>
      <c r="K106" s="38">
        <f t="shared" si="0"/>
        <v>6958</v>
      </c>
      <c r="L106" s="46">
        <v>1</v>
      </c>
      <c r="M106" s="46" t="s">
        <v>1132</v>
      </c>
      <c r="N106" s="46"/>
      <c r="O106" s="46"/>
      <c r="P106" s="46"/>
      <c r="Q106" s="46">
        <v>6958</v>
      </c>
      <c r="R106" s="46"/>
      <c r="S106" s="46"/>
      <c r="T106" s="38"/>
      <c r="U106" s="46"/>
      <c r="V106" s="46">
        <v>0</v>
      </c>
    </row>
    <row r="107" spans="1:22" s="25" customFormat="1" ht="27.75" customHeight="1" x14ac:dyDescent="0.2">
      <c r="A107" s="157">
        <v>98</v>
      </c>
      <c r="B107" s="157"/>
      <c r="C107" s="39" t="s">
        <v>9</v>
      </c>
      <c r="D107" s="39"/>
      <c r="E107" s="46"/>
      <c r="F107" s="46">
        <v>69</v>
      </c>
      <c r="G107" s="46">
        <v>1</v>
      </c>
      <c r="H107" s="46">
        <v>3</v>
      </c>
      <c r="I107" s="46">
        <v>1</v>
      </c>
      <c r="J107" s="46">
        <v>35</v>
      </c>
      <c r="K107" s="38">
        <f t="shared" si="0"/>
        <v>1335</v>
      </c>
      <c r="L107" s="46">
        <v>1</v>
      </c>
      <c r="M107" s="46" t="s">
        <v>1132</v>
      </c>
      <c r="N107" s="46"/>
      <c r="O107" s="46"/>
      <c r="P107" s="46"/>
      <c r="Q107" s="46">
        <v>1335</v>
      </c>
      <c r="R107" s="46"/>
      <c r="S107" s="46"/>
      <c r="T107" s="38"/>
      <c r="U107" s="46"/>
      <c r="V107" s="46">
        <v>0</v>
      </c>
    </row>
    <row r="108" spans="1:22" s="25" customFormat="1" ht="27.75" customHeight="1" x14ac:dyDescent="0.2">
      <c r="A108" s="157">
        <v>99</v>
      </c>
      <c r="B108" s="157"/>
      <c r="C108" s="39" t="s">
        <v>9</v>
      </c>
      <c r="D108" s="39"/>
      <c r="E108" s="46"/>
      <c r="F108" s="46">
        <v>60</v>
      </c>
      <c r="G108" s="46">
        <v>1</v>
      </c>
      <c r="H108" s="46"/>
      <c r="I108" s="46">
        <v>2</v>
      </c>
      <c r="J108" s="46">
        <v>26</v>
      </c>
      <c r="K108" s="38">
        <f t="shared" si="0"/>
        <v>226</v>
      </c>
      <c r="L108" s="46">
        <v>1</v>
      </c>
      <c r="M108" s="46" t="s">
        <v>1132</v>
      </c>
      <c r="N108" s="46"/>
      <c r="O108" s="46"/>
      <c r="P108" s="46"/>
      <c r="Q108" s="46">
        <v>226</v>
      </c>
      <c r="R108" s="46"/>
      <c r="S108" s="46"/>
      <c r="T108" s="38"/>
      <c r="U108" s="46"/>
      <c r="V108" s="46">
        <v>0</v>
      </c>
    </row>
    <row r="109" spans="1:22" s="25" customFormat="1" ht="27.75" customHeight="1" x14ac:dyDescent="0.2">
      <c r="A109" s="157">
        <v>100</v>
      </c>
      <c r="B109" s="159" t="s">
        <v>3025</v>
      </c>
      <c r="C109" s="39" t="s">
        <v>9</v>
      </c>
      <c r="D109" s="39"/>
      <c r="E109" s="46"/>
      <c r="F109" s="46">
        <v>156</v>
      </c>
      <c r="G109" s="46">
        <v>2</v>
      </c>
      <c r="H109" s="46">
        <v>1</v>
      </c>
      <c r="I109" s="46">
        <v>1</v>
      </c>
      <c r="J109" s="46">
        <v>26</v>
      </c>
      <c r="K109" s="38">
        <f t="shared" si="0"/>
        <v>526</v>
      </c>
      <c r="L109" s="46">
        <v>2</v>
      </c>
      <c r="M109" s="46" t="s">
        <v>1148</v>
      </c>
      <c r="N109" s="46" t="s">
        <v>15</v>
      </c>
      <c r="O109" s="46" t="s">
        <v>12</v>
      </c>
      <c r="P109" s="46">
        <v>132</v>
      </c>
      <c r="Q109" s="46"/>
      <c r="R109" s="46">
        <v>526</v>
      </c>
      <c r="S109" s="46"/>
      <c r="T109" s="38"/>
      <c r="U109" s="46">
        <v>30</v>
      </c>
      <c r="V109" s="46">
        <v>0</v>
      </c>
    </row>
    <row r="110" spans="1:22" s="25" customFormat="1" ht="27.75" customHeight="1" x14ac:dyDescent="0.2">
      <c r="A110" s="157">
        <v>101</v>
      </c>
      <c r="B110" s="157"/>
      <c r="C110" s="39" t="s">
        <v>9</v>
      </c>
      <c r="D110" s="39"/>
      <c r="E110" s="46"/>
      <c r="F110" s="46">
        <v>144</v>
      </c>
      <c r="G110" s="46">
        <v>1</v>
      </c>
      <c r="H110" s="46">
        <v>26</v>
      </c>
      <c r="I110" s="46">
        <v>2</v>
      </c>
      <c r="J110" s="46">
        <v>13</v>
      </c>
      <c r="K110" s="38">
        <f t="shared" si="0"/>
        <v>10613</v>
      </c>
      <c r="L110" s="46">
        <v>1</v>
      </c>
      <c r="M110" s="46" t="s">
        <v>1148</v>
      </c>
      <c r="N110" s="46"/>
      <c r="O110" s="46"/>
      <c r="P110" s="46"/>
      <c r="Q110" s="46">
        <v>10613</v>
      </c>
      <c r="R110" s="46"/>
      <c r="S110" s="46"/>
      <c r="T110" s="38"/>
      <c r="U110" s="46"/>
      <c r="V110" s="46">
        <v>0</v>
      </c>
    </row>
    <row r="111" spans="1:22" s="25" customFormat="1" ht="27.75" customHeight="1" x14ac:dyDescent="0.2">
      <c r="A111" s="157">
        <v>102</v>
      </c>
      <c r="B111" s="159" t="s">
        <v>3026</v>
      </c>
      <c r="C111" s="39" t="s">
        <v>9</v>
      </c>
      <c r="D111" s="39"/>
      <c r="E111" s="46"/>
      <c r="F111" s="46">
        <v>48</v>
      </c>
      <c r="G111" s="46">
        <v>2</v>
      </c>
      <c r="H111" s="46"/>
      <c r="I111" s="46">
        <v>3</v>
      </c>
      <c r="J111" s="46">
        <v>36</v>
      </c>
      <c r="K111" s="38">
        <f t="shared" si="0"/>
        <v>336</v>
      </c>
      <c r="L111" s="46">
        <v>2</v>
      </c>
      <c r="M111" s="46" t="s">
        <v>1149</v>
      </c>
      <c r="N111" s="46" t="s">
        <v>15</v>
      </c>
      <c r="O111" s="46" t="s">
        <v>12</v>
      </c>
      <c r="P111" s="46">
        <v>140</v>
      </c>
      <c r="Q111" s="46"/>
      <c r="R111" s="46">
        <v>336</v>
      </c>
      <c r="S111" s="46"/>
      <c r="T111" s="38"/>
      <c r="U111" s="46">
        <v>30</v>
      </c>
      <c r="V111" s="46">
        <v>0</v>
      </c>
    </row>
    <row r="112" spans="1:22" s="25" customFormat="1" ht="27.75" customHeight="1" x14ac:dyDescent="0.2">
      <c r="A112" s="157">
        <v>103</v>
      </c>
      <c r="B112" s="157"/>
      <c r="C112" s="39" t="s">
        <v>9</v>
      </c>
      <c r="D112" s="39"/>
      <c r="E112" s="46"/>
      <c r="F112" s="46">
        <v>49</v>
      </c>
      <c r="G112" s="46">
        <v>1</v>
      </c>
      <c r="H112" s="46"/>
      <c r="I112" s="46"/>
      <c r="J112" s="46">
        <v>56</v>
      </c>
      <c r="K112" s="38">
        <f t="shared" si="0"/>
        <v>56</v>
      </c>
      <c r="L112" s="46">
        <v>1</v>
      </c>
      <c r="M112" s="46" t="s">
        <v>1149</v>
      </c>
      <c r="N112" s="46"/>
      <c r="O112" s="46"/>
      <c r="P112" s="46"/>
      <c r="Q112" s="46">
        <v>56</v>
      </c>
      <c r="R112" s="46"/>
      <c r="S112" s="46"/>
      <c r="T112" s="38"/>
      <c r="U112" s="46"/>
      <c r="V112" s="46">
        <v>0</v>
      </c>
    </row>
    <row r="113" spans="1:22" s="25" customFormat="1" ht="27.75" customHeight="1" x14ac:dyDescent="0.2">
      <c r="A113" s="157">
        <v>104</v>
      </c>
      <c r="B113" s="157"/>
      <c r="C113" s="39" t="s">
        <v>9</v>
      </c>
      <c r="D113" s="39"/>
      <c r="E113" s="46"/>
      <c r="F113" s="46">
        <v>103</v>
      </c>
      <c r="G113" s="46">
        <v>1</v>
      </c>
      <c r="H113" s="46">
        <v>4</v>
      </c>
      <c r="I113" s="46">
        <v>3</v>
      </c>
      <c r="J113" s="46">
        <v>76</v>
      </c>
      <c r="K113" s="38">
        <f t="shared" si="0"/>
        <v>1976</v>
      </c>
      <c r="L113" s="46">
        <v>1</v>
      </c>
      <c r="M113" s="46" t="s">
        <v>1149</v>
      </c>
      <c r="N113" s="46"/>
      <c r="O113" s="46"/>
      <c r="P113" s="46"/>
      <c r="Q113" s="46">
        <v>1976</v>
      </c>
      <c r="R113" s="46"/>
      <c r="S113" s="46"/>
      <c r="T113" s="38"/>
      <c r="U113" s="46"/>
      <c r="V113" s="46">
        <v>0</v>
      </c>
    </row>
    <row r="114" spans="1:22" s="25" customFormat="1" ht="27.75" customHeight="1" x14ac:dyDescent="0.2">
      <c r="A114" s="157">
        <v>105</v>
      </c>
      <c r="B114" s="157"/>
      <c r="C114" s="39" t="s">
        <v>13</v>
      </c>
      <c r="D114" s="39"/>
      <c r="E114" s="46"/>
      <c r="F114" s="46"/>
      <c r="G114" s="46">
        <v>1</v>
      </c>
      <c r="H114" s="46">
        <v>4</v>
      </c>
      <c r="I114" s="46"/>
      <c r="J114" s="46"/>
      <c r="K114" s="38">
        <f t="shared" si="0"/>
        <v>1600</v>
      </c>
      <c r="L114" s="46">
        <v>1</v>
      </c>
      <c r="M114" s="46" t="s">
        <v>1149</v>
      </c>
      <c r="N114" s="46"/>
      <c r="O114" s="46"/>
      <c r="P114" s="46"/>
      <c r="Q114" s="46">
        <v>1600</v>
      </c>
      <c r="R114" s="46"/>
      <c r="S114" s="46"/>
      <c r="T114" s="38"/>
      <c r="U114" s="46"/>
      <c r="V114" s="46">
        <v>0.01</v>
      </c>
    </row>
    <row r="115" spans="1:22" s="25" customFormat="1" ht="27.75" customHeight="1" x14ac:dyDescent="0.2">
      <c r="A115" s="157">
        <v>106</v>
      </c>
      <c r="B115" s="157"/>
      <c r="C115" s="39" t="s">
        <v>9</v>
      </c>
      <c r="D115" s="39"/>
      <c r="E115" s="46">
        <v>1837</v>
      </c>
      <c r="F115" s="46">
        <v>153</v>
      </c>
      <c r="G115" s="46">
        <v>1</v>
      </c>
      <c r="H115" s="46">
        <v>14</v>
      </c>
      <c r="I115" s="46">
        <v>2</v>
      </c>
      <c r="J115" s="46">
        <v>7</v>
      </c>
      <c r="K115" s="38">
        <f t="shared" si="0"/>
        <v>5807</v>
      </c>
      <c r="L115" s="46">
        <v>1</v>
      </c>
      <c r="M115" s="46" t="s">
        <v>1149</v>
      </c>
      <c r="N115" s="46"/>
      <c r="O115" s="46"/>
      <c r="P115" s="46"/>
      <c r="Q115" s="46">
        <v>5807</v>
      </c>
      <c r="R115" s="46"/>
      <c r="S115" s="46"/>
      <c r="T115" s="38"/>
      <c r="U115" s="46"/>
      <c r="V115" s="46">
        <v>0</v>
      </c>
    </row>
    <row r="116" spans="1:22" s="25" customFormat="1" ht="27.75" customHeight="1" x14ac:dyDescent="0.2">
      <c r="A116" s="157">
        <v>107</v>
      </c>
      <c r="B116" s="159" t="s">
        <v>3027</v>
      </c>
      <c r="C116" s="39" t="s">
        <v>9</v>
      </c>
      <c r="D116" s="39"/>
      <c r="E116" s="46"/>
      <c r="F116" s="46">
        <v>30</v>
      </c>
      <c r="G116" s="46">
        <v>2</v>
      </c>
      <c r="H116" s="46"/>
      <c r="I116" s="46">
        <v>3</v>
      </c>
      <c r="J116" s="46">
        <v>31</v>
      </c>
      <c r="K116" s="38">
        <f t="shared" si="0"/>
        <v>331</v>
      </c>
      <c r="L116" s="46">
        <v>2</v>
      </c>
      <c r="M116" s="46" t="s">
        <v>1150</v>
      </c>
      <c r="N116" s="46" t="s">
        <v>15</v>
      </c>
      <c r="O116" s="46" t="s">
        <v>12</v>
      </c>
      <c r="P116" s="46">
        <v>219</v>
      </c>
      <c r="Q116" s="46"/>
      <c r="R116" s="46">
        <v>331</v>
      </c>
      <c r="S116" s="46"/>
      <c r="T116" s="38"/>
      <c r="U116" s="46">
        <v>30</v>
      </c>
      <c r="V116" s="46">
        <v>0</v>
      </c>
    </row>
    <row r="117" spans="1:22" s="25" customFormat="1" ht="27.75" customHeight="1" x14ac:dyDescent="0.2">
      <c r="A117" s="157">
        <v>108</v>
      </c>
      <c r="B117" s="157"/>
      <c r="C117" s="39" t="s">
        <v>9</v>
      </c>
      <c r="D117" s="39"/>
      <c r="E117" s="46"/>
      <c r="F117" s="46">
        <v>147</v>
      </c>
      <c r="G117" s="46">
        <v>1</v>
      </c>
      <c r="H117" s="46">
        <v>7</v>
      </c>
      <c r="I117" s="46"/>
      <c r="J117" s="46">
        <v>68</v>
      </c>
      <c r="K117" s="38">
        <f t="shared" si="0"/>
        <v>2868</v>
      </c>
      <c r="L117" s="46">
        <v>1</v>
      </c>
      <c r="M117" s="46" t="s">
        <v>1150</v>
      </c>
      <c r="N117" s="46"/>
      <c r="O117" s="46"/>
      <c r="P117" s="46"/>
      <c r="Q117" s="46">
        <v>2868</v>
      </c>
      <c r="R117" s="46"/>
      <c r="S117" s="46"/>
      <c r="T117" s="38"/>
      <c r="U117" s="46"/>
      <c r="V117" s="46">
        <v>0</v>
      </c>
    </row>
    <row r="118" spans="1:22" s="25" customFormat="1" ht="27.75" customHeight="1" x14ac:dyDescent="0.2">
      <c r="A118" s="157">
        <v>109</v>
      </c>
      <c r="B118" s="157"/>
      <c r="C118" s="39" t="s">
        <v>9</v>
      </c>
      <c r="D118" s="39"/>
      <c r="E118" s="46">
        <v>1722</v>
      </c>
      <c r="F118" s="46">
        <v>146</v>
      </c>
      <c r="G118" s="46">
        <v>1</v>
      </c>
      <c r="H118" s="46">
        <v>19</v>
      </c>
      <c r="I118" s="46">
        <v>3</v>
      </c>
      <c r="J118" s="46">
        <v>76</v>
      </c>
      <c r="K118" s="38">
        <f t="shared" si="0"/>
        <v>7976</v>
      </c>
      <c r="L118" s="46">
        <v>1</v>
      </c>
      <c r="M118" s="46" t="s">
        <v>1150</v>
      </c>
      <c r="N118" s="46"/>
      <c r="O118" s="46"/>
      <c r="P118" s="46"/>
      <c r="Q118" s="46">
        <v>7976</v>
      </c>
      <c r="R118" s="46"/>
      <c r="S118" s="46"/>
      <c r="T118" s="38"/>
      <c r="U118" s="46"/>
      <c r="V118" s="46">
        <v>0</v>
      </c>
    </row>
    <row r="119" spans="1:22" s="25" customFormat="1" ht="27.75" customHeight="1" x14ac:dyDescent="0.2">
      <c r="A119" s="157">
        <v>110</v>
      </c>
      <c r="B119" s="159" t="s">
        <v>3028</v>
      </c>
      <c r="C119" s="39" t="s">
        <v>9</v>
      </c>
      <c r="D119" s="39"/>
      <c r="E119" s="46">
        <v>949</v>
      </c>
      <c r="F119" s="46">
        <v>63</v>
      </c>
      <c r="G119" s="46">
        <v>2</v>
      </c>
      <c r="H119" s="46"/>
      <c r="I119" s="46">
        <v>1</v>
      </c>
      <c r="J119" s="46">
        <v>70</v>
      </c>
      <c r="K119" s="38">
        <f t="shared" si="0"/>
        <v>170</v>
      </c>
      <c r="L119" s="46">
        <v>2</v>
      </c>
      <c r="M119" s="46" t="s">
        <v>1151</v>
      </c>
      <c r="N119" s="46" t="s">
        <v>15</v>
      </c>
      <c r="O119" s="46" t="s">
        <v>12</v>
      </c>
      <c r="P119" s="46">
        <v>181</v>
      </c>
      <c r="Q119" s="46"/>
      <c r="R119" s="46">
        <v>170</v>
      </c>
      <c r="S119" s="46"/>
      <c r="T119" s="38"/>
      <c r="U119" s="46">
        <v>30</v>
      </c>
      <c r="V119" s="46">
        <v>0</v>
      </c>
    </row>
    <row r="120" spans="1:22" s="25" customFormat="1" ht="27.75" customHeight="1" x14ac:dyDescent="0.2">
      <c r="A120" s="157">
        <v>111</v>
      </c>
      <c r="B120" s="157"/>
      <c r="C120" s="39" t="s">
        <v>9</v>
      </c>
      <c r="D120" s="39"/>
      <c r="E120" s="46">
        <v>1306</v>
      </c>
      <c r="F120" s="46">
        <v>318</v>
      </c>
      <c r="G120" s="46">
        <v>1</v>
      </c>
      <c r="H120" s="46">
        <v>18</v>
      </c>
      <c r="I120" s="46"/>
      <c r="J120" s="46">
        <v>60</v>
      </c>
      <c r="K120" s="38">
        <f t="shared" si="0"/>
        <v>7260</v>
      </c>
      <c r="L120" s="46">
        <v>1</v>
      </c>
      <c r="M120" s="46" t="s">
        <v>1151</v>
      </c>
      <c r="N120" s="46"/>
      <c r="O120" s="46"/>
      <c r="P120" s="46"/>
      <c r="Q120" s="46">
        <v>7260</v>
      </c>
      <c r="R120" s="46"/>
      <c r="S120" s="46"/>
      <c r="T120" s="38"/>
      <c r="U120" s="46"/>
      <c r="V120" s="46">
        <v>0</v>
      </c>
    </row>
    <row r="121" spans="1:22" s="25" customFormat="1" ht="27.75" customHeight="1" x14ac:dyDescent="0.2">
      <c r="A121" s="157">
        <v>112</v>
      </c>
      <c r="B121" s="157"/>
      <c r="C121" s="39" t="s">
        <v>9</v>
      </c>
      <c r="D121" s="39"/>
      <c r="E121" s="46"/>
      <c r="F121" s="46">
        <v>123</v>
      </c>
      <c r="G121" s="46">
        <v>1</v>
      </c>
      <c r="H121" s="46">
        <v>13</v>
      </c>
      <c r="I121" s="46">
        <v>1</v>
      </c>
      <c r="J121" s="46">
        <v>66</v>
      </c>
      <c r="K121" s="38">
        <f t="shared" si="0"/>
        <v>5366</v>
      </c>
      <c r="L121" s="46">
        <v>1</v>
      </c>
      <c r="M121" s="46" t="s">
        <v>1151</v>
      </c>
      <c r="N121" s="46"/>
      <c r="O121" s="46"/>
      <c r="P121" s="46"/>
      <c r="Q121" s="46">
        <v>5366</v>
      </c>
      <c r="R121" s="46"/>
      <c r="S121" s="46"/>
      <c r="T121" s="38"/>
      <c r="U121" s="46"/>
      <c r="V121" s="46">
        <v>0</v>
      </c>
    </row>
    <row r="122" spans="1:22" s="25" customFormat="1" ht="27.75" customHeight="1" x14ac:dyDescent="0.2">
      <c r="A122" s="157">
        <v>113</v>
      </c>
      <c r="B122" s="157"/>
      <c r="C122" s="39" t="s">
        <v>9</v>
      </c>
      <c r="D122" s="39"/>
      <c r="E122" s="46">
        <v>5026</v>
      </c>
      <c r="F122" s="46">
        <v>212</v>
      </c>
      <c r="G122" s="46">
        <v>1</v>
      </c>
      <c r="H122" s="46"/>
      <c r="I122" s="46">
        <v>2</v>
      </c>
      <c r="J122" s="46"/>
      <c r="K122" s="38">
        <f t="shared" si="0"/>
        <v>200</v>
      </c>
      <c r="L122" s="46">
        <v>1</v>
      </c>
      <c r="M122" s="46" t="s">
        <v>1151</v>
      </c>
      <c r="N122" s="46"/>
      <c r="O122" s="46"/>
      <c r="P122" s="46"/>
      <c r="Q122" s="46">
        <v>200</v>
      </c>
      <c r="R122" s="46"/>
      <c r="S122" s="46"/>
      <c r="T122" s="38"/>
      <c r="U122" s="46"/>
      <c r="V122" s="46">
        <v>0</v>
      </c>
    </row>
    <row r="123" spans="1:22" s="25" customFormat="1" ht="27.75" customHeight="1" x14ac:dyDescent="0.2">
      <c r="A123" s="157">
        <v>114</v>
      </c>
      <c r="B123" s="159" t="s">
        <v>3029</v>
      </c>
      <c r="C123" s="36" t="s">
        <v>1152</v>
      </c>
      <c r="D123" s="36"/>
      <c r="E123" s="46"/>
      <c r="F123" s="46"/>
      <c r="G123" s="46">
        <v>2</v>
      </c>
      <c r="H123" s="46"/>
      <c r="I123" s="46"/>
      <c r="J123" s="46"/>
      <c r="K123" s="38">
        <f t="shared" si="0"/>
        <v>0</v>
      </c>
      <c r="L123" s="46">
        <v>2</v>
      </c>
      <c r="M123" s="46" t="s">
        <v>1153</v>
      </c>
      <c r="N123" s="46" t="s">
        <v>15</v>
      </c>
      <c r="O123" s="46" t="s">
        <v>42</v>
      </c>
      <c r="P123" s="46">
        <v>21</v>
      </c>
      <c r="Q123" s="46"/>
      <c r="R123" s="46">
        <v>21</v>
      </c>
      <c r="S123" s="46"/>
      <c r="T123" s="38"/>
      <c r="U123" s="46">
        <v>10</v>
      </c>
      <c r="V123" s="46">
        <v>0.02</v>
      </c>
    </row>
    <row r="124" spans="1:22" s="25" customFormat="1" ht="27.75" customHeight="1" x14ac:dyDescent="0.2">
      <c r="A124" s="157">
        <v>115</v>
      </c>
      <c r="B124" s="157"/>
      <c r="C124" s="39" t="s">
        <v>9</v>
      </c>
      <c r="D124" s="39"/>
      <c r="E124" s="46">
        <v>1300</v>
      </c>
      <c r="F124" s="46">
        <v>289</v>
      </c>
      <c r="G124" s="46">
        <v>1</v>
      </c>
      <c r="H124" s="46">
        <v>4</v>
      </c>
      <c r="I124" s="46">
        <v>1</v>
      </c>
      <c r="J124" s="46">
        <v>27</v>
      </c>
      <c r="K124" s="38">
        <f t="shared" si="0"/>
        <v>1727</v>
      </c>
      <c r="L124" s="46">
        <v>1</v>
      </c>
      <c r="M124" s="46" t="s">
        <v>1153</v>
      </c>
      <c r="N124" s="46"/>
      <c r="O124" s="46"/>
      <c r="P124" s="46"/>
      <c r="Q124" s="46">
        <v>1727</v>
      </c>
      <c r="R124" s="46"/>
      <c r="S124" s="46"/>
      <c r="T124" s="38"/>
      <c r="U124" s="46"/>
      <c r="V124" s="46">
        <v>0</v>
      </c>
    </row>
    <row r="125" spans="1:22" s="25" customFormat="1" ht="27.75" customHeight="1" x14ac:dyDescent="0.2">
      <c r="A125" s="157">
        <v>116</v>
      </c>
      <c r="B125" s="157"/>
      <c r="C125" s="39" t="s">
        <v>9</v>
      </c>
      <c r="D125" s="39"/>
      <c r="E125" s="46">
        <v>5463</v>
      </c>
      <c r="F125" s="46">
        <v>223</v>
      </c>
      <c r="G125" s="46">
        <v>1</v>
      </c>
      <c r="H125" s="46">
        <v>5</v>
      </c>
      <c r="I125" s="46"/>
      <c r="J125" s="46"/>
      <c r="K125" s="38">
        <f t="shared" si="0"/>
        <v>2000</v>
      </c>
      <c r="L125" s="46">
        <v>1</v>
      </c>
      <c r="M125" s="46" t="s">
        <v>1153</v>
      </c>
      <c r="N125" s="46"/>
      <c r="O125" s="46"/>
      <c r="P125" s="46"/>
      <c r="Q125" s="46">
        <v>2000</v>
      </c>
      <c r="R125" s="46"/>
      <c r="S125" s="46"/>
      <c r="T125" s="38"/>
      <c r="U125" s="46"/>
      <c r="V125" s="46">
        <v>0</v>
      </c>
    </row>
    <row r="126" spans="1:22" s="25" customFormat="1" ht="27.75" customHeight="1" x14ac:dyDescent="0.2">
      <c r="A126" s="157">
        <v>117</v>
      </c>
      <c r="B126" s="159" t="s">
        <v>3030</v>
      </c>
      <c r="C126" s="39" t="s">
        <v>9</v>
      </c>
      <c r="D126" s="39"/>
      <c r="E126" s="46"/>
      <c r="F126" s="46">
        <v>64</v>
      </c>
      <c r="G126" s="46">
        <v>2</v>
      </c>
      <c r="H126" s="46"/>
      <c r="I126" s="46"/>
      <c r="J126" s="46">
        <v>72</v>
      </c>
      <c r="K126" s="38">
        <f t="shared" si="0"/>
        <v>72</v>
      </c>
      <c r="L126" s="46">
        <v>2</v>
      </c>
      <c r="M126" s="46" t="s">
        <v>1154</v>
      </c>
      <c r="N126" s="46" t="s">
        <v>15</v>
      </c>
      <c r="O126" s="46" t="s">
        <v>12</v>
      </c>
      <c r="P126" s="46">
        <v>201</v>
      </c>
      <c r="Q126" s="46"/>
      <c r="R126" s="46">
        <v>72</v>
      </c>
      <c r="S126" s="46"/>
      <c r="T126" s="38"/>
      <c r="U126" s="46">
        <v>20</v>
      </c>
      <c r="V126" s="46">
        <v>0</v>
      </c>
    </row>
    <row r="127" spans="1:22" s="25" customFormat="1" ht="27.75" customHeight="1" x14ac:dyDescent="0.2">
      <c r="A127" s="157">
        <v>118</v>
      </c>
      <c r="B127" s="157"/>
      <c r="C127" s="39" t="s">
        <v>9</v>
      </c>
      <c r="D127" s="39"/>
      <c r="E127" s="46">
        <v>1357</v>
      </c>
      <c r="F127" s="46">
        <v>290</v>
      </c>
      <c r="G127" s="46">
        <v>1</v>
      </c>
      <c r="H127" s="46">
        <v>6</v>
      </c>
      <c r="I127" s="46">
        <v>2</v>
      </c>
      <c r="J127" s="46">
        <v>61</v>
      </c>
      <c r="K127" s="38">
        <f t="shared" si="0"/>
        <v>2661</v>
      </c>
      <c r="L127" s="46">
        <v>1</v>
      </c>
      <c r="M127" s="46" t="s">
        <v>1154</v>
      </c>
      <c r="N127" s="46"/>
      <c r="O127" s="46"/>
      <c r="P127" s="46"/>
      <c r="Q127" s="46">
        <v>2661</v>
      </c>
      <c r="R127" s="46"/>
      <c r="S127" s="46"/>
      <c r="T127" s="38"/>
      <c r="U127" s="46"/>
      <c r="V127" s="46">
        <v>0</v>
      </c>
    </row>
    <row r="128" spans="1:22" s="25" customFormat="1" ht="27.75" customHeight="1" x14ac:dyDescent="0.2">
      <c r="A128" s="157">
        <v>119</v>
      </c>
      <c r="B128" s="157"/>
      <c r="C128" s="39" t="s">
        <v>9</v>
      </c>
      <c r="D128" s="39"/>
      <c r="E128" s="46">
        <v>1529</v>
      </c>
      <c r="F128" s="46">
        <v>140</v>
      </c>
      <c r="G128" s="46">
        <v>1</v>
      </c>
      <c r="H128" s="46">
        <v>8</v>
      </c>
      <c r="I128" s="46">
        <v>3</v>
      </c>
      <c r="J128" s="46">
        <v>35</v>
      </c>
      <c r="K128" s="38">
        <f t="shared" si="0"/>
        <v>3535</v>
      </c>
      <c r="L128" s="46">
        <v>1</v>
      </c>
      <c r="M128" s="46" t="s">
        <v>1154</v>
      </c>
      <c r="N128" s="46"/>
      <c r="O128" s="46"/>
      <c r="P128" s="46"/>
      <c r="Q128" s="46">
        <v>3535</v>
      </c>
      <c r="R128" s="46"/>
      <c r="S128" s="46"/>
      <c r="T128" s="38"/>
      <c r="U128" s="46"/>
      <c r="V128" s="46">
        <v>0</v>
      </c>
    </row>
    <row r="129" spans="1:22" s="25" customFormat="1" ht="27.75" customHeight="1" x14ac:dyDescent="0.2">
      <c r="A129" s="157">
        <v>120</v>
      </c>
      <c r="B129" s="157"/>
      <c r="C129" s="39" t="s">
        <v>9</v>
      </c>
      <c r="D129" s="39"/>
      <c r="E129" s="46">
        <v>1421</v>
      </c>
      <c r="F129" s="46">
        <v>113</v>
      </c>
      <c r="G129" s="46">
        <v>1</v>
      </c>
      <c r="H129" s="46">
        <v>8</v>
      </c>
      <c r="I129" s="46"/>
      <c r="J129" s="46">
        <v>70</v>
      </c>
      <c r="K129" s="38">
        <f t="shared" si="0"/>
        <v>3270</v>
      </c>
      <c r="L129" s="46">
        <v>1</v>
      </c>
      <c r="M129" s="46" t="s">
        <v>1154</v>
      </c>
      <c r="N129" s="46"/>
      <c r="O129" s="46"/>
      <c r="P129" s="46"/>
      <c r="Q129" s="46">
        <v>3270</v>
      </c>
      <c r="R129" s="46"/>
      <c r="S129" s="46"/>
      <c r="T129" s="38"/>
      <c r="U129" s="46"/>
      <c r="V129" s="46">
        <v>0</v>
      </c>
    </row>
    <row r="130" spans="1:22" s="25" customFormat="1" ht="27.75" customHeight="1" x14ac:dyDescent="0.2">
      <c r="A130" s="157">
        <v>121</v>
      </c>
      <c r="B130" s="157"/>
      <c r="C130" s="39" t="s">
        <v>13</v>
      </c>
      <c r="D130" s="39"/>
      <c r="E130" s="46"/>
      <c r="F130" s="46"/>
      <c r="G130" s="46">
        <v>1</v>
      </c>
      <c r="H130" s="46">
        <v>4</v>
      </c>
      <c r="I130" s="46"/>
      <c r="J130" s="46"/>
      <c r="K130" s="38">
        <f t="shared" si="0"/>
        <v>1600</v>
      </c>
      <c r="L130" s="46">
        <v>1</v>
      </c>
      <c r="M130" s="46" t="s">
        <v>1154</v>
      </c>
      <c r="N130" s="46"/>
      <c r="O130" s="46"/>
      <c r="P130" s="46"/>
      <c r="Q130" s="46">
        <v>1600</v>
      </c>
      <c r="R130" s="46"/>
      <c r="S130" s="46"/>
      <c r="T130" s="38"/>
      <c r="U130" s="46"/>
      <c r="V130" s="46">
        <v>0.01</v>
      </c>
    </row>
    <row r="131" spans="1:22" s="25" customFormat="1" ht="27.75" customHeight="1" x14ac:dyDescent="0.2">
      <c r="A131" s="157">
        <v>122</v>
      </c>
      <c r="B131" s="159" t="s">
        <v>3031</v>
      </c>
      <c r="C131" s="39" t="s">
        <v>9</v>
      </c>
      <c r="D131" s="39"/>
      <c r="E131" s="46">
        <v>948</v>
      </c>
      <c r="F131" s="46">
        <v>62</v>
      </c>
      <c r="G131" s="46">
        <v>2</v>
      </c>
      <c r="H131" s="46"/>
      <c r="I131" s="46">
        <v>1</v>
      </c>
      <c r="J131" s="46">
        <v>39</v>
      </c>
      <c r="K131" s="38">
        <f t="shared" si="0"/>
        <v>139</v>
      </c>
      <c r="L131" s="46">
        <v>2</v>
      </c>
      <c r="M131" s="46" t="s">
        <v>1155</v>
      </c>
      <c r="N131" s="46" t="s">
        <v>15</v>
      </c>
      <c r="O131" s="46" t="s">
        <v>12</v>
      </c>
      <c r="P131" s="46">
        <v>210</v>
      </c>
      <c r="Q131" s="46"/>
      <c r="R131" s="46">
        <v>139</v>
      </c>
      <c r="S131" s="46"/>
      <c r="T131" s="38"/>
      <c r="U131" s="46">
        <v>20</v>
      </c>
      <c r="V131" s="46">
        <v>0</v>
      </c>
    </row>
    <row r="132" spans="1:22" s="25" customFormat="1" ht="27.75" customHeight="1" x14ac:dyDescent="0.2">
      <c r="A132" s="157">
        <v>123</v>
      </c>
      <c r="B132" s="157"/>
      <c r="C132" s="39" t="s">
        <v>13</v>
      </c>
      <c r="D132" s="39"/>
      <c r="E132" s="46"/>
      <c r="F132" s="46"/>
      <c r="G132" s="46">
        <v>1</v>
      </c>
      <c r="H132" s="46">
        <v>27</v>
      </c>
      <c r="I132" s="46"/>
      <c r="J132" s="46">
        <v>85</v>
      </c>
      <c r="K132" s="38">
        <f t="shared" si="0"/>
        <v>10885</v>
      </c>
      <c r="L132" s="46">
        <v>1</v>
      </c>
      <c r="M132" s="46" t="s">
        <v>1155</v>
      </c>
      <c r="N132" s="46"/>
      <c r="O132" s="46"/>
      <c r="P132" s="46"/>
      <c r="Q132" s="46">
        <v>10885</v>
      </c>
      <c r="R132" s="46"/>
      <c r="S132" s="46"/>
      <c r="T132" s="38"/>
      <c r="U132" s="46"/>
      <c r="V132" s="46">
        <v>0.01</v>
      </c>
    </row>
    <row r="133" spans="1:22" s="25" customFormat="1" ht="27.75" customHeight="1" x14ac:dyDescent="0.2">
      <c r="A133" s="157">
        <v>124</v>
      </c>
      <c r="B133" s="157"/>
      <c r="C133" s="39" t="s">
        <v>9</v>
      </c>
      <c r="D133" s="39"/>
      <c r="E133" s="46">
        <v>3663</v>
      </c>
      <c r="F133" s="46">
        <v>132</v>
      </c>
      <c r="G133" s="46">
        <v>1</v>
      </c>
      <c r="H133" s="46">
        <v>9</v>
      </c>
      <c r="I133" s="46">
        <v>2</v>
      </c>
      <c r="J133" s="46">
        <v>85</v>
      </c>
      <c r="K133" s="38">
        <f t="shared" si="0"/>
        <v>3885</v>
      </c>
      <c r="L133" s="46">
        <v>1</v>
      </c>
      <c r="M133" s="46" t="s">
        <v>1155</v>
      </c>
      <c r="N133" s="46"/>
      <c r="O133" s="46"/>
      <c r="P133" s="46"/>
      <c r="Q133" s="46">
        <v>3885</v>
      </c>
      <c r="R133" s="46"/>
      <c r="S133" s="46"/>
      <c r="T133" s="38"/>
      <c r="U133" s="46"/>
      <c r="V133" s="46">
        <v>0</v>
      </c>
    </row>
    <row r="134" spans="1:22" s="25" customFormat="1" ht="27.75" customHeight="1" x14ac:dyDescent="0.2">
      <c r="A134" s="157">
        <v>125</v>
      </c>
      <c r="B134" s="159" t="s">
        <v>3032</v>
      </c>
      <c r="C134" s="39" t="s">
        <v>9</v>
      </c>
      <c r="D134" s="39"/>
      <c r="E134" s="46">
        <v>5438</v>
      </c>
      <c r="F134" s="46">
        <v>107</v>
      </c>
      <c r="G134" s="46">
        <v>2</v>
      </c>
      <c r="H134" s="46"/>
      <c r="I134" s="46"/>
      <c r="J134" s="46">
        <v>66</v>
      </c>
      <c r="K134" s="38">
        <f t="shared" si="0"/>
        <v>66</v>
      </c>
      <c r="L134" s="46">
        <v>2</v>
      </c>
      <c r="M134" s="46" t="s">
        <v>1140</v>
      </c>
      <c r="N134" s="46" t="s">
        <v>15</v>
      </c>
      <c r="O134" s="46" t="s">
        <v>12</v>
      </c>
      <c r="P134" s="46">
        <v>156</v>
      </c>
      <c r="Q134" s="46"/>
      <c r="R134" s="46">
        <v>66</v>
      </c>
      <c r="S134" s="46"/>
      <c r="T134" s="38"/>
      <c r="U134" s="46">
        <v>20</v>
      </c>
      <c r="V134" s="46">
        <v>0</v>
      </c>
    </row>
    <row r="135" spans="1:22" s="25" customFormat="1" ht="27.75" customHeight="1" x14ac:dyDescent="0.2">
      <c r="A135" s="157">
        <v>126</v>
      </c>
      <c r="B135" s="157"/>
      <c r="C135" s="39" t="s">
        <v>9</v>
      </c>
      <c r="D135" s="39"/>
      <c r="E135" s="46">
        <v>6056</v>
      </c>
      <c r="F135" s="46">
        <v>204</v>
      </c>
      <c r="G135" s="46">
        <v>1</v>
      </c>
      <c r="H135" s="46"/>
      <c r="I135" s="46">
        <v>1</v>
      </c>
      <c r="J135" s="46">
        <v>85</v>
      </c>
      <c r="K135" s="38">
        <f t="shared" si="0"/>
        <v>185</v>
      </c>
      <c r="L135" s="46">
        <v>1</v>
      </c>
      <c r="M135" s="46" t="s">
        <v>1140</v>
      </c>
      <c r="N135" s="46"/>
      <c r="O135" s="46"/>
      <c r="P135" s="46"/>
      <c r="Q135" s="46">
        <v>185</v>
      </c>
      <c r="R135" s="46"/>
      <c r="S135" s="46"/>
      <c r="T135" s="38"/>
      <c r="U135" s="46"/>
      <c r="V135" s="46">
        <v>0</v>
      </c>
    </row>
    <row r="136" spans="1:22" s="25" customFormat="1" ht="27.75" customHeight="1" x14ac:dyDescent="0.2">
      <c r="A136" s="157">
        <v>127</v>
      </c>
      <c r="B136" s="157"/>
      <c r="C136" s="39" t="s">
        <v>9</v>
      </c>
      <c r="D136" s="39"/>
      <c r="E136" s="46">
        <v>1417</v>
      </c>
      <c r="F136" s="46">
        <v>104</v>
      </c>
      <c r="G136" s="46">
        <v>1</v>
      </c>
      <c r="H136" s="46">
        <v>6</v>
      </c>
      <c r="I136" s="46">
        <v>3</v>
      </c>
      <c r="J136" s="46">
        <v>19</v>
      </c>
      <c r="K136" s="38">
        <f t="shared" si="0"/>
        <v>2719</v>
      </c>
      <c r="L136" s="46">
        <v>1</v>
      </c>
      <c r="M136" s="46" t="s">
        <v>1140</v>
      </c>
      <c r="N136" s="46"/>
      <c r="O136" s="46"/>
      <c r="P136" s="46"/>
      <c r="Q136" s="46">
        <v>2719</v>
      </c>
      <c r="R136" s="46"/>
      <c r="S136" s="46"/>
      <c r="T136" s="38"/>
      <c r="U136" s="46"/>
      <c r="V136" s="46">
        <v>0</v>
      </c>
    </row>
    <row r="137" spans="1:22" s="25" customFormat="1" ht="27.75" customHeight="1" x14ac:dyDescent="0.2">
      <c r="A137" s="157">
        <v>128</v>
      </c>
      <c r="B137" s="157"/>
      <c r="C137" s="39" t="s">
        <v>9</v>
      </c>
      <c r="D137" s="39"/>
      <c r="E137" s="46">
        <v>5799</v>
      </c>
      <c r="F137" s="46">
        <v>240</v>
      </c>
      <c r="G137" s="46">
        <v>1</v>
      </c>
      <c r="H137" s="46">
        <v>6</v>
      </c>
      <c r="I137" s="46"/>
      <c r="J137" s="46"/>
      <c r="K137" s="38">
        <f t="shared" si="0"/>
        <v>2400</v>
      </c>
      <c r="L137" s="46">
        <v>1</v>
      </c>
      <c r="M137" s="46" t="s">
        <v>1140</v>
      </c>
      <c r="N137" s="46"/>
      <c r="O137" s="46"/>
      <c r="P137" s="46"/>
      <c r="Q137" s="46">
        <v>2400</v>
      </c>
      <c r="R137" s="46"/>
      <c r="S137" s="46"/>
      <c r="T137" s="38"/>
      <c r="U137" s="46"/>
      <c r="V137" s="46">
        <v>0</v>
      </c>
    </row>
    <row r="138" spans="1:22" s="25" customFormat="1" ht="27.75" customHeight="1" x14ac:dyDescent="0.2">
      <c r="A138" s="157">
        <v>129</v>
      </c>
      <c r="B138" s="159" t="s">
        <v>3033</v>
      </c>
      <c r="C138" s="39" t="s">
        <v>9</v>
      </c>
      <c r="D138" s="39"/>
      <c r="E138" s="46">
        <v>917</v>
      </c>
      <c r="F138" s="46">
        <v>31</v>
      </c>
      <c r="G138" s="46">
        <v>2</v>
      </c>
      <c r="H138" s="46"/>
      <c r="I138" s="46">
        <v>2</v>
      </c>
      <c r="J138" s="46">
        <v>75</v>
      </c>
      <c r="K138" s="38">
        <f t="shared" si="0"/>
        <v>275</v>
      </c>
      <c r="L138" s="46">
        <v>2</v>
      </c>
      <c r="M138" s="46" t="s">
        <v>1156</v>
      </c>
      <c r="N138" s="46" t="s">
        <v>15</v>
      </c>
      <c r="O138" s="46" t="s">
        <v>12</v>
      </c>
      <c r="P138" s="46">
        <v>150</v>
      </c>
      <c r="Q138" s="46"/>
      <c r="R138" s="46">
        <v>275</v>
      </c>
      <c r="S138" s="46"/>
      <c r="T138" s="38"/>
      <c r="U138" s="46">
        <v>30</v>
      </c>
      <c r="V138" s="46">
        <v>0</v>
      </c>
    </row>
    <row r="139" spans="1:22" s="25" customFormat="1" ht="27.75" customHeight="1" x14ac:dyDescent="0.2">
      <c r="A139" s="157">
        <v>130</v>
      </c>
      <c r="B139" s="157"/>
      <c r="C139" s="39" t="s">
        <v>13</v>
      </c>
      <c r="D139" s="39"/>
      <c r="E139" s="46"/>
      <c r="F139" s="46"/>
      <c r="G139" s="46">
        <v>1</v>
      </c>
      <c r="H139" s="46">
        <v>29</v>
      </c>
      <c r="I139" s="46">
        <v>3</v>
      </c>
      <c r="J139" s="46">
        <v>73</v>
      </c>
      <c r="K139" s="38">
        <f t="shared" si="0"/>
        <v>11973</v>
      </c>
      <c r="L139" s="46">
        <v>1</v>
      </c>
      <c r="M139" s="46" t="s">
        <v>1156</v>
      </c>
      <c r="N139" s="46"/>
      <c r="O139" s="46"/>
      <c r="P139" s="46"/>
      <c r="Q139" s="46">
        <v>11973</v>
      </c>
      <c r="R139" s="46"/>
      <c r="S139" s="46"/>
      <c r="T139" s="38"/>
      <c r="U139" s="46"/>
      <c r="V139" s="46">
        <v>0.01</v>
      </c>
    </row>
    <row r="140" spans="1:22" s="25" customFormat="1" ht="27.75" customHeight="1" x14ac:dyDescent="0.2">
      <c r="A140" s="157">
        <v>131</v>
      </c>
      <c r="B140" s="157"/>
      <c r="C140" s="39" t="s">
        <v>9</v>
      </c>
      <c r="D140" s="39"/>
      <c r="E140" s="46">
        <v>3523</v>
      </c>
      <c r="F140" s="46">
        <v>130</v>
      </c>
      <c r="G140" s="46">
        <v>1</v>
      </c>
      <c r="H140" s="46">
        <v>9</v>
      </c>
      <c r="I140" s="46">
        <v>3</v>
      </c>
      <c r="J140" s="46">
        <v>73</v>
      </c>
      <c r="K140" s="38">
        <f t="shared" si="0"/>
        <v>3973</v>
      </c>
      <c r="L140" s="46">
        <v>1</v>
      </c>
      <c r="M140" s="46" t="s">
        <v>1156</v>
      </c>
      <c r="N140" s="46"/>
      <c r="O140" s="46"/>
      <c r="P140" s="46"/>
      <c r="Q140" s="46">
        <v>3973</v>
      </c>
      <c r="R140" s="46"/>
      <c r="S140" s="46"/>
      <c r="T140" s="38"/>
      <c r="U140" s="46"/>
      <c r="V140" s="46">
        <v>0</v>
      </c>
    </row>
    <row r="141" spans="1:22" s="25" customFormat="1" ht="27.75" customHeight="1" x14ac:dyDescent="0.2">
      <c r="A141" s="157">
        <v>132</v>
      </c>
      <c r="B141" s="157"/>
      <c r="C141" s="36" t="s">
        <v>1157</v>
      </c>
      <c r="D141" s="36"/>
      <c r="E141" s="46"/>
      <c r="F141" s="46"/>
      <c r="G141" s="46">
        <v>2</v>
      </c>
      <c r="H141" s="46"/>
      <c r="I141" s="46"/>
      <c r="J141" s="46"/>
      <c r="K141" s="38">
        <f t="shared" si="0"/>
        <v>0</v>
      </c>
      <c r="L141" s="46">
        <v>2</v>
      </c>
      <c r="M141" s="46" t="s">
        <v>1158</v>
      </c>
      <c r="N141" s="46" t="s">
        <v>15</v>
      </c>
      <c r="O141" s="46" t="s">
        <v>42</v>
      </c>
      <c r="P141" s="46">
        <v>90</v>
      </c>
      <c r="Q141" s="46"/>
      <c r="R141" s="46">
        <v>90</v>
      </c>
      <c r="S141" s="46"/>
      <c r="T141" s="38"/>
      <c r="U141" s="46">
        <v>10</v>
      </c>
      <c r="V141" s="46">
        <v>0.01</v>
      </c>
    </row>
    <row r="142" spans="1:22" s="25" customFormat="1" ht="27.75" customHeight="1" x14ac:dyDescent="0.2">
      <c r="A142" s="157">
        <v>133</v>
      </c>
      <c r="B142" s="159" t="s">
        <v>3034</v>
      </c>
      <c r="C142" s="36" t="s">
        <v>1157</v>
      </c>
      <c r="D142" s="36"/>
      <c r="E142" s="46"/>
      <c r="F142" s="46"/>
      <c r="G142" s="46">
        <v>2</v>
      </c>
      <c r="H142" s="46"/>
      <c r="I142" s="46"/>
      <c r="J142" s="46"/>
      <c r="K142" s="38">
        <f t="shared" si="0"/>
        <v>0</v>
      </c>
      <c r="L142" s="46">
        <v>2</v>
      </c>
      <c r="M142" s="46" t="s">
        <v>1159</v>
      </c>
      <c r="N142" s="46" t="s">
        <v>15</v>
      </c>
      <c r="O142" s="46" t="s">
        <v>42</v>
      </c>
      <c r="P142" s="46">
        <v>54</v>
      </c>
      <c r="Q142" s="46"/>
      <c r="R142" s="46">
        <v>54</v>
      </c>
      <c r="S142" s="46"/>
      <c r="T142" s="38"/>
      <c r="U142" s="46">
        <v>10</v>
      </c>
      <c r="V142" s="46">
        <v>0.02</v>
      </c>
    </row>
    <row r="143" spans="1:22" s="25" customFormat="1" ht="27.75" customHeight="1" x14ac:dyDescent="0.2">
      <c r="A143" s="157">
        <v>134</v>
      </c>
      <c r="B143" s="157"/>
      <c r="C143" s="39" t="s">
        <v>13</v>
      </c>
      <c r="D143" s="39"/>
      <c r="E143" s="46"/>
      <c r="F143" s="46"/>
      <c r="G143" s="46">
        <v>1</v>
      </c>
      <c r="H143" s="46">
        <v>37</v>
      </c>
      <c r="I143" s="46"/>
      <c r="J143" s="46">
        <v>79</v>
      </c>
      <c r="K143" s="38">
        <f t="shared" si="0"/>
        <v>14879</v>
      </c>
      <c r="L143" s="46">
        <v>1</v>
      </c>
      <c r="M143" s="46" t="s">
        <v>1159</v>
      </c>
      <c r="N143" s="46"/>
      <c r="O143" s="46"/>
      <c r="P143" s="46"/>
      <c r="Q143" s="46">
        <v>14879</v>
      </c>
      <c r="R143" s="46"/>
      <c r="S143" s="46"/>
      <c r="T143" s="38"/>
      <c r="U143" s="46"/>
      <c r="V143" s="46">
        <v>0.01</v>
      </c>
    </row>
    <row r="144" spans="1:22" s="25" customFormat="1" ht="27.75" customHeight="1" x14ac:dyDescent="0.2">
      <c r="A144" s="157">
        <v>135</v>
      </c>
      <c r="B144" s="159" t="s">
        <v>3035</v>
      </c>
      <c r="C144" s="39" t="s">
        <v>9</v>
      </c>
      <c r="D144" s="39"/>
      <c r="E144" s="46">
        <v>4968</v>
      </c>
      <c r="F144" s="46">
        <v>98</v>
      </c>
      <c r="G144" s="46">
        <v>2</v>
      </c>
      <c r="H144" s="46"/>
      <c r="I144" s="46">
        <v>2</v>
      </c>
      <c r="J144" s="46">
        <v>52</v>
      </c>
      <c r="K144" s="38">
        <f t="shared" si="0"/>
        <v>252</v>
      </c>
      <c r="L144" s="46">
        <v>2</v>
      </c>
      <c r="M144" s="46" t="s">
        <v>1160</v>
      </c>
      <c r="N144" s="46" t="s">
        <v>15</v>
      </c>
      <c r="O144" s="46" t="s">
        <v>12</v>
      </c>
      <c r="P144" s="46">
        <v>213</v>
      </c>
      <c r="Q144" s="46"/>
      <c r="R144" s="46">
        <v>252</v>
      </c>
      <c r="S144" s="46"/>
      <c r="T144" s="38"/>
      <c r="U144" s="46">
        <v>20</v>
      </c>
      <c r="V144" s="46">
        <v>0</v>
      </c>
    </row>
    <row r="145" spans="1:22" s="25" customFormat="1" ht="27.75" customHeight="1" x14ac:dyDescent="0.2">
      <c r="A145" s="157">
        <v>136</v>
      </c>
      <c r="B145" s="157"/>
      <c r="C145" s="39" t="s">
        <v>9</v>
      </c>
      <c r="D145" s="39"/>
      <c r="E145" s="46">
        <v>977</v>
      </c>
      <c r="F145" s="46">
        <v>51</v>
      </c>
      <c r="G145" s="46">
        <v>1</v>
      </c>
      <c r="H145" s="46"/>
      <c r="I145" s="46">
        <v>1</v>
      </c>
      <c r="J145" s="46">
        <v>40</v>
      </c>
      <c r="K145" s="38">
        <f t="shared" si="0"/>
        <v>140</v>
      </c>
      <c r="L145" s="46">
        <v>1</v>
      </c>
      <c r="M145" s="46" t="s">
        <v>1160</v>
      </c>
      <c r="N145" s="46"/>
      <c r="O145" s="46"/>
      <c r="P145" s="46"/>
      <c r="Q145" s="46">
        <v>140</v>
      </c>
      <c r="R145" s="46"/>
      <c r="S145" s="46"/>
      <c r="T145" s="38"/>
      <c r="U145" s="46"/>
      <c r="V145" s="46">
        <v>0</v>
      </c>
    </row>
    <row r="146" spans="1:22" s="25" customFormat="1" ht="27.75" customHeight="1" x14ac:dyDescent="0.2">
      <c r="A146" s="157">
        <v>137</v>
      </c>
      <c r="B146" s="157"/>
      <c r="C146" s="39" t="s">
        <v>9</v>
      </c>
      <c r="D146" s="39"/>
      <c r="E146" s="46">
        <v>3495</v>
      </c>
      <c r="F146" s="46">
        <v>88</v>
      </c>
      <c r="G146" s="46">
        <v>1</v>
      </c>
      <c r="H146" s="46">
        <v>1</v>
      </c>
      <c r="I146" s="46"/>
      <c r="J146" s="46">
        <v>28</v>
      </c>
      <c r="K146" s="38">
        <f t="shared" si="0"/>
        <v>428</v>
      </c>
      <c r="L146" s="46">
        <v>1</v>
      </c>
      <c r="M146" s="46" t="s">
        <v>1160</v>
      </c>
      <c r="N146" s="46"/>
      <c r="O146" s="46"/>
      <c r="P146" s="46"/>
      <c r="Q146" s="46">
        <v>428</v>
      </c>
      <c r="R146" s="46"/>
      <c r="S146" s="46"/>
      <c r="T146" s="38"/>
      <c r="U146" s="46"/>
      <c r="V146" s="46">
        <v>0</v>
      </c>
    </row>
    <row r="147" spans="1:22" s="25" customFormat="1" ht="27.75" customHeight="1" x14ac:dyDescent="0.2">
      <c r="A147" s="157">
        <v>138</v>
      </c>
      <c r="B147" s="157"/>
      <c r="C147" s="39" t="s">
        <v>9</v>
      </c>
      <c r="D147" s="39"/>
      <c r="E147" s="46"/>
      <c r="F147" s="46">
        <v>106</v>
      </c>
      <c r="G147" s="46">
        <v>1</v>
      </c>
      <c r="H147" s="46">
        <v>15</v>
      </c>
      <c r="I147" s="46">
        <v>3</v>
      </c>
      <c r="J147" s="46">
        <v>40</v>
      </c>
      <c r="K147" s="38">
        <f t="shared" si="0"/>
        <v>6340</v>
      </c>
      <c r="L147" s="46">
        <v>1</v>
      </c>
      <c r="M147" s="46" t="s">
        <v>1160</v>
      </c>
      <c r="N147" s="46"/>
      <c r="O147" s="46"/>
      <c r="P147" s="46"/>
      <c r="Q147" s="46">
        <v>6340</v>
      </c>
      <c r="R147" s="46"/>
      <c r="S147" s="46"/>
      <c r="T147" s="38"/>
      <c r="U147" s="46"/>
      <c r="V147" s="46">
        <v>0</v>
      </c>
    </row>
    <row r="148" spans="1:22" s="25" customFormat="1" ht="27.75" customHeight="1" x14ac:dyDescent="0.2">
      <c r="A148" s="157">
        <v>139</v>
      </c>
      <c r="B148" s="157"/>
      <c r="C148" s="39" t="s">
        <v>9</v>
      </c>
      <c r="D148" s="39"/>
      <c r="E148" s="46">
        <v>1423</v>
      </c>
      <c r="F148" s="46">
        <v>115</v>
      </c>
      <c r="G148" s="46">
        <v>1</v>
      </c>
      <c r="H148" s="46">
        <v>5</v>
      </c>
      <c r="I148" s="46"/>
      <c r="J148" s="46">
        <v>53</v>
      </c>
      <c r="K148" s="38">
        <f t="shared" si="0"/>
        <v>2053</v>
      </c>
      <c r="L148" s="46">
        <v>1</v>
      </c>
      <c r="M148" s="46" t="s">
        <v>1160</v>
      </c>
      <c r="N148" s="46"/>
      <c r="O148" s="46"/>
      <c r="P148" s="46"/>
      <c r="Q148" s="46">
        <v>2053</v>
      </c>
      <c r="R148" s="46"/>
      <c r="S148" s="46"/>
      <c r="T148" s="38"/>
      <c r="U148" s="46"/>
      <c r="V148" s="46">
        <v>0</v>
      </c>
    </row>
    <row r="149" spans="1:22" s="25" customFormat="1" ht="27.75" customHeight="1" x14ac:dyDescent="0.2">
      <c r="A149" s="157">
        <v>140</v>
      </c>
      <c r="B149" s="157"/>
      <c r="C149" s="39" t="s">
        <v>9</v>
      </c>
      <c r="D149" s="39"/>
      <c r="E149" s="46"/>
      <c r="F149" s="46">
        <v>34</v>
      </c>
      <c r="G149" s="46">
        <v>1</v>
      </c>
      <c r="H149" s="46"/>
      <c r="I149" s="46">
        <v>1</v>
      </c>
      <c r="J149" s="46">
        <v>59</v>
      </c>
      <c r="K149" s="38">
        <f t="shared" si="0"/>
        <v>159</v>
      </c>
      <c r="L149" s="46">
        <v>1</v>
      </c>
      <c r="M149" s="46" t="s">
        <v>1160</v>
      </c>
      <c r="N149" s="46"/>
      <c r="O149" s="46"/>
      <c r="P149" s="46"/>
      <c r="Q149" s="46">
        <v>159</v>
      </c>
      <c r="R149" s="46"/>
      <c r="S149" s="46"/>
      <c r="T149" s="38"/>
      <c r="U149" s="46"/>
      <c r="V149" s="46">
        <v>0</v>
      </c>
    </row>
    <row r="150" spans="1:22" s="25" customFormat="1" ht="27.75" customHeight="1" x14ac:dyDescent="0.2">
      <c r="A150" s="157">
        <v>141</v>
      </c>
      <c r="B150" s="159" t="s">
        <v>3036</v>
      </c>
      <c r="C150" s="39" t="s">
        <v>9</v>
      </c>
      <c r="D150" s="39"/>
      <c r="E150" s="46">
        <v>5914</v>
      </c>
      <c r="F150" s="46">
        <v>387</v>
      </c>
      <c r="G150" s="46">
        <v>2</v>
      </c>
      <c r="H150" s="46"/>
      <c r="I150" s="46">
        <v>3</v>
      </c>
      <c r="J150" s="46">
        <v>36</v>
      </c>
      <c r="K150" s="38">
        <f t="shared" si="0"/>
        <v>336</v>
      </c>
      <c r="L150" s="46">
        <v>2</v>
      </c>
      <c r="M150" s="46" t="s">
        <v>1161</v>
      </c>
      <c r="N150" s="46" t="s">
        <v>15</v>
      </c>
      <c r="O150" s="46" t="s">
        <v>42</v>
      </c>
      <c r="P150" s="46">
        <v>86.25</v>
      </c>
      <c r="Q150" s="46"/>
      <c r="R150" s="46">
        <v>336</v>
      </c>
      <c r="S150" s="46"/>
      <c r="T150" s="38"/>
      <c r="U150" s="46">
        <v>10</v>
      </c>
      <c r="V150" s="46">
        <v>0</v>
      </c>
    </row>
    <row r="151" spans="1:22" s="25" customFormat="1" ht="27.75" customHeight="1" x14ac:dyDescent="0.2">
      <c r="A151" s="157">
        <v>142</v>
      </c>
      <c r="B151" s="157"/>
      <c r="C151" s="39" t="s">
        <v>9</v>
      </c>
      <c r="D151" s="39"/>
      <c r="E151" s="46">
        <v>5922</v>
      </c>
      <c r="F151" s="46">
        <v>253</v>
      </c>
      <c r="G151" s="46">
        <v>1</v>
      </c>
      <c r="H151" s="46">
        <v>5</v>
      </c>
      <c r="I151" s="46">
        <v>3</v>
      </c>
      <c r="J151" s="46">
        <v>83</v>
      </c>
      <c r="K151" s="38">
        <f t="shared" si="0"/>
        <v>2383</v>
      </c>
      <c r="L151" s="46">
        <v>1</v>
      </c>
      <c r="M151" s="46" t="s">
        <v>1161</v>
      </c>
      <c r="N151" s="46"/>
      <c r="O151" s="46"/>
      <c r="P151" s="46"/>
      <c r="Q151" s="46">
        <v>2383</v>
      </c>
      <c r="R151" s="46"/>
      <c r="S151" s="46"/>
      <c r="T151" s="38"/>
      <c r="U151" s="46"/>
      <c r="V151" s="46">
        <v>0</v>
      </c>
    </row>
    <row r="152" spans="1:22" s="25" customFormat="1" ht="27.75" customHeight="1" x14ac:dyDescent="0.2">
      <c r="A152" s="157">
        <v>143</v>
      </c>
      <c r="B152" s="157"/>
      <c r="C152" s="39" t="s">
        <v>9</v>
      </c>
      <c r="D152" s="39"/>
      <c r="E152" s="46">
        <v>5920</v>
      </c>
      <c r="F152" s="46">
        <v>251</v>
      </c>
      <c r="G152" s="46">
        <v>1</v>
      </c>
      <c r="H152" s="46">
        <v>6</v>
      </c>
      <c r="I152" s="46"/>
      <c r="J152" s="46">
        <v>31</v>
      </c>
      <c r="K152" s="38">
        <f t="shared" si="0"/>
        <v>2431</v>
      </c>
      <c r="L152" s="46">
        <v>1</v>
      </c>
      <c r="M152" s="46" t="s">
        <v>1161</v>
      </c>
      <c r="N152" s="46"/>
      <c r="O152" s="46"/>
      <c r="P152" s="46"/>
      <c r="Q152" s="46">
        <v>2431</v>
      </c>
      <c r="R152" s="46"/>
      <c r="S152" s="46"/>
      <c r="T152" s="38"/>
      <c r="U152" s="46"/>
      <c r="V152" s="46">
        <v>0</v>
      </c>
    </row>
    <row r="153" spans="1:22" s="25" customFormat="1" ht="27.75" customHeight="1" x14ac:dyDescent="0.2">
      <c r="A153" s="157">
        <v>144</v>
      </c>
      <c r="B153" s="159" t="s">
        <v>3037</v>
      </c>
      <c r="C153" s="39" t="s">
        <v>9</v>
      </c>
      <c r="D153" s="39"/>
      <c r="E153" s="46">
        <v>895</v>
      </c>
      <c r="F153" s="46">
        <v>6</v>
      </c>
      <c r="G153" s="46">
        <v>2</v>
      </c>
      <c r="H153" s="46"/>
      <c r="I153" s="46">
        <v>2</v>
      </c>
      <c r="J153" s="46">
        <v>81</v>
      </c>
      <c r="K153" s="38">
        <f t="shared" si="0"/>
        <v>281</v>
      </c>
      <c r="L153" s="46">
        <v>2</v>
      </c>
      <c r="M153" s="46" t="s">
        <v>1162</v>
      </c>
      <c r="N153" s="46" t="s">
        <v>15</v>
      </c>
      <c r="O153" s="46" t="s">
        <v>12</v>
      </c>
      <c r="P153" s="46">
        <v>162</v>
      </c>
      <c r="Q153" s="46"/>
      <c r="R153" s="46">
        <v>281</v>
      </c>
      <c r="S153" s="46"/>
      <c r="T153" s="38"/>
      <c r="U153" s="46">
        <v>30</v>
      </c>
      <c r="V153" s="46">
        <v>0</v>
      </c>
    </row>
    <row r="154" spans="1:22" s="25" customFormat="1" ht="27.75" customHeight="1" x14ac:dyDescent="0.2">
      <c r="A154" s="157">
        <v>145</v>
      </c>
      <c r="B154" s="157"/>
      <c r="C154" s="39" t="s">
        <v>9</v>
      </c>
      <c r="D154" s="39"/>
      <c r="E154" s="46">
        <v>5919</v>
      </c>
      <c r="F154" s="46">
        <v>262</v>
      </c>
      <c r="G154" s="46">
        <v>1</v>
      </c>
      <c r="H154" s="46">
        <v>6</v>
      </c>
      <c r="I154" s="46">
        <v>2</v>
      </c>
      <c r="J154" s="46">
        <v>87</v>
      </c>
      <c r="K154" s="38">
        <f t="shared" si="0"/>
        <v>2687</v>
      </c>
      <c r="L154" s="46">
        <v>1</v>
      </c>
      <c r="M154" s="46" t="s">
        <v>1162</v>
      </c>
      <c r="N154" s="46"/>
      <c r="O154" s="46"/>
      <c r="P154" s="46"/>
      <c r="Q154" s="46">
        <v>2687</v>
      </c>
      <c r="R154" s="46"/>
      <c r="S154" s="46"/>
      <c r="T154" s="38"/>
      <c r="U154" s="46"/>
      <c r="V154" s="46">
        <v>0</v>
      </c>
    </row>
    <row r="155" spans="1:22" s="25" customFormat="1" ht="27.75" customHeight="1" x14ac:dyDescent="0.2">
      <c r="A155" s="157">
        <v>146</v>
      </c>
      <c r="B155" s="159" t="s">
        <v>3038</v>
      </c>
      <c r="C155" s="39" t="s">
        <v>9</v>
      </c>
      <c r="D155" s="39"/>
      <c r="E155" s="46">
        <v>4165</v>
      </c>
      <c r="F155" s="46">
        <v>48</v>
      </c>
      <c r="G155" s="46">
        <v>2</v>
      </c>
      <c r="H155" s="46"/>
      <c r="I155" s="46">
        <v>1</v>
      </c>
      <c r="J155" s="46">
        <v>22</v>
      </c>
      <c r="K155" s="38">
        <f t="shared" si="0"/>
        <v>122</v>
      </c>
      <c r="L155" s="46">
        <v>2</v>
      </c>
      <c r="M155" s="46" t="s">
        <v>1163</v>
      </c>
      <c r="N155" s="46" t="s">
        <v>15</v>
      </c>
      <c r="O155" s="46" t="s">
        <v>12</v>
      </c>
      <c r="P155" s="46">
        <v>138</v>
      </c>
      <c r="Q155" s="46"/>
      <c r="R155" s="46">
        <v>122</v>
      </c>
      <c r="S155" s="46"/>
      <c r="T155" s="38"/>
      <c r="U155" s="46">
        <v>20</v>
      </c>
      <c r="V155" s="46">
        <v>0</v>
      </c>
    </row>
    <row r="156" spans="1:22" s="25" customFormat="1" ht="27.75" customHeight="1" x14ac:dyDescent="0.2">
      <c r="A156" s="157">
        <v>147</v>
      </c>
      <c r="B156" s="157"/>
      <c r="C156" s="39" t="s">
        <v>9</v>
      </c>
      <c r="D156" s="39"/>
      <c r="E156" s="46">
        <v>1520</v>
      </c>
      <c r="F156" s="46">
        <v>86</v>
      </c>
      <c r="G156" s="46">
        <v>1</v>
      </c>
      <c r="H156" s="46">
        <v>35</v>
      </c>
      <c r="I156" s="46"/>
      <c r="J156" s="46">
        <v>6</v>
      </c>
      <c r="K156" s="38">
        <f t="shared" si="0"/>
        <v>14006</v>
      </c>
      <c r="L156" s="46">
        <v>1</v>
      </c>
      <c r="M156" s="46" t="s">
        <v>1163</v>
      </c>
      <c r="N156" s="46"/>
      <c r="O156" s="46"/>
      <c r="P156" s="46"/>
      <c r="Q156" s="46">
        <v>14006</v>
      </c>
      <c r="R156" s="46"/>
      <c r="S156" s="46"/>
      <c r="T156" s="38"/>
      <c r="U156" s="46"/>
      <c r="V156" s="46">
        <v>0</v>
      </c>
    </row>
    <row r="157" spans="1:22" s="25" customFormat="1" ht="27.75" customHeight="1" x14ac:dyDescent="0.2">
      <c r="A157" s="157">
        <v>148</v>
      </c>
      <c r="B157" s="157"/>
      <c r="C157" s="39" t="s">
        <v>9</v>
      </c>
      <c r="D157" s="39"/>
      <c r="E157" s="46">
        <v>5921</v>
      </c>
      <c r="F157" s="46">
        <v>252</v>
      </c>
      <c r="G157" s="46">
        <v>1</v>
      </c>
      <c r="H157" s="46">
        <v>6</v>
      </c>
      <c r="I157" s="46">
        <v>3</v>
      </c>
      <c r="J157" s="46">
        <v>32</v>
      </c>
      <c r="K157" s="38">
        <f t="shared" si="0"/>
        <v>2732</v>
      </c>
      <c r="L157" s="46">
        <v>1</v>
      </c>
      <c r="M157" s="46" t="s">
        <v>1163</v>
      </c>
      <c r="N157" s="46"/>
      <c r="O157" s="46"/>
      <c r="P157" s="46"/>
      <c r="Q157" s="46">
        <v>2732</v>
      </c>
      <c r="R157" s="46"/>
      <c r="S157" s="46"/>
      <c r="T157" s="38"/>
      <c r="U157" s="46"/>
      <c r="V157" s="46">
        <v>0</v>
      </c>
    </row>
    <row r="158" spans="1:22" s="25" customFormat="1" ht="27.75" customHeight="1" x14ac:dyDescent="0.2">
      <c r="A158" s="157">
        <v>149</v>
      </c>
      <c r="B158" s="157"/>
      <c r="C158" s="39" t="s">
        <v>9</v>
      </c>
      <c r="D158" s="39"/>
      <c r="E158" s="46">
        <v>5917</v>
      </c>
      <c r="F158" s="46">
        <v>249</v>
      </c>
      <c r="G158" s="46">
        <v>1</v>
      </c>
      <c r="H158" s="46"/>
      <c r="I158" s="46">
        <v>3</v>
      </c>
      <c r="J158" s="46">
        <v>63</v>
      </c>
      <c r="K158" s="38">
        <f t="shared" si="0"/>
        <v>363</v>
      </c>
      <c r="L158" s="46">
        <v>1</v>
      </c>
      <c r="M158" s="46" t="s">
        <v>1163</v>
      </c>
      <c r="N158" s="46"/>
      <c r="O158" s="46"/>
      <c r="P158" s="46"/>
      <c r="Q158" s="46">
        <v>363</v>
      </c>
      <c r="R158" s="46"/>
      <c r="S158" s="46"/>
      <c r="T158" s="38"/>
      <c r="U158" s="46"/>
      <c r="V158" s="46">
        <v>0</v>
      </c>
    </row>
    <row r="159" spans="1:22" s="25" customFormat="1" ht="27.75" customHeight="1" x14ac:dyDescent="0.2">
      <c r="A159" s="157">
        <v>150</v>
      </c>
      <c r="B159" s="159" t="s">
        <v>3039</v>
      </c>
      <c r="C159" s="39" t="s">
        <v>9</v>
      </c>
      <c r="D159" s="39"/>
      <c r="E159" s="46">
        <v>1514</v>
      </c>
      <c r="F159" s="46">
        <v>97</v>
      </c>
      <c r="G159" s="46">
        <v>2</v>
      </c>
      <c r="H159" s="46">
        <v>1</v>
      </c>
      <c r="I159" s="46">
        <v>2</v>
      </c>
      <c r="J159" s="46">
        <v>56</v>
      </c>
      <c r="K159" s="38">
        <f t="shared" si="0"/>
        <v>656</v>
      </c>
      <c r="L159" s="46">
        <v>2</v>
      </c>
      <c r="M159" s="46" t="s">
        <v>1164</v>
      </c>
      <c r="N159" s="46" t="s">
        <v>15</v>
      </c>
      <c r="O159" s="46" t="s">
        <v>42</v>
      </c>
      <c r="P159" s="46">
        <v>66</v>
      </c>
      <c r="Q159" s="46"/>
      <c r="R159" s="46">
        <v>656</v>
      </c>
      <c r="S159" s="46"/>
      <c r="T159" s="38"/>
      <c r="U159" s="46">
        <v>15</v>
      </c>
      <c r="V159" s="46">
        <v>0</v>
      </c>
    </row>
    <row r="160" spans="1:22" s="25" customFormat="1" ht="27.75" customHeight="1" x14ac:dyDescent="0.2">
      <c r="A160" s="157">
        <v>151</v>
      </c>
      <c r="B160" s="157"/>
      <c r="C160" s="39" t="s">
        <v>9</v>
      </c>
      <c r="D160" s="39"/>
      <c r="E160" s="46">
        <v>1845</v>
      </c>
      <c r="F160" s="46">
        <v>98</v>
      </c>
      <c r="G160" s="46">
        <v>1</v>
      </c>
      <c r="H160" s="46">
        <v>8</v>
      </c>
      <c r="I160" s="46"/>
      <c r="J160" s="46">
        <v>43</v>
      </c>
      <c r="K160" s="38">
        <f t="shared" si="0"/>
        <v>3243</v>
      </c>
      <c r="L160" s="46">
        <v>1</v>
      </c>
      <c r="M160" s="46" t="s">
        <v>1164</v>
      </c>
      <c r="N160" s="46"/>
      <c r="O160" s="46"/>
      <c r="P160" s="46"/>
      <c r="Q160" s="46">
        <v>3243</v>
      </c>
      <c r="R160" s="46"/>
      <c r="S160" s="46"/>
      <c r="T160" s="38"/>
      <c r="U160" s="46"/>
      <c r="V160" s="46">
        <v>0</v>
      </c>
    </row>
    <row r="161" spans="1:22" s="25" customFormat="1" ht="27.75" customHeight="1" x14ac:dyDescent="0.2">
      <c r="A161" s="157">
        <v>152</v>
      </c>
      <c r="B161" s="157"/>
      <c r="C161" s="39" t="s">
        <v>9</v>
      </c>
      <c r="D161" s="39"/>
      <c r="E161" s="46">
        <v>1499</v>
      </c>
      <c r="F161" s="46">
        <v>438</v>
      </c>
      <c r="G161" s="46">
        <v>1</v>
      </c>
      <c r="H161" s="46">
        <v>17</v>
      </c>
      <c r="I161" s="46">
        <v>1</v>
      </c>
      <c r="J161" s="46">
        <v>98</v>
      </c>
      <c r="K161" s="38">
        <f t="shared" si="0"/>
        <v>6998</v>
      </c>
      <c r="L161" s="46">
        <v>1</v>
      </c>
      <c r="M161" s="46" t="s">
        <v>1164</v>
      </c>
      <c r="N161" s="46"/>
      <c r="O161" s="46"/>
      <c r="P161" s="46"/>
      <c r="Q161" s="46">
        <v>6998</v>
      </c>
      <c r="R161" s="46"/>
      <c r="S161" s="46"/>
      <c r="T161" s="38"/>
      <c r="U161" s="46"/>
      <c r="V161" s="46">
        <v>0</v>
      </c>
    </row>
    <row r="162" spans="1:22" s="25" customFormat="1" ht="27.75" customHeight="1" x14ac:dyDescent="0.2">
      <c r="A162" s="157">
        <v>153</v>
      </c>
      <c r="B162" s="159" t="s">
        <v>3040</v>
      </c>
      <c r="C162" s="39" t="s">
        <v>9</v>
      </c>
      <c r="D162" s="39"/>
      <c r="E162" s="46">
        <v>4964</v>
      </c>
      <c r="F162" s="46">
        <v>94</v>
      </c>
      <c r="G162" s="46">
        <v>1</v>
      </c>
      <c r="H162" s="46">
        <v>1</v>
      </c>
      <c r="I162" s="46">
        <v>1</v>
      </c>
      <c r="J162" s="46">
        <v>20</v>
      </c>
      <c r="K162" s="38">
        <f t="shared" si="0"/>
        <v>520</v>
      </c>
      <c r="L162" s="46">
        <v>1</v>
      </c>
      <c r="M162" s="46" t="s">
        <v>1165</v>
      </c>
      <c r="N162" s="46"/>
      <c r="O162" s="46"/>
      <c r="P162" s="46"/>
      <c r="Q162" s="46">
        <v>520</v>
      </c>
      <c r="R162" s="46"/>
      <c r="S162" s="46"/>
      <c r="T162" s="38"/>
      <c r="U162" s="46"/>
      <c r="V162" s="46">
        <v>0</v>
      </c>
    </row>
    <row r="163" spans="1:22" s="25" customFormat="1" ht="27.75" customHeight="1" x14ac:dyDescent="0.2">
      <c r="A163" s="157">
        <v>154</v>
      </c>
      <c r="B163" s="159" t="s">
        <v>3041</v>
      </c>
      <c r="C163" s="39" t="s">
        <v>9</v>
      </c>
      <c r="D163" s="39"/>
      <c r="E163" s="46">
        <v>3676</v>
      </c>
      <c r="F163" s="46">
        <v>7</v>
      </c>
      <c r="G163" s="46">
        <v>2</v>
      </c>
      <c r="H163" s="46"/>
      <c r="I163" s="46">
        <v>2</v>
      </c>
      <c r="J163" s="46">
        <v>56</v>
      </c>
      <c r="K163" s="38">
        <f t="shared" si="0"/>
        <v>256</v>
      </c>
      <c r="L163" s="46">
        <v>2</v>
      </c>
      <c r="M163" s="46" t="s">
        <v>1166</v>
      </c>
      <c r="N163" s="46" t="s">
        <v>15</v>
      </c>
      <c r="O163" s="46" t="s">
        <v>12</v>
      </c>
      <c r="P163" s="46">
        <v>156</v>
      </c>
      <c r="Q163" s="46"/>
      <c r="R163" s="46">
        <v>256</v>
      </c>
      <c r="S163" s="46"/>
      <c r="T163" s="38"/>
      <c r="U163" s="46">
        <v>30</v>
      </c>
      <c r="V163" s="46">
        <v>0</v>
      </c>
    </row>
    <row r="164" spans="1:22" s="25" customFormat="1" ht="27.75" customHeight="1" x14ac:dyDescent="0.2">
      <c r="A164" s="157">
        <v>155</v>
      </c>
      <c r="B164" s="157"/>
      <c r="C164" s="39" t="s">
        <v>9</v>
      </c>
      <c r="D164" s="39"/>
      <c r="E164" s="46">
        <v>3522</v>
      </c>
      <c r="F164" s="46">
        <v>128</v>
      </c>
      <c r="G164" s="46">
        <v>1</v>
      </c>
      <c r="H164" s="46">
        <v>12</v>
      </c>
      <c r="I164" s="46"/>
      <c r="J164" s="46">
        <v>13</v>
      </c>
      <c r="K164" s="38">
        <f t="shared" si="0"/>
        <v>4813</v>
      </c>
      <c r="L164" s="46">
        <v>1</v>
      </c>
      <c r="M164" s="46" t="s">
        <v>1166</v>
      </c>
      <c r="N164" s="46"/>
      <c r="O164" s="46"/>
      <c r="P164" s="46"/>
      <c r="Q164" s="46">
        <v>4813</v>
      </c>
      <c r="R164" s="46"/>
      <c r="S164" s="46"/>
      <c r="T164" s="38"/>
      <c r="U164" s="46"/>
      <c r="V164" s="46">
        <v>0</v>
      </c>
    </row>
    <row r="165" spans="1:22" s="25" customFormat="1" ht="27.75" customHeight="1" x14ac:dyDescent="0.2">
      <c r="A165" s="157">
        <v>156</v>
      </c>
      <c r="B165" s="159" t="s">
        <v>3042</v>
      </c>
      <c r="C165" s="39" t="s">
        <v>9</v>
      </c>
      <c r="D165" s="39"/>
      <c r="E165" s="46"/>
      <c r="F165" s="46"/>
      <c r="G165" s="46">
        <v>2</v>
      </c>
      <c r="H165" s="46"/>
      <c r="I165" s="46"/>
      <c r="J165" s="46"/>
      <c r="K165" s="38">
        <f t="shared" si="0"/>
        <v>0</v>
      </c>
      <c r="L165" s="46">
        <v>2</v>
      </c>
      <c r="M165" s="46" t="s">
        <v>1167</v>
      </c>
      <c r="N165" s="46" t="s">
        <v>15</v>
      </c>
      <c r="O165" s="46" t="s">
        <v>12</v>
      </c>
      <c r="P165" s="46">
        <v>130.5</v>
      </c>
      <c r="Q165" s="46"/>
      <c r="R165" s="46">
        <v>130.5</v>
      </c>
      <c r="S165" s="46"/>
      <c r="T165" s="38"/>
      <c r="U165" s="46">
        <v>20</v>
      </c>
      <c r="V165" s="46">
        <v>0</v>
      </c>
    </row>
    <row r="166" spans="1:22" s="25" customFormat="1" ht="27.75" customHeight="1" x14ac:dyDescent="0.2">
      <c r="A166" s="157">
        <v>157</v>
      </c>
      <c r="B166" s="157"/>
      <c r="C166" s="39" t="s">
        <v>9</v>
      </c>
      <c r="D166" s="39"/>
      <c r="E166" s="46">
        <v>5923</v>
      </c>
      <c r="F166" s="46">
        <v>205</v>
      </c>
      <c r="G166" s="46">
        <v>1</v>
      </c>
      <c r="H166" s="46">
        <v>10</v>
      </c>
      <c r="I166" s="46">
        <v>3</v>
      </c>
      <c r="J166" s="46">
        <v>69</v>
      </c>
      <c r="K166" s="38">
        <f t="shared" si="0"/>
        <v>4369</v>
      </c>
      <c r="L166" s="46">
        <v>1</v>
      </c>
      <c r="M166" s="46" t="s">
        <v>1167</v>
      </c>
      <c r="N166" s="46"/>
      <c r="O166" s="46"/>
      <c r="P166" s="46"/>
      <c r="Q166" s="46">
        <v>4369</v>
      </c>
      <c r="R166" s="46"/>
      <c r="S166" s="46"/>
      <c r="T166" s="38"/>
      <c r="U166" s="46"/>
      <c r="V166" s="46">
        <v>0</v>
      </c>
    </row>
    <row r="167" spans="1:22" s="25" customFormat="1" ht="27.75" customHeight="1" x14ac:dyDescent="0.2">
      <c r="A167" s="157">
        <v>158</v>
      </c>
      <c r="B167" s="159" t="s">
        <v>3043</v>
      </c>
      <c r="C167" s="39" t="s">
        <v>9</v>
      </c>
      <c r="D167" s="39"/>
      <c r="E167" s="46">
        <v>4825</v>
      </c>
      <c r="F167" s="46">
        <v>345</v>
      </c>
      <c r="G167" s="46">
        <v>2</v>
      </c>
      <c r="H167" s="46"/>
      <c r="I167" s="46">
        <v>1</v>
      </c>
      <c r="J167" s="46">
        <v>97</v>
      </c>
      <c r="K167" s="38">
        <f t="shared" si="0"/>
        <v>197</v>
      </c>
      <c r="L167" s="46">
        <v>2</v>
      </c>
      <c r="M167" s="46" t="s">
        <v>1168</v>
      </c>
      <c r="N167" s="46" t="s">
        <v>15</v>
      </c>
      <c r="O167" s="46" t="s">
        <v>12</v>
      </c>
      <c r="P167" s="46">
        <v>183</v>
      </c>
      <c r="Q167" s="46"/>
      <c r="R167" s="46">
        <v>197</v>
      </c>
      <c r="S167" s="46"/>
      <c r="T167" s="38"/>
      <c r="U167" s="46">
        <v>20</v>
      </c>
      <c r="V167" s="46">
        <v>0</v>
      </c>
    </row>
    <row r="168" spans="1:22" s="25" customFormat="1" ht="27.75" customHeight="1" x14ac:dyDescent="0.2">
      <c r="A168" s="157">
        <v>159</v>
      </c>
      <c r="B168" s="157"/>
      <c r="C168" s="39" t="s">
        <v>9</v>
      </c>
      <c r="D168" s="39"/>
      <c r="E168" s="46">
        <v>1308</v>
      </c>
      <c r="F168" s="46">
        <v>148</v>
      </c>
      <c r="G168" s="46">
        <v>1</v>
      </c>
      <c r="H168" s="46">
        <v>6</v>
      </c>
      <c r="I168" s="46">
        <v>3</v>
      </c>
      <c r="J168" s="46">
        <v>65</v>
      </c>
      <c r="K168" s="38">
        <f t="shared" si="0"/>
        <v>2765</v>
      </c>
      <c r="L168" s="46">
        <v>1</v>
      </c>
      <c r="M168" s="46" t="s">
        <v>1168</v>
      </c>
      <c r="N168" s="46"/>
      <c r="O168" s="46"/>
      <c r="P168" s="46"/>
      <c r="Q168" s="46">
        <v>2765</v>
      </c>
      <c r="R168" s="46"/>
      <c r="S168" s="46"/>
      <c r="T168" s="38"/>
      <c r="U168" s="46"/>
      <c r="V168" s="46">
        <v>0</v>
      </c>
    </row>
    <row r="169" spans="1:22" s="25" customFormat="1" ht="27.75" customHeight="1" x14ac:dyDescent="0.2">
      <c r="A169" s="157">
        <v>160</v>
      </c>
      <c r="B169" s="157"/>
      <c r="C169" s="39" t="s">
        <v>9</v>
      </c>
      <c r="D169" s="39"/>
      <c r="E169" s="46">
        <v>1307</v>
      </c>
      <c r="F169" s="46">
        <v>147</v>
      </c>
      <c r="G169" s="46">
        <v>1</v>
      </c>
      <c r="H169" s="46">
        <v>3</v>
      </c>
      <c r="I169" s="46">
        <v>2</v>
      </c>
      <c r="J169" s="46">
        <v>37</v>
      </c>
      <c r="K169" s="38">
        <f t="shared" si="0"/>
        <v>1437</v>
      </c>
      <c r="L169" s="46">
        <v>1</v>
      </c>
      <c r="M169" s="46" t="s">
        <v>1168</v>
      </c>
      <c r="N169" s="46"/>
      <c r="O169" s="46"/>
      <c r="P169" s="46"/>
      <c r="Q169" s="46">
        <v>1437</v>
      </c>
      <c r="R169" s="46"/>
      <c r="S169" s="46"/>
      <c r="T169" s="38"/>
      <c r="U169" s="46"/>
      <c r="V169" s="46">
        <v>0</v>
      </c>
    </row>
    <row r="170" spans="1:22" s="25" customFormat="1" ht="27.75" customHeight="1" x14ac:dyDescent="0.2">
      <c r="A170" s="157">
        <v>161</v>
      </c>
      <c r="B170" s="157"/>
      <c r="C170" s="39" t="s">
        <v>9</v>
      </c>
      <c r="D170" s="39"/>
      <c r="E170" s="46">
        <v>1316</v>
      </c>
      <c r="F170" s="46">
        <v>157</v>
      </c>
      <c r="G170" s="46">
        <v>1</v>
      </c>
      <c r="H170" s="46">
        <v>1</v>
      </c>
      <c r="I170" s="46"/>
      <c r="J170" s="46">
        <v>46</v>
      </c>
      <c r="K170" s="38">
        <f t="shared" si="0"/>
        <v>446</v>
      </c>
      <c r="L170" s="46">
        <v>1</v>
      </c>
      <c r="M170" s="46" t="s">
        <v>1168</v>
      </c>
      <c r="N170" s="46"/>
      <c r="O170" s="46"/>
      <c r="P170" s="46"/>
      <c r="Q170" s="46">
        <v>446</v>
      </c>
      <c r="R170" s="46"/>
      <c r="S170" s="46"/>
      <c r="T170" s="38"/>
      <c r="U170" s="46"/>
      <c r="V170" s="46">
        <v>0</v>
      </c>
    </row>
    <row r="171" spans="1:22" s="25" customFormat="1" ht="27.75" customHeight="1" x14ac:dyDescent="0.2">
      <c r="A171" s="157">
        <v>162</v>
      </c>
      <c r="B171" s="157"/>
      <c r="C171" s="39" t="s">
        <v>32</v>
      </c>
      <c r="D171" s="39"/>
      <c r="E171" s="46">
        <v>555</v>
      </c>
      <c r="F171" s="46">
        <v>17</v>
      </c>
      <c r="G171" s="46">
        <v>1</v>
      </c>
      <c r="H171" s="46">
        <v>19</v>
      </c>
      <c r="I171" s="46"/>
      <c r="J171" s="46">
        <v>40</v>
      </c>
      <c r="K171" s="38">
        <f t="shared" si="0"/>
        <v>7640</v>
      </c>
      <c r="L171" s="46">
        <v>1</v>
      </c>
      <c r="M171" s="46" t="s">
        <v>1168</v>
      </c>
      <c r="N171" s="46"/>
      <c r="O171" s="46"/>
      <c r="P171" s="46"/>
      <c r="Q171" s="46">
        <v>7640</v>
      </c>
      <c r="R171" s="46"/>
      <c r="S171" s="46"/>
      <c r="T171" s="38"/>
      <c r="U171" s="46"/>
      <c r="V171" s="46">
        <v>0.01</v>
      </c>
    </row>
    <row r="172" spans="1:22" s="25" customFormat="1" ht="27.75" customHeight="1" x14ac:dyDescent="0.2">
      <c r="A172" s="157">
        <v>163</v>
      </c>
      <c r="B172" s="159" t="s">
        <v>3044</v>
      </c>
      <c r="C172" s="39" t="s">
        <v>9</v>
      </c>
      <c r="D172" s="39"/>
      <c r="E172" s="46">
        <v>4746</v>
      </c>
      <c r="F172" s="46">
        <v>56</v>
      </c>
      <c r="G172" s="46">
        <v>2</v>
      </c>
      <c r="H172" s="46"/>
      <c r="I172" s="46">
        <v>2</v>
      </c>
      <c r="J172" s="46">
        <v>10</v>
      </c>
      <c r="K172" s="38">
        <f t="shared" si="0"/>
        <v>210</v>
      </c>
      <c r="L172" s="46">
        <v>2</v>
      </c>
      <c r="M172" s="46" t="s">
        <v>1169</v>
      </c>
      <c r="N172" s="46" t="s">
        <v>15</v>
      </c>
      <c r="O172" s="46" t="s">
        <v>42</v>
      </c>
      <c r="P172" s="46">
        <v>52.4</v>
      </c>
      <c r="Q172" s="46"/>
      <c r="R172" s="46">
        <v>210</v>
      </c>
      <c r="S172" s="46"/>
      <c r="T172" s="38"/>
      <c r="U172" s="46">
        <v>10</v>
      </c>
      <c r="V172" s="46">
        <v>0</v>
      </c>
    </row>
    <row r="173" spans="1:22" s="25" customFormat="1" ht="27.75" customHeight="1" x14ac:dyDescent="0.2">
      <c r="A173" s="157">
        <v>164</v>
      </c>
      <c r="B173" s="157"/>
      <c r="C173" s="39" t="s">
        <v>9</v>
      </c>
      <c r="D173" s="39"/>
      <c r="E173" s="46">
        <v>1598</v>
      </c>
      <c r="F173" s="46">
        <v>437</v>
      </c>
      <c r="G173" s="46">
        <v>1</v>
      </c>
      <c r="H173" s="46">
        <v>17</v>
      </c>
      <c r="I173" s="46">
        <v>1</v>
      </c>
      <c r="J173" s="46">
        <v>49</v>
      </c>
      <c r="K173" s="38">
        <f t="shared" si="0"/>
        <v>6949</v>
      </c>
      <c r="L173" s="46">
        <v>1</v>
      </c>
      <c r="M173" s="46" t="s">
        <v>1169</v>
      </c>
      <c r="N173" s="46"/>
      <c r="O173" s="46"/>
      <c r="P173" s="46"/>
      <c r="Q173" s="46">
        <v>6949</v>
      </c>
      <c r="R173" s="46"/>
      <c r="S173" s="46"/>
      <c r="T173" s="38"/>
      <c r="U173" s="46"/>
      <c r="V173" s="46">
        <v>0</v>
      </c>
    </row>
    <row r="174" spans="1:22" s="25" customFormat="1" ht="27.75" customHeight="1" x14ac:dyDescent="0.2">
      <c r="A174" s="157">
        <v>165</v>
      </c>
      <c r="B174" s="159" t="s">
        <v>3045</v>
      </c>
      <c r="C174" s="39" t="s">
        <v>9</v>
      </c>
      <c r="D174" s="39"/>
      <c r="E174" s="46">
        <v>4747</v>
      </c>
      <c r="F174" s="46">
        <v>57</v>
      </c>
      <c r="G174" s="46">
        <v>2</v>
      </c>
      <c r="H174" s="46"/>
      <c r="I174" s="46"/>
      <c r="J174" s="46">
        <v>92</v>
      </c>
      <c r="K174" s="38">
        <f t="shared" si="0"/>
        <v>92</v>
      </c>
      <c r="L174" s="46">
        <v>2</v>
      </c>
      <c r="M174" s="46" t="s">
        <v>1170</v>
      </c>
      <c r="N174" s="46" t="s">
        <v>15</v>
      </c>
      <c r="O174" s="46" t="s">
        <v>12</v>
      </c>
      <c r="P174" s="46">
        <v>199</v>
      </c>
      <c r="Q174" s="46"/>
      <c r="R174" s="46">
        <v>92</v>
      </c>
      <c r="S174" s="46"/>
      <c r="T174" s="38"/>
      <c r="U174" s="46">
        <v>30</v>
      </c>
      <c r="V174" s="46">
        <v>0</v>
      </c>
    </row>
    <row r="175" spans="1:22" s="25" customFormat="1" ht="27.75" customHeight="1" x14ac:dyDescent="0.2">
      <c r="A175" s="157">
        <v>166</v>
      </c>
      <c r="B175" s="157"/>
      <c r="C175" s="39" t="s">
        <v>9</v>
      </c>
      <c r="D175" s="39"/>
      <c r="E175" s="46">
        <v>4744</v>
      </c>
      <c r="F175" s="46">
        <v>8</v>
      </c>
      <c r="G175" s="46">
        <v>1</v>
      </c>
      <c r="H175" s="46">
        <v>5</v>
      </c>
      <c r="I175" s="46">
        <v>3</v>
      </c>
      <c r="J175" s="46">
        <v>25</v>
      </c>
      <c r="K175" s="38">
        <f t="shared" si="0"/>
        <v>2325</v>
      </c>
      <c r="L175" s="46">
        <v>1</v>
      </c>
      <c r="M175" s="46" t="s">
        <v>1170</v>
      </c>
      <c r="N175" s="46"/>
      <c r="O175" s="46"/>
      <c r="P175" s="46"/>
      <c r="Q175" s="46">
        <v>2325</v>
      </c>
      <c r="R175" s="46"/>
      <c r="S175" s="46"/>
      <c r="T175" s="38"/>
      <c r="U175" s="46"/>
      <c r="V175" s="46">
        <v>0</v>
      </c>
    </row>
    <row r="176" spans="1:22" s="25" customFormat="1" ht="27.75" customHeight="1" x14ac:dyDescent="0.2">
      <c r="A176" s="157">
        <v>167</v>
      </c>
      <c r="B176" s="157"/>
      <c r="C176" s="39" t="s">
        <v>9</v>
      </c>
      <c r="D176" s="39"/>
      <c r="E176" s="46">
        <v>3733</v>
      </c>
      <c r="F176" s="46">
        <v>338</v>
      </c>
      <c r="G176" s="46">
        <v>1</v>
      </c>
      <c r="H176" s="46"/>
      <c r="I176" s="46">
        <v>3</v>
      </c>
      <c r="J176" s="46">
        <v>30</v>
      </c>
      <c r="K176" s="38">
        <f t="shared" si="0"/>
        <v>330</v>
      </c>
      <c r="L176" s="46">
        <v>1</v>
      </c>
      <c r="M176" s="46" t="s">
        <v>1170</v>
      </c>
      <c r="N176" s="46"/>
      <c r="O176" s="46"/>
      <c r="P176" s="46"/>
      <c r="Q176" s="46">
        <v>330</v>
      </c>
      <c r="R176" s="46"/>
      <c r="S176" s="46"/>
      <c r="T176" s="38"/>
      <c r="U176" s="46"/>
      <c r="V176" s="46">
        <v>0</v>
      </c>
    </row>
    <row r="177" spans="1:22" s="25" customFormat="1" ht="27.75" customHeight="1" x14ac:dyDescent="0.2">
      <c r="A177" s="157">
        <v>168</v>
      </c>
      <c r="B177" s="159" t="s">
        <v>3046</v>
      </c>
      <c r="C177" s="39" t="s">
        <v>9</v>
      </c>
      <c r="D177" s="39"/>
      <c r="E177" s="46">
        <v>897</v>
      </c>
      <c r="F177" s="46">
        <v>9</v>
      </c>
      <c r="G177" s="46">
        <v>2</v>
      </c>
      <c r="H177" s="46"/>
      <c r="I177" s="46">
        <v>1</v>
      </c>
      <c r="J177" s="46">
        <v>32</v>
      </c>
      <c r="K177" s="38">
        <f t="shared" si="0"/>
        <v>132</v>
      </c>
      <c r="L177" s="46">
        <v>2</v>
      </c>
      <c r="M177" s="46" t="s">
        <v>1171</v>
      </c>
      <c r="N177" s="46" t="s">
        <v>15</v>
      </c>
      <c r="O177" s="46" t="s">
        <v>12</v>
      </c>
      <c r="P177" s="46">
        <v>224.75</v>
      </c>
      <c r="Q177" s="46"/>
      <c r="R177" s="46">
        <v>132</v>
      </c>
      <c r="S177" s="46"/>
      <c r="T177" s="38"/>
      <c r="U177" s="46">
        <v>20</v>
      </c>
      <c r="V177" s="46">
        <v>0</v>
      </c>
    </row>
    <row r="178" spans="1:22" s="25" customFormat="1" ht="27.75" customHeight="1" x14ac:dyDescent="0.2">
      <c r="A178" s="157">
        <v>169</v>
      </c>
      <c r="B178" s="157"/>
      <c r="C178" s="39" t="s">
        <v>9</v>
      </c>
      <c r="D178" s="39"/>
      <c r="E178" s="46">
        <v>1475</v>
      </c>
      <c r="F178" s="46">
        <v>120</v>
      </c>
      <c r="G178" s="46">
        <v>1</v>
      </c>
      <c r="H178" s="46">
        <v>13</v>
      </c>
      <c r="I178" s="46">
        <v>1</v>
      </c>
      <c r="J178" s="46">
        <v>53</v>
      </c>
      <c r="K178" s="38">
        <f t="shared" si="0"/>
        <v>5353</v>
      </c>
      <c r="L178" s="46">
        <v>1</v>
      </c>
      <c r="M178" s="46" t="s">
        <v>1171</v>
      </c>
      <c r="N178" s="46"/>
      <c r="O178" s="46"/>
      <c r="P178" s="46"/>
      <c r="Q178" s="46">
        <v>5253</v>
      </c>
      <c r="R178" s="46"/>
      <c r="S178" s="46"/>
      <c r="T178" s="38"/>
      <c r="U178" s="46"/>
      <c r="V178" s="46">
        <v>0</v>
      </c>
    </row>
    <row r="179" spans="1:22" s="25" customFormat="1" ht="27.75" customHeight="1" x14ac:dyDescent="0.2">
      <c r="A179" s="157">
        <v>170</v>
      </c>
      <c r="B179" s="159" t="s">
        <v>3047</v>
      </c>
      <c r="C179" s="39" t="s">
        <v>9</v>
      </c>
      <c r="D179" s="39"/>
      <c r="E179" s="46">
        <v>4677</v>
      </c>
      <c r="F179" s="46">
        <v>54</v>
      </c>
      <c r="G179" s="46">
        <v>2</v>
      </c>
      <c r="H179" s="46"/>
      <c r="I179" s="46">
        <v>1</v>
      </c>
      <c r="J179" s="46">
        <v>33</v>
      </c>
      <c r="K179" s="38">
        <f t="shared" si="0"/>
        <v>133</v>
      </c>
      <c r="L179" s="46">
        <v>2</v>
      </c>
      <c r="M179" s="46" t="s">
        <v>1172</v>
      </c>
      <c r="N179" s="46" t="s">
        <v>15</v>
      </c>
      <c r="O179" s="46" t="s">
        <v>42</v>
      </c>
      <c r="P179" s="46">
        <v>101</v>
      </c>
      <c r="Q179" s="46"/>
      <c r="R179" s="46">
        <v>133</v>
      </c>
      <c r="S179" s="46"/>
      <c r="T179" s="38"/>
      <c r="U179" s="46">
        <v>15</v>
      </c>
      <c r="V179" s="46">
        <v>0</v>
      </c>
    </row>
    <row r="180" spans="1:22" s="25" customFormat="1" ht="27.75" customHeight="1" x14ac:dyDescent="0.2">
      <c r="A180" s="157">
        <v>171</v>
      </c>
      <c r="B180" s="157"/>
      <c r="C180" s="39" t="s">
        <v>9</v>
      </c>
      <c r="D180" s="39"/>
      <c r="E180" s="46">
        <v>5129</v>
      </c>
      <c r="F180" s="46">
        <v>231</v>
      </c>
      <c r="G180" s="46">
        <v>1</v>
      </c>
      <c r="H180" s="46">
        <v>13</v>
      </c>
      <c r="I180" s="46"/>
      <c r="J180" s="46"/>
      <c r="K180" s="38">
        <f t="shared" si="0"/>
        <v>5200</v>
      </c>
      <c r="L180" s="46">
        <v>1</v>
      </c>
      <c r="M180" s="46" t="s">
        <v>1172</v>
      </c>
      <c r="N180" s="46"/>
      <c r="O180" s="46"/>
      <c r="P180" s="46"/>
      <c r="Q180" s="46">
        <v>5200</v>
      </c>
      <c r="R180" s="46"/>
      <c r="S180" s="46"/>
      <c r="T180" s="38"/>
      <c r="U180" s="46"/>
      <c r="V180" s="46">
        <v>0</v>
      </c>
    </row>
    <row r="181" spans="1:22" s="25" customFormat="1" ht="27.75" customHeight="1" x14ac:dyDescent="0.2">
      <c r="A181" s="157">
        <v>172</v>
      </c>
      <c r="B181" s="162" t="s">
        <v>3048</v>
      </c>
      <c r="C181" s="39" t="s">
        <v>9</v>
      </c>
      <c r="D181" s="39"/>
      <c r="E181" s="46">
        <v>4745</v>
      </c>
      <c r="F181" s="46">
        <v>55</v>
      </c>
      <c r="G181" s="46">
        <v>2</v>
      </c>
      <c r="H181" s="46"/>
      <c r="I181" s="46"/>
      <c r="J181" s="46">
        <v>87</v>
      </c>
      <c r="K181" s="38">
        <f t="shared" si="0"/>
        <v>87</v>
      </c>
      <c r="L181" s="46">
        <v>2</v>
      </c>
      <c r="M181" s="46" t="s">
        <v>1173</v>
      </c>
      <c r="N181" s="46" t="s">
        <v>15</v>
      </c>
      <c r="O181" s="46" t="s">
        <v>42</v>
      </c>
      <c r="P181" s="46">
        <v>52.4</v>
      </c>
      <c r="Q181" s="46"/>
      <c r="R181" s="46">
        <v>87</v>
      </c>
      <c r="S181" s="46"/>
      <c r="T181" s="38"/>
      <c r="U181" s="46">
        <v>10</v>
      </c>
      <c r="V181" s="46">
        <v>0</v>
      </c>
    </row>
    <row r="182" spans="1:22" s="25" customFormat="1" ht="27.75" customHeight="1" x14ac:dyDescent="0.2">
      <c r="A182" s="157">
        <v>173</v>
      </c>
      <c r="B182" s="157"/>
      <c r="C182" s="39" t="s">
        <v>9</v>
      </c>
      <c r="D182" s="39"/>
      <c r="E182" s="46">
        <v>893</v>
      </c>
      <c r="F182" s="46">
        <v>4</v>
      </c>
      <c r="G182" s="46">
        <v>1</v>
      </c>
      <c r="H182" s="46"/>
      <c r="I182" s="46">
        <v>1</v>
      </c>
      <c r="J182" s="46">
        <v>78</v>
      </c>
      <c r="K182" s="38">
        <f t="shared" si="0"/>
        <v>178</v>
      </c>
      <c r="L182" s="46">
        <v>1</v>
      </c>
      <c r="M182" s="46" t="s">
        <v>1173</v>
      </c>
      <c r="N182" s="46"/>
      <c r="O182" s="46"/>
      <c r="P182" s="46"/>
      <c r="Q182" s="46">
        <v>178</v>
      </c>
      <c r="R182" s="46"/>
      <c r="S182" s="46"/>
      <c r="T182" s="38"/>
      <c r="U182" s="46"/>
      <c r="V182" s="46">
        <v>0</v>
      </c>
    </row>
    <row r="183" spans="1:22" s="25" customFormat="1" ht="27.75" customHeight="1" x14ac:dyDescent="0.2">
      <c r="A183" s="157">
        <v>174</v>
      </c>
      <c r="B183" s="157"/>
      <c r="C183" s="39" t="s">
        <v>9</v>
      </c>
      <c r="D183" s="39"/>
      <c r="E183" s="46">
        <v>4743</v>
      </c>
      <c r="F183" s="46">
        <v>7</v>
      </c>
      <c r="G183" s="46">
        <v>1</v>
      </c>
      <c r="H183" s="46">
        <v>5</v>
      </c>
      <c r="I183" s="46">
        <v>3</v>
      </c>
      <c r="J183" s="46">
        <v>25</v>
      </c>
      <c r="K183" s="38">
        <f t="shared" si="0"/>
        <v>2325</v>
      </c>
      <c r="L183" s="46">
        <v>1</v>
      </c>
      <c r="M183" s="46" t="s">
        <v>1173</v>
      </c>
      <c r="N183" s="46"/>
      <c r="O183" s="46"/>
      <c r="P183" s="46"/>
      <c r="Q183" s="46">
        <v>2325</v>
      </c>
      <c r="R183" s="46"/>
      <c r="S183" s="46"/>
      <c r="T183" s="38"/>
      <c r="U183" s="46"/>
      <c r="V183" s="46">
        <v>0</v>
      </c>
    </row>
    <row r="184" spans="1:22" s="25" customFormat="1" ht="27.75" customHeight="1" x14ac:dyDescent="0.2">
      <c r="A184" s="157">
        <v>175</v>
      </c>
      <c r="B184" s="162" t="s">
        <v>3049</v>
      </c>
      <c r="C184" s="39" t="s">
        <v>9</v>
      </c>
      <c r="D184" s="39"/>
      <c r="E184" s="46"/>
      <c r="F184" s="46">
        <v>19</v>
      </c>
      <c r="G184" s="46">
        <v>2</v>
      </c>
      <c r="H184" s="46"/>
      <c r="I184" s="46"/>
      <c r="J184" s="46">
        <v>60</v>
      </c>
      <c r="K184" s="38">
        <f t="shared" si="0"/>
        <v>60</v>
      </c>
      <c r="L184" s="46">
        <v>2</v>
      </c>
      <c r="M184" s="46" t="s">
        <v>1174</v>
      </c>
      <c r="N184" s="46" t="s">
        <v>15</v>
      </c>
      <c r="O184" s="46" t="s">
        <v>42</v>
      </c>
      <c r="P184" s="46">
        <v>87</v>
      </c>
      <c r="Q184" s="46"/>
      <c r="R184" s="46">
        <v>60</v>
      </c>
      <c r="S184" s="46"/>
      <c r="T184" s="38"/>
      <c r="U184" s="46">
        <v>20</v>
      </c>
      <c r="V184" s="46">
        <v>0</v>
      </c>
    </row>
    <row r="185" spans="1:22" s="25" customFormat="1" ht="27.75" customHeight="1" x14ac:dyDescent="0.2">
      <c r="A185" s="157">
        <v>176</v>
      </c>
      <c r="B185" s="162" t="s">
        <v>3050</v>
      </c>
      <c r="C185" s="39" t="s">
        <v>9</v>
      </c>
      <c r="D185" s="39"/>
      <c r="E185" s="46">
        <v>906</v>
      </c>
      <c r="F185" s="46">
        <v>20</v>
      </c>
      <c r="G185" s="46">
        <v>2</v>
      </c>
      <c r="H185" s="46"/>
      <c r="I185" s="46">
        <v>1</v>
      </c>
      <c r="J185" s="46">
        <v>29</v>
      </c>
      <c r="K185" s="38">
        <f t="shared" si="0"/>
        <v>129</v>
      </c>
      <c r="L185" s="46">
        <v>2</v>
      </c>
      <c r="M185" s="46" t="s">
        <v>1175</v>
      </c>
      <c r="N185" s="46" t="s">
        <v>15</v>
      </c>
      <c r="O185" s="46" t="s">
        <v>12</v>
      </c>
      <c r="P185" s="46">
        <v>186</v>
      </c>
      <c r="Q185" s="46"/>
      <c r="R185" s="46">
        <v>129</v>
      </c>
      <c r="S185" s="46"/>
      <c r="T185" s="38"/>
      <c r="U185" s="46">
        <v>20</v>
      </c>
      <c r="V185" s="46">
        <v>0</v>
      </c>
    </row>
    <row r="186" spans="1:22" s="25" customFormat="1" ht="27.75" customHeight="1" x14ac:dyDescent="0.2">
      <c r="A186" s="157">
        <v>177</v>
      </c>
      <c r="B186" s="157"/>
      <c r="C186" s="39" t="s">
        <v>9</v>
      </c>
      <c r="D186" s="39"/>
      <c r="E186" s="46">
        <v>891</v>
      </c>
      <c r="F186" s="46">
        <v>2</v>
      </c>
      <c r="G186" s="46">
        <v>1</v>
      </c>
      <c r="H186" s="46"/>
      <c r="I186" s="46">
        <v>1</v>
      </c>
      <c r="J186" s="46">
        <v>84</v>
      </c>
      <c r="K186" s="38">
        <f t="shared" si="0"/>
        <v>184</v>
      </c>
      <c r="L186" s="46">
        <v>1</v>
      </c>
      <c r="M186" s="46" t="s">
        <v>1175</v>
      </c>
      <c r="N186" s="46"/>
      <c r="O186" s="46"/>
      <c r="P186" s="46"/>
      <c r="Q186" s="46">
        <v>184</v>
      </c>
      <c r="R186" s="46"/>
      <c r="S186" s="46"/>
      <c r="T186" s="38"/>
      <c r="U186" s="46"/>
      <c r="V186" s="46">
        <v>0</v>
      </c>
    </row>
    <row r="187" spans="1:22" s="25" customFormat="1" ht="27.75" customHeight="1" x14ac:dyDescent="0.2">
      <c r="A187" s="157">
        <v>178</v>
      </c>
      <c r="B187" s="157"/>
      <c r="C187" s="39" t="s">
        <v>9</v>
      </c>
      <c r="D187" s="39"/>
      <c r="E187" s="46">
        <v>4648</v>
      </c>
      <c r="F187" s="46">
        <v>190</v>
      </c>
      <c r="G187" s="46">
        <v>1</v>
      </c>
      <c r="H187" s="46">
        <v>14</v>
      </c>
      <c r="I187" s="46">
        <v>3</v>
      </c>
      <c r="J187" s="46">
        <v>53</v>
      </c>
      <c r="K187" s="38">
        <f t="shared" si="0"/>
        <v>5953</v>
      </c>
      <c r="L187" s="46">
        <v>1</v>
      </c>
      <c r="M187" s="46" t="s">
        <v>1175</v>
      </c>
      <c r="N187" s="46"/>
      <c r="O187" s="46"/>
      <c r="P187" s="46"/>
      <c r="Q187" s="46">
        <v>5953</v>
      </c>
      <c r="R187" s="46"/>
      <c r="S187" s="46"/>
      <c r="T187" s="38"/>
      <c r="U187" s="46"/>
      <c r="V187" s="46">
        <v>0</v>
      </c>
    </row>
    <row r="188" spans="1:22" s="25" customFormat="1" ht="27.75" customHeight="1" x14ac:dyDescent="0.2">
      <c r="A188" s="157">
        <v>179</v>
      </c>
      <c r="B188" s="157"/>
      <c r="C188" s="39" t="s">
        <v>13</v>
      </c>
      <c r="D188" s="39"/>
      <c r="E188" s="46"/>
      <c r="F188" s="46"/>
      <c r="G188" s="46">
        <v>1</v>
      </c>
      <c r="H188" s="46">
        <v>25</v>
      </c>
      <c r="I188" s="46"/>
      <c r="J188" s="46"/>
      <c r="K188" s="38">
        <f t="shared" si="0"/>
        <v>10000</v>
      </c>
      <c r="L188" s="46">
        <v>1</v>
      </c>
      <c r="M188" s="46" t="s">
        <v>1175</v>
      </c>
      <c r="N188" s="46"/>
      <c r="O188" s="46"/>
      <c r="P188" s="46"/>
      <c r="Q188" s="46">
        <v>10000</v>
      </c>
      <c r="R188" s="46"/>
      <c r="S188" s="46"/>
      <c r="T188" s="38"/>
      <c r="U188" s="46"/>
      <c r="V188" s="46">
        <v>0</v>
      </c>
    </row>
    <row r="189" spans="1:22" s="25" customFormat="1" ht="27.75" customHeight="1" x14ac:dyDescent="0.2">
      <c r="A189" s="157">
        <v>180</v>
      </c>
      <c r="B189" s="157"/>
      <c r="C189" s="39" t="s">
        <v>9</v>
      </c>
      <c r="D189" s="39"/>
      <c r="E189" s="46">
        <v>958</v>
      </c>
      <c r="F189" s="46">
        <v>74</v>
      </c>
      <c r="G189" s="46">
        <v>1</v>
      </c>
      <c r="H189" s="46"/>
      <c r="I189" s="46">
        <v>1</v>
      </c>
      <c r="J189" s="46">
        <v>59</v>
      </c>
      <c r="K189" s="38">
        <f t="shared" si="0"/>
        <v>159</v>
      </c>
      <c r="L189" s="46">
        <v>1</v>
      </c>
      <c r="M189" s="46" t="s">
        <v>1175</v>
      </c>
      <c r="N189" s="46"/>
      <c r="O189" s="46"/>
      <c r="P189" s="46"/>
      <c r="Q189" s="46">
        <v>159</v>
      </c>
      <c r="R189" s="46"/>
      <c r="S189" s="46"/>
      <c r="T189" s="38"/>
      <c r="U189" s="46"/>
      <c r="V189" s="46">
        <v>0</v>
      </c>
    </row>
    <row r="190" spans="1:22" s="25" customFormat="1" ht="27.75" customHeight="1" x14ac:dyDescent="0.2">
      <c r="A190" s="157">
        <v>181</v>
      </c>
      <c r="B190" s="157"/>
      <c r="C190" s="39" t="s">
        <v>9</v>
      </c>
      <c r="D190" s="39"/>
      <c r="E190" s="46">
        <v>6040</v>
      </c>
      <c r="F190" s="46">
        <v>76</v>
      </c>
      <c r="G190" s="46">
        <v>1</v>
      </c>
      <c r="H190" s="46"/>
      <c r="I190" s="46">
        <v>1</v>
      </c>
      <c r="J190" s="46">
        <v>5</v>
      </c>
      <c r="K190" s="38">
        <f t="shared" si="0"/>
        <v>105</v>
      </c>
      <c r="L190" s="46">
        <v>1</v>
      </c>
      <c r="M190" s="46" t="s">
        <v>1175</v>
      </c>
      <c r="N190" s="46"/>
      <c r="O190" s="46"/>
      <c r="P190" s="46"/>
      <c r="Q190" s="46">
        <v>105</v>
      </c>
      <c r="R190" s="46"/>
      <c r="S190" s="46"/>
      <c r="T190" s="38"/>
      <c r="U190" s="46"/>
      <c r="V190" s="46">
        <v>0</v>
      </c>
    </row>
    <row r="191" spans="1:22" s="25" customFormat="1" ht="27.75" customHeight="1" x14ac:dyDescent="0.2">
      <c r="A191" s="157">
        <v>182</v>
      </c>
      <c r="B191" s="157"/>
      <c r="C191" s="39" t="s">
        <v>9</v>
      </c>
      <c r="D191" s="39"/>
      <c r="E191" s="46">
        <v>4649</v>
      </c>
      <c r="F191" s="46">
        <v>191</v>
      </c>
      <c r="G191" s="46">
        <v>1</v>
      </c>
      <c r="H191" s="46">
        <v>11</v>
      </c>
      <c r="I191" s="46">
        <v>1</v>
      </c>
      <c r="J191" s="46">
        <v>18</v>
      </c>
      <c r="K191" s="38">
        <f t="shared" si="0"/>
        <v>4518</v>
      </c>
      <c r="L191" s="46">
        <v>1</v>
      </c>
      <c r="M191" s="46" t="s">
        <v>1175</v>
      </c>
      <c r="N191" s="46"/>
      <c r="O191" s="46"/>
      <c r="P191" s="46"/>
      <c r="Q191" s="46">
        <v>4518</v>
      </c>
      <c r="R191" s="46"/>
      <c r="S191" s="46"/>
      <c r="T191" s="38"/>
      <c r="U191" s="46"/>
      <c r="V191" s="46">
        <v>0</v>
      </c>
    </row>
    <row r="192" spans="1:22" s="25" customFormat="1" ht="27.75" customHeight="1" x14ac:dyDescent="0.2">
      <c r="A192" s="157">
        <v>183</v>
      </c>
      <c r="B192" s="162" t="s">
        <v>3051</v>
      </c>
      <c r="C192" s="39" t="s">
        <v>9</v>
      </c>
      <c r="D192" s="39"/>
      <c r="E192" s="46">
        <v>3868</v>
      </c>
      <c r="F192" s="46">
        <v>339</v>
      </c>
      <c r="G192" s="46">
        <v>1</v>
      </c>
      <c r="H192" s="46">
        <v>5</v>
      </c>
      <c r="I192" s="46">
        <v>2</v>
      </c>
      <c r="J192" s="46">
        <v>88</v>
      </c>
      <c r="K192" s="38">
        <f t="shared" si="0"/>
        <v>2288</v>
      </c>
      <c r="L192" s="46">
        <v>1</v>
      </c>
      <c r="M192" s="46" t="s">
        <v>1176</v>
      </c>
      <c r="N192" s="46"/>
      <c r="O192" s="46"/>
      <c r="P192" s="46"/>
      <c r="Q192" s="46">
        <v>2288</v>
      </c>
      <c r="R192" s="46"/>
      <c r="S192" s="46"/>
      <c r="T192" s="38"/>
      <c r="U192" s="46"/>
      <c r="V192" s="46">
        <v>0</v>
      </c>
    </row>
    <row r="193" spans="1:22" s="25" customFormat="1" ht="27.75" customHeight="1" x14ac:dyDescent="0.2">
      <c r="A193" s="157">
        <v>184</v>
      </c>
      <c r="B193" s="157"/>
      <c r="C193" s="39" t="s">
        <v>9</v>
      </c>
      <c r="D193" s="39"/>
      <c r="E193" s="46">
        <v>1032</v>
      </c>
      <c r="F193" s="46">
        <v>61</v>
      </c>
      <c r="G193" s="46">
        <v>1</v>
      </c>
      <c r="H193" s="46"/>
      <c r="I193" s="46">
        <v>3</v>
      </c>
      <c r="J193" s="46">
        <v>71</v>
      </c>
      <c r="K193" s="38">
        <f t="shared" si="0"/>
        <v>371</v>
      </c>
      <c r="L193" s="46">
        <v>1</v>
      </c>
      <c r="M193" s="46" t="s">
        <v>1176</v>
      </c>
      <c r="N193" s="46"/>
      <c r="O193" s="46"/>
      <c r="P193" s="46"/>
      <c r="Q193" s="46">
        <v>371</v>
      </c>
      <c r="R193" s="46"/>
      <c r="S193" s="46"/>
      <c r="T193" s="38"/>
      <c r="U193" s="46"/>
      <c r="V193" s="46">
        <v>0</v>
      </c>
    </row>
    <row r="194" spans="1:22" s="25" customFormat="1" ht="27.75" customHeight="1" x14ac:dyDescent="0.2">
      <c r="A194" s="157">
        <v>185</v>
      </c>
      <c r="B194" s="162" t="s">
        <v>3052</v>
      </c>
      <c r="C194" s="39" t="s">
        <v>9</v>
      </c>
      <c r="D194" s="39"/>
      <c r="E194" s="46">
        <v>6017</v>
      </c>
      <c r="F194" s="46">
        <v>69</v>
      </c>
      <c r="G194" s="46">
        <v>2</v>
      </c>
      <c r="H194" s="46"/>
      <c r="I194" s="46"/>
      <c r="J194" s="46">
        <v>17</v>
      </c>
      <c r="K194" s="38">
        <f t="shared" si="0"/>
        <v>17</v>
      </c>
      <c r="L194" s="46">
        <v>2</v>
      </c>
      <c r="M194" s="46" t="s">
        <v>1177</v>
      </c>
      <c r="N194" s="46" t="s">
        <v>15</v>
      </c>
      <c r="O194" s="46" t="s">
        <v>42</v>
      </c>
      <c r="P194" s="46">
        <v>81</v>
      </c>
      <c r="Q194" s="46"/>
      <c r="R194" s="46">
        <v>17</v>
      </c>
      <c r="S194" s="46"/>
      <c r="T194" s="38"/>
      <c r="U194" s="46">
        <v>5</v>
      </c>
      <c r="V194" s="46">
        <v>0</v>
      </c>
    </row>
    <row r="195" spans="1:22" s="25" customFormat="1" ht="27.75" customHeight="1" x14ac:dyDescent="0.2">
      <c r="A195" s="157">
        <v>186</v>
      </c>
      <c r="B195" s="162" t="s">
        <v>3053</v>
      </c>
      <c r="C195" s="39" t="s">
        <v>9</v>
      </c>
      <c r="D195" s="39"/>
      <c r="E195" s="46">
        <v>6036</v>
      </c>
      <c r="F195" s="46">
        <v>60</v>
      </c>
      <c r="G195" s="46">
        <v>2</v>
      </c>
      <c r="H195" s="46"/>
      <c r="I195" s="46">
        <v>1</v>
      </c>
      <c r="J195" s="46">
        <v>22</v>
      </c>
      <c r="K195" s="38">
        <f t="shared" si="0"/>
        <v>122</v>
      </c>
      <c r="L195" s="46">
        <v>2</v>
      </c>
      <c r="M195" s="46" t="s">
        <v>1178</v>
      </c>
      <c r="N195" s="46" t="s">
        <v>15</v>
      </c>
      <c r="O195" s="46" t="s">
        <v>42</v>
      </c>
      <c r="P195" s="46">
        <v>48</v>
      </c>
      <c r="Q195" s="46"/>
      <c r="R195" s="46">
        <v>122</v>
      </c>
      <c r="S195" s="46"/>
      <c r="T195" s="38"/>
      <c r="U195" s="46">
        <v>5</v>
      </c>
      <c r="V195" s="46">
        <v>0</v>
      </c>
    </row>
    <row r="196" spans="1:22" s="25" customFormat="1" ht="27.75" customHeight="1" x14ac:dyDescent="0.2">
      <c r="A196" s="157">
        <v>187</v>
      </c>
      <c r="B196" s="157"/>
      <c r="C196" s="39" t="s">
        <v>13</v>
      </c>
      <c r="D196" s="39"/>
      <c r="E196" s="46"/>
      <c r="F196" s="46"/>
      <c r="G196" s="46">
        <v>1</v>
      </c>
      <c r="H196" s="46">
        <v>28</v>
      </c>
      <c r="I196" s="46"/>
      <c r="J196" s="46"/>
      <c r="K196" s="38">
        <f t="shared" si="0"/>
        <v>11200</v>
      </c>
      <c r="L196" s="46">
        <v>1</v>
      </c>
      <c r="M196" s="46" t="s">
        <v>1178</v>
      </c>
      <c r="N196" s="46"/>
      <c r="O196" s="46"/>
      <c r="P196" s="46"/>
      <c r="Q196" s="46">
        <v>11200</v>
      </c>
      <c r="R196" s="46"/>
      <c r="S196" s="46"/>
      <c r="T196" s="38"/>
      <c r="U196" s="46"/>
      <c r="V196" s="46">
        <v>0.01</v>
      </c>
    </row>
    <row r="197" spans="1:22" s="25" customFormat="1" ht="27.75" customHeight="1" x14ac:dyDescent="0.2">
      <c r="A197" s="157">
        <v>188</v>
      </c>
      <c r="B197" s="162" t="s">
        <v>3054</v>
      </c>
      <c r="C197" s="39" t="s">
        <v>9</v>
      </c>
      <c r="D197" s="39"/>
      <c r="E197" s="46">
        <v>6020</v>
      </c>
      <c r="F197" s="46">
        <v>72</v>
      </c>
      <c r="G197" s="46">
        <v>2</v>
      </c>
      <c r="H197" s="46"/>
      <c r="I197" s="46">
        <v>1</v>
      </c>
      <c r="J197" s="46">
        <v>20</v>
      </c>
      <c r="K197" s="38">
        <f t="shared" si="0"/>
        <v>120</v>
      </c>
      <c r="L197" s="46">
        <v>2</v>
      </c>
      <c r="M197" s="46" t="s">
        <v>1179</v>
      </c>
      <c r="N197" s="46" t="s">
        <v>15</v>
      </c>
      <c r="O197" s="46" t="s">
        <v>253</v>
      </c>
      <c r="P197" s="46">
        <v>48</v>
      </c>
      <c r="Q197" s="46"/>
      <c r="R197" s="46">
        <v>120</v>
      </c>
      <c r="S197" s="46"/>
      <c r="T197" s="38"/>
      <c r="U197" s="46">
        <v>10</v>
      </c>
      <c r="V197" s="46">
        <v>0</v>
      </c>
    </row>
    <row r="198" spans="1:22" s="25" customFormat="1" ht="27.75" customHeight="1" x14ac:dyDescent="0.2">
      <c r="A198" s="157">
        <v>189</v>
      </c>
      <c r="B198" s="157"/>
      <c r="C198" s="39" t="s">
        <v>32</v>
      </c>
      <c r="D198" s="39"/>
      <c r="E198" s="46">
        <v>3371</v>
      </c>
      <c r="F198" s="46">
        <v>251</v>
      </c>
      <c r="G198" s="46">
        <v>1</v>
      </c>
      <c r="H198" s="46">
        <v>4</v>
      </c>
      <c r="I198" s="46">
        <v>2</v>
      </c>
      <c r="J198" s="46">
        <v>82</v>
      </c>
      <c r="K198" s="38">
        <f t="shared" si="0"/>
        <v>1882</v>
      </c>
      <c r="L198" s="46">
        <v>1</v>
      </c>
      <c r="M198" s="46" t="s">
        <v>1179</v>
      </c>
      <c r="N198" s="46"/>
      <c r="O198" s="46"/>
      <c r="P198" s="46"/>
      <c r="Q198" s="46">
        <v>1882</v>
      </c>
      <c r="R198" s="46"/>
      <c r="S198" s="46"/>
      <c r="T198" s="38"/>
      <c r="U198" s="46"/>
      <c r="V198" s="46">
        <v>0.01</v>
      </c>
    </row>
    <row r="199" spans="1:22" s="25" customFormat="1" ht="27.75" customHeight="1" x14ac:dyDescent="0.2">
      <c r="A199" s="157">
        <v>190</v>
      </c>
      <c r="B199" s="157"/>
      <c r="C199" s="39" t="s">
        <v>32</v>
      </c>
      <c r="D199" s="39"/>
      <c r="E199" s="46">
        <v>3369</v>
      </c>
      <c r="F199" s="46">
        <v>249</v>
      </c>
      <c r="G199" s="46">
        <v>1</v>
      </c>
      <c r="H199" s="46">
        <v>4</v>
      </c>
      <c r="I199" s="46">
        <v>2</v>
      </c>
      <c r="J199" s="46">
        <v>82</v>
      </c>
      <c r="K199" s="38">
        <f t="shared" si="0"/>
        <v>1882</v>
      </c>
      <c r="L199" s="46">
        <v>1</v>
      </c>
      <c r="M199" s="46" t="s">
        <v>1179</v>
      </c>
      <c r="N199" s="46"/>
      <c r="O199" s="46"/>
      <c r="P199" s="46"/>
      <c r="Q199" s="46">
        <v>1882</v>
      </c>
      <c r="R199" s="46"/>
      <c r="S199" s="46"/>
      <c r="T199" s="38"/>
      <c r="U199" s="46"/>
      <c r="V199" s="46">
        <v>0.01</v>
      </c>
    </row>
    <row r="200" spans="1:22" s="25" customFormat="1" ht="27.75" customHeight="1" x14ac:dyDescent="0.2">
      <c r="A200" s="157">
        <v>191</v>
      </c>
      <c r="B200" s="157"/>
      <c r="C200" s="39" t="s">
        <v>32</v>
      </c>
      <c r="D200" s="39"/>
      <c r="E200" s="46">
        <v>3372</v>
      </c>
      <c r="F200" s="46">
        <v>252</v>
      </c>
      <c r="G200" s="46">
        <v>1</v>
      </c>
      <c r="H200" s="46">
        <v>4</v>
      </c>
      <c r="I200" s="46">
        <v>2</v>
      </c>
      <c r="J200" s="46">
        <v>82</v>
      </c>
      <c r="K200" s="38">
        <f t="shared" si="0"/>
        <v>1882</v>
      </c>
      <c r="L200" s="46">
        <v>1</v>
      </c>
      <c r="M200" s="46" t="s">
        <v>1179</v>
      </c>
      <c r="N200" s="46"/>
      <c r="O200" s="46"/>
      <c r="P200" s="46"/>
      <c r="Q200" s="46">
        <v>1882</v>
      </c>
      <c r="R200" s="46"/>
      <c r="S200" s="46"/>
      <c r="T200" s="38"/>
      <c r="U200" s="46"/>
      <c r="V200" s="46">
        <v>0.01</v>
      </c>
    </row>
    <row r="201" spans="1:22" s="25" customFormat="1" ht="27.75" customHeight="1" x14ac:dyDescent="0.2">
      <c r="A201" s="157">
        <v>192</v>
      </c>
      <c r="B201" s="162" t="s">
        <v>3055</v>
      </c>
      <c r="C201" s="39" t="s">
        <v>9</v>
      </c>
      <c r="D201" s="39"/>
      <c r="E201" s="46">
        <v>946</v>
      </c>
      <c r="F201" s="46">
        <v>70</v>
      </c>
      <c r="G201" s="46">
        <v>2</v>
      </c>
      <c r="H201" s="46">
        <v>1</v>
      </c>
      <c r="I201" s="46">
        <v>1</v>
      </c>
      <c r="J201" s="46">
        <v>95</v>
      </c>
      <c r="K201" s="38">
        <f t="shared" si="0"/>
        <v>595</v>
      </c>
      <c r="L201" s="46">
        <v>2</v>
      </c>
      <c r="M201" s="46" t="s">
        <v>1180</v>
      </c>
      <c r="N201" s="46" t="s">
        <v>15</v>
      </c>
      <c r="O201" s="46" t="s">
        <v>12</v>
      </c>
      <c r="P201" s="46">
        <v>80</v>
      </c>
      <c r="Q201" s="46"/>
      <c r="R201" s="46">
        <v>595</v>
      </c>
      <c r="S201" s="46"/>
      <c r="T201" s="38"/>
      <c r="U201" s="46">
        <v>30</v>
      </c>
      <c r="V201" s="46">
        <v>0</v>
      </c>
    </row>
    <row r="202" spans="1:22" s="25" customFormat="1" ht="27.75" customHeight="1" x14ac:dyDescent="0.2">
      <c r="A202" s="157">
        <v>193</v>
      </c>
      <c r="B202" s="157"/>
      <c r="C202" s="39" t="s">
        <v>9</v>
      </c>
      <c r="D202" s="39"/>
      <c r="E202" s="46">
        <v>3499</v>
      </c>
      <c r="F202" s="46">
        <v>102</v>
      </c>
      <c r="G202" s="46">
        <v>1</v>
      </c>
      <c r="H202" s="46">
        <v>20</v>
      </c>
      <c r="I202" s="46">
        <v>3</v>
      </c>
      <c r="J202" s="46"/>
      <c r="K202" s="38">
        <f t="shared" si="0"/>
        <v>8300</v>
      </c>
      <c r="L202" s="46">
        <v>1</v>
      </c>
      <c r="M202" s="46" t="s">
        <v>1180</v>
      </c>
      <c r="N202" s="46"/>
      <c r="O202" s="46"/>
      <c r="P202" s="46"/>
      <c r="Q202" s="46">
        <v>8300</v>
      </c>
      <c r="R202" s="46"/>
      <c r="S202" s="46"/>
      <c r="T202" s="38"/>
      <c r="U202" s="46"/>
      <c r="V202" s="46">
        <v>0</v>
      </c>
    </row>
    <row r="203" spans="1:22" s="25" customFormat="1" ht="27.75" customHeight="1" x14ac:dyDescent="0.2">
      <c r="A203" s="157">
        <v>194</v>
      </c>
      <c r="B203" s="157"/>
      <c r="C203" s="39" t="s">
        <v>9</v>
      </c>
      <c r="D203" s="39"/>
      <c r="E203" s="46">
        <v>1445</v>
      </c>
      <c r="F203" s="46">
        <v>142</v>
      </c>
      <c r="G203" s="46">
        <v>1</v>
      </c>
      <c r="H203" s="46">
        <v>18</v>
      </c>
      <c r="I203" s="46">
        <v>2</v>
      </c>
      <c r="J203" s="46">
        <v>50</v>
      </c>
      <c r="K203" s="38">
        <f t="shared" si="0"/>
        <v>7450</v>
      </c>
      <c r="L203" s="46">
        <v>1</v>
      </c>
      <c r="M203" s="46" t="s">
        <v>1180</v>
      </c>
      <c r="N203" s="46"/>
      <c r="O203" s="46"/>
      <c r="P203" s="46"/>
      <c r="Q203" s="46">
        <v>7450</v>
      </c>
      <c r="R203" s="46"/>
      <c r="S203" s="46"/>
      <c r="T203" s="38"/>
      <c r="U203" s="46"/>
      <c r="V203" s="46">
        <v>0</v>
      </c>
    </row>
    <row r="204" spans="1:22" s="25" customFormat="1" ht="27.75" customHeight="1" x14ac:dyDescent="0.2">
      <c r="A204" s="157">
        <v>195</v>
      </c>
      <c r="B204" s="157"/>
      <c r="C204" s="39" t="s">
        <v>9</v>
      </c>
      <c r="D204" s="39"/>
      <c r="E204" s="46"/>
      <c r="F204" s="46">
        <v>175</v>
      </c>
      <c r="G204" s="46">
        <v>1</v>
      </c>
      <c r="H204" s="46">
        <v>1</v>
      </c>
      <c r="I204" s="46"/>
      <c r="J204" s="46">
        <v>58</v>
      </c>
      <c r="K204" s="38">
        <f t="shared" si="0"/>
        <v>458</v>
      </c>
      <c r="L204" s="46">
        <v>1</v>
      </c>
      <c r="M204" s="46" t="s">
        <v>1180</v>
      </c>
      <c r="N204" s="46"/>
      <c r="O204" s="46"/>
      <c r="P204" s="46"/>
      <c r="Q204" s="46">
        <v>458</v>
      </c>
      <c r="R204" s="46"/>
      <c r="S204" s="46"/>
      <c r="T204" s="38"/>
      <c r="U204" s="46"/>
      <c r="V204" s="46">
        <v>0</v>
      </c>
    </row>
    <row r="205" spans="1:22" s="25" customFormat="1" ht="27.75" customHeight="1" x14ac:dyDescent="0.2">
      <c r="A205" s="157">
        <v>196</v>
      </c>
      <c r="B205" s="157"/>
      <c r="C205" s="39" t="s">
        <v>9</v>
      </c>
      <c r="D205" s="39"/>
      <c r="E205" s="46">
        <v>1272</v>
      </c>
      <c r="F205" s="46">
        <v>169</v>
      </c>
      <c r="G205" s="46">
        <v>1</v>
      </c>
      <c r="H205" s="46">
        <v>7</v>
      </c>
      <c r="I205" s="46">
        <v>2</v>
      </c>
      <c r="J205" s="46">
        <v>6</v>
      </c>
      <c r="K205" s="38">
        <f t="shared" si="0"/>
        <v>3006</v>
      </c>
      <c r="L205" s="46">
        <v>1</v>
      </c>
      <c r="M205" s="46" t="s">
        <v>1180</v>
      </c>
      <c r="N205" s="46"/>
      <c r="O205" s="46"/>
      <c r="P205" s="46"/>
      <c r="Q205" s="46">
        <v>3006</v>
      </c>
      <c r="R205" s="46"/>
      <c r="S205" s="46"/>
      <c r="T205" s="38"/>
      <c r="U205" s="46"/>
      <c r="V205" s="46">
        <v>0</v>
      </c>
    </row>
    <row r="206" spans="1:22" s="25" customFormat="1" ht="27.75" customHeight="1" x14ac:dyDescent="0.2">
      <c r="A206" s="157">
        <v>197</v>
      </c>
      <c r="B206" s="157"/>
      <c r="C206" s="39" t="s">
        <v>9</v>
      </c>
      <c r="D206" s="39"/>
      <c r="E206" s="46"/>
      <c r="F206" s="46">
        <v>101</v>
      </c>
      <c r="G206" s="46">
        <v>1</v>
      </c>
      <c r="H206" s="46">
        <v>1</v>
      </c>
      <c r="I206" s="46">
        <v>3</v>
      </c>
      <c r="J206" s="46">
        <v>6</v>
      </c>
      <c r="K206" s="38">
        <f t="shared" si="0"/>
        <v>706</v>
      </c>
      <c r="L206" s="46">
        <v>1</v>
      </c>
      <c r="M206" s="46" t="s">
        <v>1180</v>
      </c>
      <c r="N206" s="46"/>
      <c r="O206" s="46"/>
      <c r="P206" s="46"/>
      <c r="Q206" s="46">
        <v>706</v>
      </c>
      <c r="R206" s="46"/>
      <c r="S206" s="46"/>
      <c r="T206" s="38"/>
      <c r="U206" s="46"/>
      <c r="V206" s="46">
        <v>0</v>
      </c>
    </row>
    <row r="207" spans="1:22" s="25" customFormat="1" ht="27.75" customHeight="1" x14ac:dyDescent="0.2">
      <c r="A207" s="157">
        <v>198</v>
      </c>
      <c r="B207" s="162" t="s">
        <v>3056</v>
      </c>
      <c r="C207" s="36" t="s">
        <v>1181</v>
      </c>
      <c r="D207" s="36"/>
      <c r="E207" s="46"/>
      <c r="F207" s="46"/>
      <c r="G207" s="46">
        <v>2</v>
      </c>
      <c r="H207" s="46"/>
      <c r="I207" s="46"/>
      <c r="J207" s="46"/>
      <c r="K207" s="38">
        <f t="shared" ref="K207:K252" si="1">H207*400+I207*100+J207</f>
        <v>0</v>
      </c>
      <c r="L207" s="46">
        <v>2</v>
      </c>
      <c r="M207" s="46" t="s">
        <v>1182</v>
      </c>
      <c r="N207" s="46" t="s">
        <v>15</v>
      </c>
      <c r="O207" s="46" t="s">
        <v>12</v>
      </c>
      <c r="P207" s="46">
        <v>153</v>
      </c>
      <c r="Q207" s="46"/>
      <c r="R207" s="46">
        <v>153</v>
      </c>
      <c r="S207" s="46"/>
      <c r="T207" s="38"/>
      <c r="U207" s="46">
        <v>20</v>
      </c>
      <c r="V207" s="46">
        <v>0.02</v>
      </c>
    </row>
    <row r="208" spans="1:22" s="25" customFormat="1" ht="27.75" customHeight="1" x14ac:dyDescent="0.2">
      <c r="A208" s="157">
        <v>199</v>
      </c>
      <c r="B208" s="157"/>
      <c r="C208" s="39" t="s">
        <v>9</v>
      </c>
      <c r="D208" s="39"/>
      <c r="E208" s="46">
        <v>4467</v>
      </c>
      <c r="F208" s="46">
        <v>203</v>
      </c>
      <c r="G208" s="46">
        <v>1</v>
      </c>
      <c r="H208" s="46">
        <v>8</v>
      </c>
      <c r="I208" s="46"/>
      <c r="J208" s="46"/>
      <c r="K208" s="38">
        <f t="shared" si="1"/>
        <v>3200</v>
      </c>
      <c r="L208" s="46">
        <v>1</v>
      </c>
      <c r="M208" s="46" t="s">
        <v>1182</v>
      </c>
      <c r="N208" s="46"/>
      <c r="O208" s="46"/>
      <c r="P208" s="46"/>
      <c r="Q208" s="46">
        <v>3200</v>
      </c>
      <c r="R208" s="46"/>
      <c r="S208" s="46"/>
      <c r="T208" s="38"/>
      <c r="U208" s="46"/>
      <c r="V208" s="46">
        <v>0</v>
      </c>
    </row>
    <row r="209" spans="1:22" s="25" customFormat="1" ht="27.75" customHeight="1" x14ac:dyDescent="0.2">
      <c r="A209" s="157">
        <v>200</v>
      </c>
      <c r="B209" s="162" t="s">
        <v>3057</v>
      </c>
      <c r="C209" s="36" t="s">
        <v>1181</v>
      </c>
      <c r="D209" s="36"/>
      <c r="E209" s="46"/>
      <c r="F209" s="46"/>
      <c r="G209" s="46">
        <v>2</v>
      </c>
      <c r="H209" s="46"/>
      <c r="I209" s="46"/>
      <c r="J209" s="46"/>
      <c r="K209" s="38">
        <f t="shared" si="1"/>
        <v>0</v>
      </c>
      <c r="L209" s="46">
        <v>2</v>
      </c>
      <c r="M209" s="46" t="s">
        <v>1183</v>
      </c>
      <c r="N209" s="46" t="s">
        <v>15</v>
      </c>
      <c r="O209" s="46" t="s">
        <v>12</v>
      </c>
      <c r="P209" s="46">
        <v>126</v>
      </c>
      <c r="Q209" s="46"/>
      <c r="R209" s="46">
        <v>126</v>
      </c>
      <c r="S209" s="46"/>
      <c r="T209" s="38"/>
      <c r="U209" s="46">
        <v>20</v>
      </c>
      <c r="V209" s="46">
        <v>0.02</v>
      </c>
    </row>
    <row r="210" spans="1:22" s="25" customFormat="1" ht="27.75" customHeight="1" x14ac:dyDescent="0.2">
      <c r="A210" s="157">
        <v>201</v>
      </c>
      <c r="B210" s="157"/>
      <c r="C210" s="39" t="s">
        <v>9</v>
      </c>
      <c r="D210" s="39"/>
      <c r="E210" s="46">
        <v>4468</v>
      </c>
      <c r="F210" s="46">
        <v>204</v>
      </c>
      <c r="G210" s="46">
        <v>1</v>
      </c>
      <c r="H210" s="46">
        <v>8</v>
      </c>
      <c r="I210" s="46"/>
      <c r="J210" s="46"/>
      <c r="K210" s="38">
        <f t="shared" si="1"/>
        <v>3200</v>
      </c>
      <c r="L210" s="46">
        <v>1</v>
      </c>
      <c r="M210" s="46" t="s">
        <v>1183</v>
      </c>
      <c r="N210" s="46"/>
      <c r="O210" s="46"/>
      <c r="P210" s="46"/>
      <c r="Q210" s="46">
        <v>3200</v>
      </c>
      <c r="R210" s="46"/>
      <c r="S210" s="46"/>
      <c r="T210" s="38"/>
      <c r="U210" s="46"/>
      <c r="V210" s="46">
        <v>0</v>
      </c>
    </row>
    <row r="211" spans="1:22" s="25" customFormat="1" ht="27.75" customHeight="1" x14ac:dyDescent="0.2">
      <c r="A211" s="157">
        <v>202</v>
      </c>
      <c r="B211" s="157"/>
      <c r="C211" s="39" t="s">
        <v>355</v>
      </c>
      <c r="D211" s="39"/>
      <c r="E211" s="46"/>
      <c r="F211" s="46"/>
      <c r="G211" s="46">
        <v>1</v>
      </c>
      <c r="H211" s="46">
        <v>45</v>
      </c>
      <c r="I211" s="46"/>
      <c r="J211" s="46"/>
      <c r="K211" s="38">
        <f t="shared" si="1"/>
        <v>18000</v>
      </c>
      <c r="L211" s="46">
        <v>1</v>
      </c>
      <c r="M211" s="46" t="s">
        <v>1183</v>
      </c>
      <c r="N211" s="46"/>
      <c r="O211" s="46"/>
      <c r="P211" s="46"/>
      <c r="Q211" s="46">
        <v>18000</v>
      </c>
      <c r="R211" s="46"/>
      <c r="S211" s="46"/>
      <c r="T211" s="38"/>
      <c r="U211" s="46"/>
      <c r="V211" s="46">
        <v>0.01</v>
      </c>
    </row>
    <row r="212" spans="1:22" s="25" customFormat="1" ht="27.75" customHeight="1" x14ac:dyDescent="0.2">
      <c r="A212" s="157">
        <v>203</v>
      </c>
      <c r="B212" s="39" t="s">
        <v>712</v>
      </c>
      <c r="C212" s="39" t="s">
        <v>9</v>
      </c>
      <c r="D212" s="39"/>
      <c r="E212" s="46">
        <v>6055</v>
      </c>
      <c r="F212" s="46">
        <v>109</v>
      </c>
      <c r="G212" s="46">
        <v>2</v>
      </c>
      <c r="H212" s="46"/>
      <c r="I212" s="46">
        <v>1</v>
      </c>
      <c r="J212" s="46">
        <v>42</v>
      </c>
      <c r="K212" s="38">
        <f t="shared" si="1"/>
        <v>142</v>
      </c>
      <c r="L212" s="46">
        <v>2</v>
      </c>
      <c r="M212" s="46" t="s">
        <v>1176</v>
      </c>
      <c r="N212" s="46" t="s">
        <v>15</v>
      </c>
      <c r="O212" s="46" t="s">
        <v>12</v>
      </c>
      <c r="P212" s="46">
        <v>120</v>
      </c>
      <c r="Q212" s="46"/>
      <c r="R212" s="46">
        <v>142</v>
      </c>
      <c r="S212" s="46"/>
      <c r="T212" s="38"/>
      <c r="U212" s="46">
        <v>30</v>
      </c>
      <c r="V212" s="46">
        <v>0</v>
      </c>
    </row>
    <row r="213" spans="1:22" s="25" customFormat="1" ht="27.75" customHeight="1" x14ac:dyDescent="0.2">
      <c r="A213" s="157">
        <v>204</v>
      </c>
      <c r="B213" s="157"/>
      <c r="C213" s="39" t="s">
        <v>9</v>
      </c>
      <c r="D213" s="39"/>
      <c r="E213" s="46">
        <v>6053</v>
      </c>
      <c r="F213" s="46">
        <v>255</v>
      </c>
      <c r="G213" s="46">
        <v>1</v>
      </c>
      <c r="H213" s="46">
        <v>8</v>
      </c>
      <c r="I213" s="46"/>
      <c r="J213" s="46">
        <v>62</v>
      </c>
      <c r="K213" s="38">
        <f t="shared" si="1"/>
        <v>3262</v>
      </c>
      <c r="L213" s="46">
        <v>1</v>
      </c>
      <c r="M213" s="46" t="s">
        <v>1176</v>
      </c>
      <c r="N213" s="46"/>
      <c r="O213" s="46"/>
      <c r="P213" s="46"/>
      <c r="Q213" s="46">
        <v>3262</v>
      </c>
      <c r="R213" s="46"/>
      <c r="S213" s="46"/>
      <c r="T213" s="38"/>
      <c r="U213" s="46"/>
      <c r="V213" s="46">
        <v>0</v>
      </c>
    </row>
    <row r="214" spans="1:22" s="25" customFormat="1" ht="27.75" customHeight="1" x14ac:dyDescent="0.2">
      <c r="A214" s="157">
        <v>205</v>
      </c>
      <c r="B214" s="157"/>
      <c r="C214" s="39" t="s">
        <v>9</v>
      </c>
      <c r="D214" s="39"/>
      <c r="E214" s="46">
        <v>5561</v>
      </c>
      <c r="F214" s="46">
        <v>230</v>
      </c>
      <c r="G214" s="46">
        <v>1</v>
      </c>
      <c r="H214" s="46">
        <v>1</v>
      </c>
      <c r="I214" s="46"/>
      <c r="J214" s="46">
        <v>19</v>
      </c>
      <c r="K214" s="38">
        <f t="shared" si="1"/>
        <v>419</v>
      </c>
      <c r="L214" s="46">
        <v>1</v>
      </c>
      <c r="M214" s="46" t="s">
        <v>1176</v>
      </c>
      <c r="N214" s="46"/>
      <c r="O214" s="46"/>
      <c r="P214" s="46"/>
      <c r="Q214" s="46">
        <v>419</v>
      </c>
      <c r="R214" s="46"/>
      <c r="S214" s="46"/>
      <c r="T214" s="38"/>
      <c r="U214" s="46"/>
      <c r="V214" s="46">
        <v>0</v>
      </c>
    </row>
    <row r="215" spans="1:22" s="25" customFormat="1" ht="27.75" customHeight="1" x14ac:dyDescent="0.2">
      <c r="A215" s="157">
        <v>206</v>
      </c>
      <c r="B215" s="157"/>
      <c r="C215" s="39" t="s">
        <v>9</v>
      </c>
      <c r="D215" s="39"/>
      <c r="E215" s="46">
        <v>3869</v>
      </c>
      <c r="F215" s="46">
        <v>340</v>
      </c>
      <c r="G215" s="46">
        <v>1</v>
      </c>
      <c r="H215" s="46">
        <v>4</v>
      </c>
      <c r="I215" s="46"/>
      <c r="J215" s="46">
        <v>99</v>
      </c>
      <c r="K215" s="38">
        <f t="shared" si="1"/>
        <v>1699</v>
      </c>
      <c r="L215" s="46">
        <v>1</v>
      </c>
      <c r="M215" s="46" t="s">
        <v>1176</v>
      </c>
      <c r="N215" s="46"/>
      <c r="O215" s="46"/>
      <c r="P215" s="46"/>
      <c r="Q215" s="46">
        <v>1699</v>
      </c>
      <c r="R215" s="46"/>
      <c r="S215" s="46"/>
      <c r="T215" s="38"/>
      <c r="U215" s="46"/>
      <c r="V215" s="46">
        <v>0</v>
      </c>
    </row>
    <row r="216" spans="1:22" s="25" customFormat="1" ht="27.75" customHeight="1" x14ac:dyDescent="0.2">
      <c r="A216" s="157">
        <v>207</v>
      </c>
      <c r="B216" s="157"/>
      <c r="C216" s="39" t="s">
        <v>355</v>
      </c>
      <c r="D216" s="39"/>
      <c r="E216" s="46"/>
      <c r="F216" s="46"/>
      <c r="G216" s="46">
        <v>1</v>
      </c>
      <c r="H216" s="46">
        <v>4</v>
      </c>
      <c r="I216" s="46"/>
      <c r="J216" s="46"/>
      <c r="K216" s="38">
        <f t="shared" si="1"/>
        <v>1600</v>
      </c>
      <c r="L216" s="46">
        <v>1</v>
      </c>
      <c r="M216" s="46" t="s">
        <v>1176</v>
      </c>
      <c r="N216" s="46"/>
      <c r="O216" s="46"/>
      <c r="P216" s="46"/>
      <c r="Q216" s="46">
        <v>1600</v>
      </c>
      <c r="R216" s="46"/>
      <c r="S216" s="46"/>
      <c r="T216" s="38"/>
      <c r="U216" s="46"/>
      <c r="V216" s="46">
        <v>0.01</v>
      </c>
    </row>
    <row r="217" spans="1:22" s="25" customFormat="1" ht="27.75" customHeight="1" x14ac:dyDescent="0.2">
      <c r="A217" s="157">
        <v>208</v>
      </c>
      <c r="B217" s="162" t="s">
        <v>3058</v>
      </c>
      <c r="C217" s="39" t="s">
        <v>9</v>
      </c>
      <c r="D217" s="39"/>
      <c r="E217" s="46">
        <v>5373</v>
      </c>
      <c r="F217" s="46">
        <v>382</v>
      </c>
      <c r="G217" s="46">
        <v>2</v>
      </c>
      <c r="H217" s="46"/>
      <c r="I217" s="46"/>
      <c r="J217" s="46">
        <v>58</v>
      </c>
      <c r="K217" s="38">
        <f t="shared" si="1"/>
        <v>58</v>
      </c>
      <c r="L217" s="46">
        <v>2</v>
      </c>
      <c r="M217" s="46" t="s">
        <v>1184</v>
      </c>
      <c r="N217" s="46" t="s">
        <v>15</v>
      </c>
      <c r="O217" s="46" t="s">
        <v>42</v>
      </c>
      <c r="P217" s="46">
        <v>117</v>
      </c>
      <c r="Q217" s="46"/>
      <c r="R217" s="46">
        <v>58</v>
      </c>
      <c r="S217" s="46"/>
      <c r="T217" s="38"/>
      <c r="U217" s="46">
        <v>10</v>
      </c>
      <c r="V217" s="46">
        <v>0</v>
      </c>
    </row>
    <row r="218" spans="1:22" s="25" customFormat="1" ht="27.75" customHeight="1" x14ac:dyDescent="0.2">
      <c r="A218" s="157">
        <v>209</v>
      </c>
      <c r="B218" s="162" t="s">
        <v>3059</v>
      </c>
      <c r="C218" s="39" t="s">
        <v>9</v>
      </c>
      <c r="D218" s="39"/>
      <c r="E218" s="46"/>
      <c r="F218" s="46">
        <v>83</v>
      </c>
      <c r="G218" s="46">
        <v>2</v>
      </c>
      <c r="H218" s="46">
        <v>1</v>
      </c>
      <c r="I218" s="46">
        <v>1</v>
      </c>
      <c r="J218" s="46">
        <v>27</v>
      </c>
      <c r="K218" s="38">
        <f t="shared" si="1"/>
        <v>527</v>
      </c>
      <c r="L218" s="46">
        <v>2</v>
      </c>
      <c r="M218" s="46" t="s">
        <v>1185</v>
      </c>
      <c r="N218" s="46" t="s">
        <v>15</v>
      </c>
      <c r="O218" s="46" t="s">
        <v>12</v>
      </c>
      <c r="P218" s="46">
        <v>199.5</v>
      </c>
      <c r="Q218" s="46"/>
      <c r="R218" s="46">
        <v>527</v>
      </c>
      <c r="S218" s="46"/>
      <c r="T218" s="38"/>
      <c r="U218" s="46">
        <v>20</v>
      </c>
      <c r="V218" s="46">
        <v>0</v>
      </c>
    </row>
    <row r="219" spans="1:22" s="25" customFormat="1" ht="27.75" customHeight="1" x14ac:dyDescent="0.2">
      <c r="A219" s="157">
        <v>210</v>
      </c>
      <c r="B219" s="157"/>
      <c r="C219" s="39" t="s">
        <v>9</v>
      </c>
      <c r="D219" s="39"/>
      <c r="E219" s="46"/>
      <c r="F219" s="46">
        <v>465</v>
      </c>
      <c r="G219" s="46">
        <v>1</v>
      </c>
      <c r="H219" s="46">
        <v>27</v>
      </c>
      <c r="I219" s="46">
        <v>3</v>
      </c>
      <c r="J219" s="46">
        <v>3</v>
      </c>
      <c r="K219" s="38">
        <f t="shared" si="1"/>
        <v>11103</v>
      </c>
      <c r="L219" s="46">
        <v>1</v>
      </c>
      <c r="M219" s="46" t="s">
        <v>1185</v>
      </c>
      <c r="N219" s="46"/>
      <c r="O219" s="46"/>
      <c r="P219" s="46"/>
      <c r="Q219" s="46">
        <v>11103</v>
      </c>
      <c r="R219" s="46"/>
      <c r="S219" s="46"/>
      <c r="T219" s="38"/>
      <c r="U219" s="46"/>
      <c r="V219" s="46">
        <v>0</v>
      </c>
    </row>
    <row r="220" spans="1:22" s="25" customFormat="1" ht="27.75" customHeight="1" x14ac:dyDescent="0.2">
      <c r="A220" s="157">
        <v>211</v>
      </c>
      <c r="B220" s="157"/>
      <c r="C220" s="39" t="s">
        <v>9</v>
      </c>
      <c r="D220" s="39"/>
      <c r="E220" s="46"/>
      <c r="F220" s="46">
        <v>24</v>
      </c>
      <c r="G220" s="46">
        <v>1</v>
      </c>
      <c r="H220" s="46"/>
      <c r="I220" s="46">
        <v>1</v>
      </c>
      <c r="J220" s="46">
        <v>69</v>
      </c>
      <c r="K220" s="38">
        <f t="shared" si="1"/>
        <v>169</v>
      </c>
      <c r="L220" s="46">
        <v>1</v>
      </c>
      <c r="M220" s="46" t="s">
        <v>1185</v>
      </c>
      <c r="N220" s="46"/>
      <c r="O220" s="46"/>
      <c r="P220" s="46"/>
      <c r="Q220" s="46">
        <v>169</v>
      </c>
      <c r="R220" s="46"/>
      <c r="S220" s="46"/>
      <c r="T220" s="38"/>
      <c r="U220" s="46"/>
      <c r="V220" s="46">
        <v>0</v>
      </c>
    </row>
    <row r="221" spans="1:22" s="25" customFormat="1" ht="27.75" customHeight="1" x14ac:dyDescent="0.2">
      <c r="A221" s="157">
        <v>212</v>
      </c>
      <c r="B221" s="162" t="s">
        <v>3060</v>
      </c>
      <c r="C221" s="39" t="s">
        <v>9</v>
      </c>
      <c r="D221" s="39"/>
      <c r="E221" s="46">
        <v>3494</v>
      </c>
      <c r="F221" s="46">
        <v>85</v>
      </c>
      <c r="G221" s="46">
        <v>2</v>
      </c>
      <c r="H221" s="46"/>
      <c r="I221" s="46">
        <v>3</v>
      </c>
      <c r="J221" s="46">
        <v>43</v>
      </c>
      <c r="K221" s="38">
        <f t="shared" si="1"/>
        <v>343</v>
      </c>
      <c r="L221" s="46">
        <v>2</v>
      </c>
      <c r="M221" s="46" t="s">
        <v>1186</v>
      </c>
      <c r="N221" s="46" t="s">
        <v>15</v>
      </c>
      <c r="O221" s="46" t="s">
        <v>12</v>
      </c>
      <c r="P221" s="46">
        <v>138</v>
      </c>
      <c r="Q221" s="46"/>
      <c r="R221" s="46">
        <v>343</v>
      </c>
      <c r="S221" s="46"/>
      <c r="T221" s="38"/>
      <c r="U221" s="46">
        <v>30</v>
      </c>
      <c r="V221" s="46">
        <v>0</v>
      </c>
    </row>
    <row r="222" spans="1:22" s="25" customFormat="1" ht="27.75" customHeight="1" x14ac:dyDescent="0.2">
      <c r="A222" s="157">
        <v>213</v>
      </c>
      <c r="B222" s="157"/>
      <c r="C222" s="39" t="s">
        <v>9</v>
      </c>
      <c r="D222" s="39"/>
      <c r="E222" s="46">
        <v>5372</v>
      </c>
      <c r="F222" s="46">
        <v>381</v>
      </c>
      <c r="G222" s="46">
        <v>1</v>
      </c>
      <c r="H222" s="46"/>
      <c r="I222" s="46"/>
      <c r="J222" s="46">
        <v>49</v>
      </c>
      <c r="K222" s="38">
        <f t="shared" si="1"/>
        <v>49</v>
      </c>
      <c r="L222" s="46">
        <v>1</v>
      </c>
      <c r="M222" s="46" t="s">
        <v>1186</v>
      </c>
      <c r="N222" s="46"/>
      <c r="O222" s="46"/>
      <c r="P222" s="46"/>
      <c r="Q222" s="46">
        <v>49</v>
      </c>
      <c r="R222" s="46"/>
      <c r="S222" s="46"/>
      <c r="T222" s="38"/>
      <c r="U222" s="46"/>
      <c r="V222" s="46">
        <v>0</v>
      </c>
    </row>
    <row r="223" spans="1:22" s="25" customFormat="1" ht="27.75" customHeight="1" x14ac:dyDescent="0.2">
      <c r="A223" s="157">
        <v>214</v>
      </c>
      <c r="B223" s="157"/>
      <c r="C223" s="39" t="s">
        <v>9</v>
      </c>
      <c r="D223" s="39"/>
      <c r="E223" s="46">
        <v>5371</v>
      </c>
      <c r="F223" s="46">
        <v>39</v>
      </c>
      <c r="G223" s="46">
        <v>1</v>
      </c>
      <c r="H223" s="46">
        <v>5</v>
      </c>
      <c r="I223" s="46">
        <v>3</v>
      </c>
      <c r="J223" s="46">
        <v>74</v>
      </c>
      <c r="K223" s="38">
        <f t="shared" si="1"/>
        <v>2374</v>
      </c>
      <c r="L223" s="46">
        <v>1</v>
      </c>
      <c r="M223" s="46" t="s">
        <v>1186</v>
      </c>
      <c r="N223" s="46"/>
      <c r="O223" s="46"/>
      <c r="P223" s="46"/>
      <c r="Q223" s="46">
        <v>2374</v>
      </c>
      <c r="R223" s="46"/>
      <c r="S223" s="46"/>
      <c r="T223" s="38"/>
      <c r="U223" s="46"/>
      <c r="V223" s="46">
        <v>0</v>
      </c>
    </row>
    <row r="224" spans="1:22" s="25" customFormat="1" ht="27.75" customHeight="1" x14ac:dyDescent="0.2">
      <c r="A224" s="157">
        <v>215</v>
      </c>
      <c r="B224" s="157"/>
      <c r="C224" s="39" t="s">
        <v>9</v>
      </c>
      <c r="D224" s="39"/>
      <c r="E224" s="46">
        <v>2578</v>
      </c>
      <c r="F224" s="46">
        <v>467</v>
      </c>
      <c r="G224" s="46">
        <v>1</v>
      </c>
      <c r="H224" s="46">
        <v>5</v>
      </c>
      <c r="I224" s="46">
        <v>3</v>
      </c>
      <c r="J224" s="46">
        <v>74</v>
      </c>
      <c r="K224" s="38">
        <f t="shared" si="1"/>
        <v>2374</v>
      </c>
      <c r="L224" s="46">
        <v>1</v>
      </c>
      <c r="M224" s="46" t="s">
        <v>1186</v>
      </c>
      <c r="N224" s="46"/>
      <c r="O224" s="46"/>
      <c r="P224" s="46"/>
      <c r="Q224" s="46">
        <v>2374</v>
      </c>
      <c r="R224" s="46"/>
      <c r="S224" s="46"/>
      <c r="T224" s="38"/>
      <c r="U224" s="46"/>
      <c r="V224" s="46">
        <v>0</v>
      </c>
    </row>
    <row r="225" spans="1:22" s="25" customFormat="1" ht="27.75" customHeight="1" x14ac:dyDescent="0.2">
      <c r="A225" s="157">
        <v>216</v>
      </c>
      <c r="B225" s="157"/>
      <c r="C225" s="39" t="s">
        <v>9</v>
      </c>
      <c r="D225" s="39"/>
      <c r="E225" s="46">
        <v>1846</v>
      </c>
      <c r="F225" s="46">
        <v>99</v>
      </c>
      <c r="G225" s="46">
        <v>1</v>
      </c>
      <c r="H225" s="46">
        <v>6</v>
      </c>
      <c r="I225" s="46">
        <v>1</v>
      </c>
      <c r="J225" s="46">
        <v>36</v>
      </c>
      <c r="K225" s="38">
        <f t="shared" si="1"/>
        <v>2536</v>
      </c>
      <c r="L225" s="46">
        <v>1</v>
      </c>
      <c r="M225" s="46" t="s">
        <v>1186</v>
      </c>
      <c r="N225" s="46"/>
      <c r="O225" s="46"/>
      <c r="P225" s="46"/>
      <c r="Q225" s="46">
        <v>2536</v>
      </c>
      <c r="R225" s="46"/>
      <c r="S225" s="46"/>
      <c r="T225" s="38"/>
      <c r="U225" s="46"/>
      <c r="V225" s="46">
        <v>0</v>
      </c>
    </row>
    <row r="226" spans="1:22" s="25" customFormat="1" ht="27.75" customHeight="1" x14ac:dyDescent="0.2">
      <c r="A226" s="157">
        <v>217</v>
      </c>
      <c r="B226" s="162" t="s">
        <v>3061</v>
      </c>
      <c r="C226" s="39" t="s">
        <v>9</v>
      </c>
      <c r="D226" s="39"/>
      <c r="E226" s="46">
        <v>5131</v>
      </c>
      <c r="F226" s="46">
        <v>233</v>
      </c>
      <c r="G226" s="46">
        <v>1</v>
      </c>
      <c r="H226" s="46">
        <v>3</v>
      </c>
      <c r="I226" s="46">
        <v>2</v>
      </c>
      <c r="J226" s="46">
        <v>10</v>
      </c>
      <c r="K226" s="38">
        <f t="shared" si="1"/>
        <v>1410</v>
      </c>
      <c r="L226" s="46">
        <v>1</v>
      </c>
      <c r="M226" s="46" t="s">
        <v>1187</v>
      </c>
      <c r="N226" s="46"/>
      <c r="O226" s="46"/>
      <c r="P226" s="46"/>
      <c r="Q226" s="46">
        <v>1410</v>
      </c>
      <c r="R226" s="46"/>
      <c r="S226" s="46"/>
      <c r="T226" s="38"/>
      <c r="U226" s="46"/>
      <c r="V226" s="46">
        <v>0</v>
      </c>
    </row>
    <row r="227" spans="1:22" s="25" customFormat="1" ht="27.75" customHeight="1" x14ac:dyDescent="0.2">
      <c r="A227" s="157">
        <v>218</v>
      </c>
      <c r="B227" s="157"/>
      <c r="C227" s="39" t="s">
        <v>9</v>
      </c>
      <c r="D227" s="39"/>
      <c r="E227" s="46">
        <v>1506</v>
      </c>
      <c r="F227" s="46">
        <v>464</v>
      </c>
      <c r="G227" s="46">
        <v>1</v>
      </c>
      <c r="H227" s="46">
        <v>6</v>
      </c>
      <c r="I227" s="46">
        <v>1</v>
      </c>
      <c r="J227" s="46">
        <v>64</v>
      </c>
      <c r="K227" s="38">
        <f t="shared" si="1"/>
        <v>2564</v>
      </c>
      <c r="L227" s="46">
        <v>1</v>
      </c>
      <c r="M227" s="46" t="s">
        <v>1187</v>
      </c>
      <c r="N227" s="46"/>
      <c r="O227" s="46"/>
      <c r="P227" s="46"/>
      <c r="Q227" s="46">
        <v>2564</v>
      </c>
      <c r="R227" s="46"/>
      <c r="S227" s="46"/>
      <c r="T227" s="38"/>
      <c r="U227" s="46"/>
      <c r="V227" s="46">
        <v>0</v>
      </c>
    </row>
    <row r="228" spans="1:22" s="25" customFormat="1" ht="27.75" customHeight="1" x14ac:dyDescent="0.2">
      <c r="A228" s="157">
        <v>219</v>
      </c>
      <c r="B228" s="162" t="s">
        <v>3062</v>
      </c>
      <c r="C228" s="39" t="s">
        <v>9</v>
      </c>
      <c r="D228" s="39"/>
      <c r="E228" s="46">
        <v>5899</v>
      </c>
      <c r="F228" s="46">
        <v>62</v>
      </c>
      <c r="G228" s="46">
        <v>2</v>
      </c>
      <c r="H228" s="46"/>
      <c r="I228" s="46"/>
      <c r="J228" s="46">
        <v>89</v>
      </c>
      <c r="K228" s="38">
        <f t="shared" si="1"/>
        <v>89</v>
      </c>
      <c r="L228" s="46">
        <v>2</v>
      </c>
      <c r="M228" s="46" t="s">
        <v>1187</v>
      </c>
      <c r="N228" s="46" t="s">
        <v>15</v>
      </c>
      <c r="O228" s="46" t="s">
        <v>12</v>
      </c>
      <c r="P228" s="46">
        <v>142.5</v>
      </c>
      <c r="Q228" s="46"/>
      <c r="R228" s="46">
        <v>89</v>
      </c>
      <c r="S228" s="46"/>
      <c r="T228" s="38"/>
      <c r="U228" s="46">
        <v>20</v>
      </c>
      <c r="V228" s="46">
        <v>0</v>
      </c>
    </row>
    <row r="229" spans="1:22" s="25" customFormat="1" ht="27.75" customHeight="1" x14ac:dyDescent="0.2">
      <c r="A229" s="157">
        <v>220</v>
      </c>
      <c r="B229" s="157"/>
      <c r="C229" s="39" t="s">
        <v>9</v>
      </c>
      <c r="D229" s="39"/>
      <c r="E229" s="46">
        <v>1476</v>
      </c>
      <c r="F229" s="46">
        <v>122</v>
      </c>
      <c r="G229" s="46">
        <v>1</v>
      </c>
      <c r="H229" s="46">
        <v>3</v>
      </c>
      <c r="I229" s="46">
        <v>2</v>
      </c>
      <c r="J229" s="46">
        <v>13</v>
      </c>
      <c r="K229" s="38">
        <f t="shared" si="1"/>
        <v>1413</v>
      </c>
      <c r="L229" s="46">
        <v>1</v>
      </c>
      <c r="M229" s="46" t="s">
        <v>1187</v>
      </c>
      <c r="N229" s="46"/>
      <c r="O229" s="46"/>
      <c r="P229" s="46"/>
      <c r="Q229" s="46">
        <v>1413</v>
      </c>
      <c r="R229" s="46"/>
      <c r="S229" s="46"/>
      <c r="T229" s="38"/>
      <c r="U229" s="46"/>
      <c r="V229" s="46">
        <v>0</v>
      </c>
    </row>
    <row r="230" spans="1:22" s="25" customFormat="1" ht="27.75" customHeight="1" x14ac:dyDescent="0.2">
      <c r="A230" s="157">
        <v>221</v>
      </c>
      <c r="B230" s="157"/>
      <c r="C230" s="39" t="s">
        <v>9</v>
      </c>
      <c r="D230" s="39"/>
      <c r="E230" s="46">
        <v>5132</v>
      </c>
      <c r="F230" s="46">
        <v>234</v>
      </c>
      <c r="G230" s="46">
        <v>1</v>
      </c>
      <c r="H230" s="46">
        <v>3</v>
      </c>
      <c r="I230" s="46">
        <v>2</v>
      </c>
      <c r="J230" s="46">
        <v>10</v>
      </c>
      <c r="K230" s="38">
        <f t="shared" si="1"/>
        <v>1410</v>
      </c>
      <c r="L230" s="46">
        <v>1</v>
      </c>
      <c r="M230" s="46" t="s">
        <v>1187</v>
      </c>
      <c r="N230" s="46"/>
      <c r="O230" s="46"/>
      <c r="P230" s="46"/>
      <c r="Q230" s="46">
        <v>1410</v>
      </c>
      <c r="R230" s="46"/>
      <c r="S230" s="46"/>
      <c r="T230" s="38"/>
      <c r="U230" s="46"/>
      <c r="V230" s="46">
        <v>0</v>
      </c>
    </row>
    <row r="231" spans="1:22" s="25" customFormat="1" ht="27.75" customHeight="1" x14ac:dyDescent="0.2">
      <c r="A231" s="157">
        <v>222</v>
      </c>
      <c r="B231" s="162" t="s">
        <v>3063</v>
      </c>
      <c r="C231" s="39" t="s">
        <v>9</v>
      </c>
      <c r="D231" s="39"/>
      <c r="E231" s="46">
        <v>926</v>
      </c>
      <c r="F231" s="46">
        <v>41</v>
      </c>
      <c r="G231" s="46">
        <v>2</v>
      </c>
      <c r="H231" s="46"/>
      <c r="I231" s="46">
        <v>1</v>
      </c>
      <c r="J231" s="46">
        <v>92</v>
      </c>
      <c r="K231" s="38">
        <f t="shared" si="1"/>
        <v>192</v>
      </c>
      <c r="L231" s="46">
        <v>2</v>
      </c>
      <c r="M231" s="46" t="s">
        <v>1188</v>
      </c>
      <c r="N231" s="46" t="s">
        <v>15</v>
      </c>
      <c r="O231" s="46" t="s">
        <v>12</v>
      </c>
      <c r="P231" s="46">
        <v>139.5</v>
      </c>
      <c r="Q231" s="46"/>
      <c r="R231" s="46">
        <v>192</v>
      </c>
      <c r="S231" s="46"/>
      <c r="T231" s="38"/>
      <c r="U231" s="46">
        <v>20</v>
      </c>
      <c r="V231" s="46">
        <v>0</v>
      </c>
    </row>
    <row r="232" spans="1:22" s="25" customFormat="1" ht="27.75" customHeight="1" x14ac:dyDescent="0.2">
      <c r="A232" s="157">
        <v>223</v>
      </c>
      <c r="B232" s="157"/>
      <c r="C232" s="39" t="s">
        <v>9</v>
      </c>
      <c r="D232" s="39"/>
      <c r="E232" s="46"/>
      <c r="F232" s="46">
        <v>127</v>
      </c>
      <c r="G232" s="46">
        <v>1</v>
      </c>
      <c r="H232" s="46">
        <v>4</v>
      </c>
      <c r="I232" s="46">
        <v>1</v>
      </c>
      <c r="J232" s="46">
        <v>68</v>
      </c>
      <c r="K232" s="38">
        <f t="shared" si="1"/>
        <v>1768</v>
      </c>
      <c r="L232" s="46">
        <v>1</v>
      </c>
      <c r="M232" s="46" t="s">
        <v>1188</v>
      </c>
      <c r="N232" s="46"/>
      <c r="O232" s="46"/>
      <c r="P232" s="46"/>
      <c r="Q232" s="46">
        <v>1768</v>
      </c>
      <c r="R232" s="46"/>
      <c r="S232" s="46"/>
      <c r="T232" s="38"/>
      <c r="U232" s="46"/>
      <c r="V232" s="46">
        <v>0</v>
      </c>
    </row>
    <row r="233" spans="1:22" s="25" customFormat="1" ht="27.75" customHeight="1" x14ac:dyDescent="0.2">
      <c r="A233" s="157">
        <v>224</v>
      </c>
      <c r="B233" s="162" t="s">
        <v>3064</v>
      </c>
      <c r="C233" s="39" t="s">
        <v>9</v>
      </c>
      <c r="D233" s="39"/>
      <c r="E233" s="46">
        <v>1441</v>
      </c>
      <c r="F233" s="46">
        <v>138</v>
      </c>
      <c r="G233" s="46">
        <v>2</v>
      </c>
      <c r="H233" s="46"/>
      <c r="I233" s="46">
        <v>2</v>
      </c>
      <c r="J233" s="46">
        <v>35</v>
      </c>
      <c r="K233" s="38">
        <f t="shared" si="1"/>
        <v>235</v>
      </c>
      <c r="L233" s="46">
        <v>2</v>
      </c>
      <c r="M233" s="46" t="s">
        <v>1189</v>
      </c>
      <c r="N233" s="46" t="s">
        <v>15</v>
      </c>
      <c r="O233" s="46" t="s">
        <v>12</v>
      </c>
      <c r="P233" s="46">
        <v>90</v>
      </c>
      <c r="Q233" s="46"/>
      <c r="R233" s="46">
        <v>235</v>
      </c>
      <c r="S233" s="46"/>
      <c r="T233" s="38"/>
      <c r="U233" s="46">
        <v>20</v>
      </c>
      <c r="V233" s="46">
        <v>0</v>
      </c>
    </row>
    <row r="234" spans="1:22" s="25" customFormat="1" ht="27.75" customHeight="1" x14ac:dyDescent="0.2">
      <c r="A234" s="157">
        <v>225</v>
      </c>
      <c r="B234" s="157"/>
      <c r="C234" s="39" t="s">
        <v>9</v>
      </c>
      <c r="D234" s="39"/>
      <c r="E234" s="46">
        <v>989</v>
      </c>
      <c r="F234" s="46">
        <v>10</v>
      </c>
      <c r="G234" s="46">
        <v>1</v>
      </c>
      <c r="H234" s="46"/>
      <c r="I234" s="46">
        <v>1</v>
      </c>
      <c r="J234" s="46">
        <v>93</v>
      </c>
      <c r="K234" s="38">
        <f t="shared" si="1"/>
        <v>193</v>
      </c>
      <c r="L234" s="46">
        <v>1</v>
      </c>
      <c r="M234" s="46" t="s">
        <v>1189</v>
      </c>
      <c r="N234" s="46"/>
      <c r="O234" s="46"/>
      <c r="P234" s="46"/>
      <c r="Q234" s="46">
        <v>193</v>
      </c>
      <c r="R234" s="46"/>
      <c r="S234" s="46"/>
      <c r="T234" s="38"/>
      <c r="U234" s="46"/>
      <c r="V234" s="46">
        <v>0</v>
      </c>
    </row>
    <row r="235" spans="1:22" s="25" customFormat="1" ht="27.75" customHeight="1" x14ac:dyDescent="0.2">
      <c r="A235" s="157">
        <v>226</v>
      </c>
      <c r="B235" s="162" t="s">
        <v>3065</v>
      </c>
      <c r="C235" s="39" t="s">
        <v>9</v>
      </c>
      <c r="D235" s="39"/>
      <c r="E235" s="46">
        <v>907</v>
      </c>
      <c r="F235" s="46">
        <v>21</v>
      </c>
      <c r="G235" s="46">
        <v>2</v>
      </c>
      <c r="H235" s="46"/>
      <c r="I235" s="46">
        <v>2</v>
      </c>
      <c r="J235" s="46">
        <v>11</v>
      </c>
      <c r="K235" s="38">
        <f t="shared" si="1"/>
        <v>211</v>
      </c>
      <c r="L235" s="46">
        <v>2</v>
      </c>
      <c r="M235" s="46" t="s">
        <v>1190</v>
      </c>
      <c r="N235" s="46" t="s">
        <v>15</v>
      </c>
      <c r="O235" s="46" t="s">
        <v>12</v>
      </c>
      <c r="P235" s="46">
        <v>146</v>
      </c>
      <c r="Q235" s="46"/>
      <c r="R235" s="46">
        <v>211</v>
      </c>
      <c r="S235" s="46"/>
      <c r="T235" s="38"/>
      <c r="U235" s="46">
        <v>20</v>
      </c>
      <c r="V235" s="46">
        <v>0</v>
      </c>
    </row>
    <row r="236" spans="1:22" s="25" customFormat="1" ht="27.75" customHeight="1" x14ac:dyDescent="0.2">
      <c r="A236" s="157">
        <v>227</v>
      </c>
      <c r="B236" s="157"/>
      <c r="C236" s="39" t="s">
        <v>9</v>
      </c>
      <c r="D236" s="39"/>
      <c r="E236" s="46"/>
      <c r="F236" s="46">
        <v>84</v>
      </c>
      <c r="G236" s="46">
        <v>1</v>
      </c>
      <c r="H236" s="46">
        <v>1</v>
      </c>
      <c r="I236" s="46">
        <v>1</v>
      </c>
      <c r="J236" s="46">
        <v>70</v>
      </c>
      <c r="K236" s="38">
        <f t="shared" si="1"/>
        <v>570</v>
      </c>
      <c r="L236" s="46">
        <v>1</v>
      </c>
      <c r="M236" s="46" t="s">
        <v>1190</v>
      </c>
      <c r="N236" s="46"/>
      <c r="O236" s="46"/>
      <c r="P236" s="46"/>
      <c r="Q236" s="46">
        <v>570</v>
      </c>
      <c r="R236" s="46"/>
      <c r="S236" s="46"/>
      <c r="T236" s="38"/>
      <c r="U236" s="46"/>
      <c r="V236" s="46">
        <v>0</v>
      </c>
    </row>
    <row r="237" spans="1:22" s="25" customFormat="1" ht="27.75" customHeight="1" x14ac:dyDescent="0.2">
      <c r="A237" s="157">
        <v>228</v>
      </c>
      <c r="B237" s="157"/>
      <c r="C237" s="39" t="s">
        <v>9</v>
      </c>
      <c r="D237" s="39"/>
      <c r="E237" s="46">
        <v>1740</v>
      </c>
      <c r="F237" s="46">
        <v>100</v>
      </c>
      <c r="G237" s="46">
        <v>1</v>
      </c>
      <c r="H237" s="46">
        <v>32</v>
      </c>
      <c r="I237" s="46">
        <v>2</v>
      </c>
      <c r="J237" s="46">
        <v>10</v>
      </c>
      <c r="K237" s="38">
        <f t="shared" si="1"/>
        <v>13010</v>
      </c>
      <c r="L237" s="46">
        <v>1</v>
      </c>
      <c r="M237" s="46" t="s">
        <v>1190</v>
      </c>
      <c r="N237" s="46"/>
      <c r="O237" s="46"/>
      <c r="P237" s="46"/>
      <c r="Q237" s="46">
        <v>13010</v>
      </c>
      <c r="R237" s="46"/>
      <c r="S237" s="46"/>
      <c r="T237" s="38"/>
      <c r="U237" s="46"/>
      <c r="V237" s="46">
        <v>0</v>
      </c>
    </row>
    <row r="238" spans="1:22" s="25" customFormat="1" ht="27.75" customHeight="1" x14ac:dyDescent="0.2">
      <c r="A238" s="157">
        <v>229</v>
      </c>
      <c r="B238" s="162" t="s">
        <v>3066</v>
      </c>
      <c r="C238" s="39" t="s">
        <v>9</v>
      </c>
      <c r="D238" s="39"/>
      <c r="E238" s="46"/>
      <c r="F238" s="46">
        <v>22</v>
      </c>
      <c r="G238" s="46">
        <v>2</v>
      </c>
      <c r="H238" s="46"/>
      <c r="I238" s="46">
        <v>1</v>
      </c>
      <c r="J238" s="46">
        <v>72</v>
      </c>
      <c r="K238" s="38">
        <f t="shared" si="1"/>
        <v>172</v>
      </c>
      <c r="L238" s="46">
        <v>2</v>
      </c>
      <c r="M238" s="46" t="s">
        <v>1191</v>
      </c>
      <c r="N238" s="46" t="s">
        <v>15</v>
      </c>
      <c r="O238" s="46" t="s">
        <v>12</v>
      </c>
      <c r="P238" s="46">
        <v>81</v>
      </c>
      <c r="Q238" s="46"/>
      <c r="R238" s="46">
        <v>172</v>
      </c>
      <c r="S238" s="46"/>
      <c r="T238" s="38"/>
      <c r="U238" s="46">
        <v>30</v>
      </c>
      <c r="V238" s="46">
        <v>0</v>
      </c>
    </row>
    <row r="239" spans="1:22" s="25" customFormat="1" ht="27.75" customHeight="1" x14ac:dyDescent="0.2">
      <c r="A239" s="157">
        <v>230</v>
      </c>
      <c r="B239" s="157"/>
      <c r="C239" s="39" t="s">
        <v>9</v>
      </c>
      <c r="D239" s="39"/>
      <c r="E239" s="46">
        <v>2577</v>
      </c>
      <c r="F239" s="46">
        <v>466</v>
      </c>
      <c r="G239" s="46">
        <v>1</v>
      </c>
      <c r="H239" s="46">
        <v>9</v>
      </c>
      <c r="I239" s="46">
        <v>1</v>
      </c>
      <c r="J239" s="46">
        <v>13</v>
      </c>
      <c r="K239" s="38">
        <f t="shared" si="1"/>
        <v>3713</v>
      </c>
      <c r="L239" s="46">
        <v>1</v>
      </c>
      <c r="M239" s="46" t="s">
        <v>1191</v>
      </c>
      <c r="N239" s="46"/>
      <c r="O239" s="46"/>
      <c r="P239" s="46"/>
      <c r="Q239" s="46">
        <v>3713</v>
      </c>
      <c r="R239" s="46"/>
      <c r="S239" s="46"/>
      <c r="T239" s="38"/>
      <c r="U239" s="46"/>
      <c r="V239" s="46">
        <v>0</v>
      </c>
    </row>
    <row r="240" spans="1:22" s="25" customFormat="1" ht="27.75" customHeight="1" x14ac:dyDescent="0.2">
      <c r="A240" s="157">
        <v>231</v>
      </c>
      <c r="B240" s="162" t="s">
        <v>3067</v>
      </c>
      <c r="C240" s="39" t="s">
        <v>9</v>
      </c>
      <c r="D240" s="39"/>
      <c r="E240" s="46"/>
      <c r="F240" s="46"/>
      <c r="G240" s="46">
        <v>2</v>
      </c>
      <c r="H240" s="46"/>
      <c r="I240" s="46"/>
      <c r="J240" s="46"/>
      <c r="K240" s="38">
        <f t="shared" si="1"/>
        <v>0</v>
      </c>
      <c r="L240" s="46">
        <v>2</v>
      </c>
      <c r="M240" s="46" t="s">
        <v>1192</v>
      </c>
      <c r="N240" s="46" t="s">
        <v>15</v>
      </c>
      <c r="O240" s="46" t="s">
        <v>42</v>
      </c>
      <c r="P240" s="46">
        <v>66</v>
      </c>
      <c r="Q240" s="46"/>
      <c r="R240" s="46">
        <v>66</v>
      </c>
      <c r="S240" s="46"/>
      <c r="T240" s="38"/>
      <c r="U240" s="46">
        <v>10</v>
      </c>
      <c r="V240" s="46">
        <v>0</v>
      </c>
    </row>
    <row r="241" spans="1:22" s="25" customFormat="1" ht="27.75" customHeight="1" x14ac:dyDescent="0.2">
      <c r="A241" s="157">
        <v>232</v>
      </c>
      <c r="B241" s="157"/>
      <c r="C241" s="39" t="s">
        <v>9</v>
      </c>
      <c r="D241" s="39"/>
      <c r="E241" s="46">
        <v>1477</v>
      </c>
      <c r="F241" s="46">
        <v>123</v>
      </c>
      <c r="G241" s="46">
        <v>1</v>
      </c>
      <c r="H241" s="46">
        <v>16</v>
      </c>
      <c r="I241" s="46">
        <v>1</v>
      </c>
      <c r="J241" s="46">
        <v>81</v>
      </c>
      <c r="K241" s="38">
        <f t="shared" si="1"/>
        <v>6581</v>
      </c>
      <c r="L241" s="46">
        <v>1</v>
      </c>
      <c r="M241" s="46" t="s">
        <v>1192</v>
      </c>
      <c r="N241" s="46"/>
      <c r="O241" s="46"/>
      <c r="P241" s="46"/>
      <c r="Q241" s="46">
        <v>6581</v>
      </c>
      <c r="R241" s="46"/>
      <c r="S241" s="46"/>
      <c r="T241" s="38"/>
      <c r="U241" s="46"/>
      <c r="V241" s="46">
        <v>0</v>
      </c>
    </row>
    <row r="242" spans="1:22" s="25" customFormat="1" ht="27.75" customHeight="1" x14ac:dyDescent="0.2">
      <c r="A242" s="157">
        <v>233</v>
      </c>
      <c r="B242" s="157"/>
      <c r="C242" s="39" t="s">
        <v>13</v>
      </c>
      <c r="D242" s="39"/>
      <c r="E242" s="46"/>
      <c r="F242" s="46"/>
      <c r="G242" s="46">
        <v>1</v>
      </c>
      <c r="H242" s="46">
        <v>6</v>
      </c>
      <c r="I242" s="46">
        <v>2</v>
      </c>
      <c r="J242" s="46"/>
      <c r="K242" s="38">
        <f t="shared" si="1"/>
        <v>2600</v>
      </c>
      <c r="L242" s="46">
        <v>1</v>
      </c>
      <c r="M242" s="46" t="s">
        <v>1192</v>
      </c>
      <c r="N242" s="46"/>
      <c r="O242" s="46"/>
      <c r="P242" s="46"/>
      <c r="Q242" s="46">
        <v>2600</v>
      </c>
      <c r="R242" s="46"/>
      <c r="S242" s="46"/>
      <c r="T242" s="38"/>
      <c r="U242" s="46"/>
      <c r="V242" s="46">
        <v>0.01</v>
      </c>
    </row>
    <row r="243" spans="1:22" s="25" customFormat="1" ht="27.75" customHeight="1" x14ac:dyDescent="0.2">
      <c r="A243" s="157">
        <v>234</v>
      </c>
      <c r="B243" s="162" t="s">
        <v>3068</v>
      </c>
      <c r="C243" s="39" t="s">
        <v>9</v>
      </c>
      <c r="D243" s="39"/>
      <c r="E243" s="46">
        <v>6018</v>
      </c>
      <c r="F243" s="46">
        <v>70</v>
      </c>
      <c r="G243" s="46">
        <v>2</v>
      </c>
      <c r="H243" s="46"/>
      <c r="I243" s="46"/>
      <c r="J243" s="46">
        <v>70</v>
      </c>
      <c r="K243" s="38">
        <f t="shared" si="1"/>
        <v>70</v>
      </c>
      <c r="L243" s="46">
        <v>2</v>
      </c>
      <c r="M243" s="46" t="s">
        <v>1193</v>
      </c>
      <c r="N243" s="46" t="s">
        <v>15</v>
      </c>
      <c r="O243" s="46" t="s">
        <v>42</v>
      </c>
      <c r="P243" s="46">
        <v>54</v>
      </c>
      <c r="Q243" s="46"/>
      <c r="R243" s="46">
        <v>70</v>
      </c>
      <c r="S243" s="46"/>
      <c r="T243" s="38"/>
      <c r="U243" s="46">
        <v>15</v>
      </c>
      <c r="V243" s="46">
        <v>0</v>
      </c>
    </row>
    <row r="244" spans="1:22" s="25" customFormat="1" ht="27.75" customHeight="1" x14ac:dyDescent="0.2">
      <c r="A244" s="157">
        <v>235</v>
      </c>
      <c r="B244" s="157"/>
      <c r="C244" s="39" t="s">
        <v>32</v>
      </c>
      <c r="D244" s="39"/>
      <c r="E244" s="46">
        <v>1750</v>
      </c>
      <c r="F244" s="46">
        <v>19</v>
      </c>
      <c r="G244" s="46">
        <v>1</v>
      </c>
      <c r="H244" s="46">
        <v>4</v>
      </c>
      <c r="I244" s="46">
        <v>2</v>
      </c>
      <c r="J244" s="46">
        <v>85</v>
      </c>
      <c r="K244" s="38">
        <f t="shared" si="1"/>
        <v>1885</v>
      </c>
      <c r="L244" s="46">
        <v>1</v>
      </c>
      <c r="M244" s="46" t="s">
        <v>1193</v>
      </c>
      <c r="N244" s="46"/>
      <c r="O244" s="46"/>
      <c r="P244" s="46"/>
      <c r="Q244" s="46">
        <v>1885</v>
      </c>
      <c r="R244" s="46"/>
      <c r="S244" s="46"/>
      <c r="T244" s="38"/>
      <c r="U244" s="46"/>
      <c r="V244" s="46">
        <v>0.01</v>
      </c>
    </row>
    <row r="245" spans="1:22" s="25" customFormat="1" ht="27.75" customHeight="1" x14ac:dyDescent="0.2">
      <c r="A245" s="157">
        <v>236</v>
      </c>
      <c r="B245" s="162" t="s">
        <v>3069</v>
      </c>
      <c r="C245" s="39" t="s">
        <v>9</v>
      </c>
      <c r="D245" s="39"/>
      <c r="E245" s="46">
        <v>911</v>
      </c>
      <c r="F245" s="46">
        <v>25</v>
      </c>
      <c r="G245" s="46">
        <v>2</v>
      </c>
      <c r="H245" s="46"/>
      <c r="I245" s="46">
        <v>3</v>
      </c>
      <c r="J245" s="46">
        <v>72</v>
      </c>
      <c r="K245" s="38">
        <f t="shared" si="1"/>
        <v>372</v>
      </c>
      <c r="L245" s="46">
        <v>2</v>
      </c>
      <c r="M245" s="46" t="s">
        <v>1194</v>
      </c>
      <c r="N245" s="46" t="s">
        <v>15</v>
      </c>
      <c r="O245" s="46" t="s">
        <v>42</v>
      </c>
      <c r="P245" s="46">
        <v>148.5</v>
      </c>
      <c r="Q245" s="46"/>
      <c r="R245" s="46">
        <v>372</v>
      </c>
      <c r="S245" s="46"/>
      <c r="T245" s="38"/>
      <c r="U245" s="46">
        <v>15</v>
      </c>
      <c r="V245" s="46">
        <v>0</v>
      </c>
    </row>
    <row r="246" spans="1:22" s="25" customFormat="1" ht="27.75" customHeight="1" x14ac:dyDescent="0.2">
      <c r="A246" s="157">
        <v>237</v>
      </c>
      <c r="B246" s="157"/>
      <c r="C246" s="39" t="s">
        <v>9</v>
      </c>
      <c r="D246" s="39"/>
      <c r="E246" s="46">
        <v>1478</v>
      </c>
      <c r="F246" s="46">
        <v>124</v>
      </c>
      <c r="G246" s="46">
        <v>1</v>
      </c>
      <c r="H246" s="46">
        <v>52</v>
      </c>
      <c r="I246" s="46">
        <v>3</v>
      </c>
      <c r="J246" s="46">
        <v>15</v>
      </c>
      <c r="K246" s="38">
        <f t="shared" si="1"/>
        <v>21115</v>
      </c>
      <c r="L246" s="46">
        <v>1</v>
      </c>
      <c r="M246" s="46" t="s">
        <v>1194</v>
      </c>
      <c r="N246" s="46"/>
      <c r="O246" s="46"/>
      <c r="P246" s="46"/>
      <c r="Q246" s="46">
        <v>21115</v>
      </c>
      <c r="R246" s="46"/>
      <c r="S246" s="46"/>
      <c r="T246" s="38"/>
      <c r="U246" s="46"/>
      <c r="V246" s="46">
        <v>0</v>
      </c>
    </row>
    <row r="247" spans="1:22" s="25" customFormat="1" ht="27.75" customHeight="1" x14ac:dyDescent="0.2">
      <c r="A247" s="157">
        <v>238</v>
      </c>
      <c r="B247" s="157"/>
      <c r="C247" s="39" t="s">
        <v>9</v>
      </c>
      <c r="D247" s="39"/>
      <c r="E247" s="46">
        <v>977</v>
      </c>
      <c r="F247" s="46">
        <v>2</v>
      </c>
      <c r="G247" s="46">
        <v>1</v>
      </c>
      <c r="H247" s="46">
        <v>2</v>
      </c>
      <c r="I247" s="46">
        <v>1</v>
      </c>
      <c r="J247" s="46">
        <v>61</v>
      </c>
      <c r="K247" s="38">
        <f t="shared" si="1"/>
        <v>961</v>
      </c>
      <c r="L247" s="46">
        <v>1</v>
      </c>
      <c r="M247" s="46" t="s">
        <v>1194</v>
      </c>
      <c r="N247" s="46"/>
      <c r="O247" s="46"/>
      <c r="P247" s="46"/>
      <c r="Q247" s="46">
        <v>961</v>
      </c>
      <c r="R247" s="46"/>
      <c r="S247" s="46"/>
      <c r="T247" s="38"/>
      <c r="U247" s="46"/>
      <c r="V247" s="46">
        <v>0</v>
      </c>
    </row>
    <row r="248" spans="1:22" s="25" customFormat="1" ht="27.75" customHeight="1" x14ac:dyDescent="0.2">
      <c r="A248" s="157">
        <v>239</v>
      </c>
      <c r="B248" s="162" t="s">
        <v>3070</v>
      </c>
      <c r="C248" s="39" t="s">
        <v>9</v>
      </c>
      <c r="D248" s="39"/>
      <c r="E248" s="46">
        <v>904</v>
      </c>
      <c r="F248" s="46">
        <v>18</v>
      </c>
      <c r="G248" s="46">
        <v>2</v>
      </c>
      <c r="H248" s="46"/>
      <c r="I248" s="46">
        <v>3</v>
      </c>
      <c r="J248" s="46">
        <v>8</v>
      </c>
      <c r="K248" s="38">
        <f t="shared" si="1"/>
        <v>308</v>
      </c>
      <c r="L248" s="46">
        <v>2</v>
      </c>
      <c r="M248" s="46" t="s">
        <v>1195</v>
      </c>
      <c r="N248" s="46" t="s">
        <v>15</v>
      </c>
      <c r="O248" s="46" t="s">
        <v>42</v>
      </c>
      <c r="P248" s="46">
        <v>118</v>
      </c>
      <c r="Q248" s="46"/>
      <c r="R248" s="46">
        <v>308</v>
      </c>
      <c r="S248" s="46"/>
      <c r="T248" s="38"/>
      <c r="U248" s="46">
        <v>15</v>
      </c>
      <c r="V248" s="46">
        <v>0</v>
      </c>
    </row>
    <row r="249" spans="1:22" s="25" customFormat="1" ht="27.75" customHeight="1" x14ac:dyDescent="0.2">
      <c r="A249" s="157">
        <v>240</v>
      </c>
      <c r="B249" s="157"/>
      <c r="C249" s="39" t="s">
        <v>9</v>
      </c>
      <c r="D249" s="39"/>
      <c r="E249" s="46">
        <v>1772</v>
      </c>
      <c r="F249" s="46">
        <v>42</v>
      </c>
      <c r="G249" s="46">
        <v>1</v>
      </c>
      <c r="H249" s="46">
        <v>21</v>
      </c>
      <c r="I249" s="46"/>
      <c r="J249" s="46">
        <v>20</v>
      </c>
      <c r="K249" s="38">
        <f t="shared" si="1"/>
        <v>8420</v>
      </c>
      <c r="L249" s="46">
        <v>1</v>
      </c>
      <c r="M249" s="46" t="s">
        <v>1195</v>
      </c>
      <c r="N249" s="46"/>
      <c r="O249" s="46"/>
      <c r="P249" s="46"/>
      <c r="Q249" s="46">
        <v>8420</v>
      </c>
      <c r="R249" s="46"/>
      <c r="S249" s="46"/>
      <c r="T249" s="38"/>
      <c r="U249" s="46"/>
      <c r="V249" s="46">
        <v>0</v>
      </c>
    </row>
    <row r="250" spans="1:22" s="25" customFormat="1" ht="27.75" customHeight="1" x14ac:dyDescent="0.2">
      <c r="A250" s="157">
        <v>241</v>
      </c>
      <c r="B250" s="162" t="s">
        <v>3071</v>
      </c>
      <c r="C250" s="39" t="s">
        <v>9</v>
      </c>
      <c r="D250" s="39"/>
      <c r="E250" s="46">
        <v>1358</v>
      </c>
      <c r="F250" s="46">
        <v>121</v>
      </c>
      <c r="G250" s="46">
        <v>2</v>
      </c>
      <c r="H250" s="46">
        <v>5</v>
      </c>
      <c r="I250" s="46">
        <v>1</v>
      </c>
      <c r="J250" s="46">
        <v>5</v>
      </c>
      <c r="K250" s="38">
        <f t="shared" si="1"/>
        <v>2105</v>
      </c>
      <c r="L250" s="46">
        <v>2</v>
      </c>
      <c r="M250" s="46" t="s">
        <v>1196</v>
      </c>
      <c r="N250" s="46" t="s">
        <v>15</v>
      </c>
      <c r="O250" s="46" t="s">
        <v>12</v>
      </c>
      <c r="P250" s="46">
        <v>108</v>
      </c>
      <c r="Q250" s="46">
        <v>2000</v>
      </c>
      <c r="R250" s="46">
        <v>105</v>
      </c>
      <c r="S250" s="46"/>
      <c r="T250" s="38"/>
      <c r="U250" s="46">
        <v>30</v>
      </c>
      <c r="V250" s="46">
        <v>0</v>
      </c>
    </row>
    <row r="251" spans="1:22" s="25" customFormat="1" ht="27.75" customHeight="1" x14ac:dyDescent="0.2">
      <c r="A251" s="157">
        <v>242</v>
      </c>
      <c r="B251" s="157"/>
      <c r="C251" s="39" t="s">
        <v>32</v>
      </c>
      <c r="D251" s="39"/>
      <c r="E251" s="46">
        <v>1772</v>
      </c>
      <c r="F251" s="46">
        <v>42</v>
      </c>
      <c r="G251" s="46">
        <v>1</v>
      </c>
      <c r="H251" s="46">
        <v>21</v>
      </c>
      <c r="I251" s="46"/>
      <c r="J251" s="46">
        <v>20</v>
      </c>
      <c r="K251" s="38">
        <f t="shared" si="1"/>
        <v>8420</v>
      </c>
      <c r="L251" s="46">
        <v>1</v>
      </c>
      <c r="M251" s="46" t="s">
        <v>1196</v>
      </c>
      <c r="N251" s="46"/>
      <c r="O251" s="46"/>
      <c r="P251" s="46"/>
      <c r="Q251" s="46">
        <v>8420</v>
      </c>
      <c r="R251" s="46"/>
      <c r="S251" s="46"/>
      <c r="T251" s="38"/>
      <c r="U251" s="46"/>
      <c r="V251" s="46">
        <v>0.01</v>
      </c>
    </row>
    <row r="252" spans="1:22" s="25" customFormat="1" ht="27.75" customHeight="1" x14ac:dyDescent="0.2">
      <c r="A252" s="157">
        <v>243</v>
      </c>
      <c r="B252" s="162" t="s">
        <v>3072</v>
      </c>
      <c r="C252" s="36" t="s">
        <v>1197</v>
      </c>
      <c r="D252" s="36"/>
      <c r="E252" s="46"/>
      <c r="F252" s="46"/>
      <c r="G252" s="46">
        <v>2</v>
      </c>
      <c r="H252" s="46"/>
      <c r="I252" s="46"/>
      <c r="J252" s="46"/>
      <c r="K252" s="38">
        <f t="shared" si="1"/>
        <v>0</v>
      </c>
      <c r="L252" s="46">
        <v>2</v>
      </c>
      <c r="M252" s="46" t="s">
        <v>1198</v>
      </c>
      <c r="N252" s="46" t="s">
        <v>15</v>
      </c>
      <c r="O252" s="46" t="s">
        <v>12</v>
      </c>
      <c r="P252" s="46">
        <v>162</v>
      </c>
      <c r="Q252" s="46"/>
      <c r="R252" s="46">
        <v>162</v>
      </c>
      <c r="S252" s="46"/>
      <c r="T252" s="38"/>
      <c r="U252" s="46">
        <v>20</v>
      </c>
      <c r="V252" s="46">
        <v>0.02</v>
      </c>
    </row>
    <row r="253" spans="1:22" s="25" customFormat="1" ht="27.75" customHeight="1" x14ac:dyDescent="0.2">
      <c r="A253" s="157">
        <v>244</v>
      </c>
      <c r="B253" s="162" t="s">
        <v>3073</v>
      </c>
      <c r="C253" s="36" t="s">
        <v>1197</v>
      </c>
      <c r="D253" s="36"/>
      <c r="E253" s="46"/>
      <c r="F253" s="46"/>
      <c r="G253" s="46">
        <v>2</v>
      </c>
      <c r="H253" s="46"/>
      <c r="I253" s="46"/>
      <c r="J253" s="46"/>
      <c r="K253" s="38">
        <f t="shared" ref="K253:K303" si="2">H253*400+I253*100+J253</f>
        <v>0</v>
      </c>
      <c r="L253" s="46">
        <v>2</v>
      </c>
      <c r="M253" s="46" t="s">
        <v>1199</v>
      </c>
      <c r="N253" s="46" t="s">
        <v>15</v>
      </c>
      <c r="O253" s="46" t="s">
        <v>12</v>
      </c>
      <c r="P253" s="46">
        <v>132</v>
      </c>
      <c r="Q253" s="46"/>
      <c r="R253" s="46">
        <v>132</v>
      </c>
      <c r="S253" s="46"/>
      <c r="T253" s="38"/>
      <c r="U253" s="46">
        <v>20</v>
      </c>
      <c r="V253" s="46">
        <v>0.02</v>
      </c>
    </row>
    <row r="254" spans="1:22" s="25" customFormat="1" ht="27.75" customHeight="1" x14ac:dyDescent="0.2">
      <c r="A254" s="157">
        <v>245</v>
      </c>
      <c r="B254" s="157"/>
      <c r="C254" s="39" t="s">
        <v>9</v>
      </c>
      <c r="D254" s="39"/>
      <c r="E254" s="46"/>
      <c r="F254" s="46">
        <v>42</v>
      </c>
      <c r="G254" s="46">
        <v>1</v>
      </c>
      <c r="H254" s="46">
        <v>7</v>
      </c>
      <c r="I254" s="46"/>
      <c r="J254" s="46"/>
      <c r="K254" s="38">
        <f t="shared" si="2"/>
        <v>2800</v>
      </c>
      <c r="L254" s="46">
        <v>1</v>
      </c>
      <c r="M254" s="46" t="s">
        <v>1199</v>
      </c>
      <c r="N254" s="46"/>
      <c r="O254" s="46"/>
      <c r="P254" s="46"/>
      <c r="Q254" s="46">
        <v>2800</v>
      </c>
      <c r="R254" s="46"/>
      <c r="S254" s="46"/>
      <c r="T254" s="38"/>
      <c r="U254" s="46"/>
      <c r="V254" s="46">
        <v>0</v>
      </c>
    </row>
    <row r="255" spans="1:22" s="25" customFormat="1" ht="27.75" customHeight="1" x14ac:dyDescent="0.2">
      <c r="A255" s="157">
        <v>246</v>
      </c>
      <c r="B255" s="162" t="s">
        <v>3074</v>
      </c>
      <c r="C255" s="39" t="s">
        <v>9</v>
      </c>
      <c r="D255" s="39"/>
      <c r="E255" s="46">
        <v>6019</v>
      </c>
      <c r="F255" s="46">
        <v>71</v>
      </c>
      <c r="G255" s="46">
        <v>2</v>
      </c>
      <c r="H255" s="46"/>
      <c r="I255" s="46">
        <v>1</v>
      </c>
      <c r="J255" s="46">
        <v>32</v>
      </c>
      <c r="K255" s="38">
        <f t="shared" si="2"/>
        <v>132</v>
      </c>
      <c r="L255" s="46">
        <v>2</v>
      </c>
      <c r="M255" s="46" t="s">
        <v>1200</v>
      </c>
      <c r="N255" s="46" t="s">
        <v>15</v>
      </c>
      <c r="O255" s="46" t="s">
        <v>42</v>
      </c>
      <c r="P255" s="46">
        <v>66</v>
      </c>
      <c r="Q255" s="46"/>
      <c r="R255" s="46">
        <v>132</v>
      </c>
      <c r="S255" s="46"/>
      <c r="T255" s="38"/>
      <c r="U255" s="46">
        <v>10</v>
      </c>
      <c r="V255" s="46">
        <v>0</v>
      </c>
    </row>
    <row r="256" spans="1:22" s="25" customFormat="1" ht="27.75" customHeight="1" x14ac:dyDescent="0.2">
      <c r="A256" s="157">
        <v>247</v>
      </c>
      <c r="B256" s="157"/>
      <c r="C256" s="39" t="s">
        <v>9</v>
      </c>
      <c r="D256" s="39"/>
      <c r="E256" s="46">
        <v>892</v>
      </c>
      <c r="F256" s="46">
        <v>3</v>
      </c>
      <c r="G256" s="46">
        <v>1</v>
      </c>
      <c r="H256" s="46"/>
      <c r="I256" s="46">
        <v>1</v>
      </c>
      <c r="J256" s="46">
        <v>51</v>
      </c>
      <c r="K256" s="38">
        <f t="shared" si="2"/>
        <v>151</v>
      </c>
      <c r="L256" s="46">
        <v>1</v>
      </c>
      <c r="M256" s="46" t="s">
        <v>1200</v>
      </c>
      <c r="N256" s="46"/>
      <c r="O256" s="46"/>
      <c r="P256" s="46"/>
      <c r="Q256" s="46">
        <v>151</v>
      </c>
      <c r="R256" s="46"/>
      <c r="S256" s="46"/>
      <c r="T256" s="38"/>
      <c r="U256" s="46"/>
      <c r="V256" s="46">
        <v>0</v>
      </c>
    </row>
    <row r="257" spans="1:22" s="25" customFormat="1" ht="27.75" customHeight="1" x14ac:dyDescent="0.2">
      <c r="A257" s="157">
        <v>248</v>
      </c>
      <c r="B257" s="162" t="s">
        <v>3075</v>
      </c>
      <c r="C257" s="39" t="s">
        <v>9</v>
      </c>
      <c r="D257" s="39"/>
      <c r="E257" s="46">
        <v>927</v>
      </c>
      <c r="F257" s="46">
        <v>42</v>
      </c>
      <c r="G257" s="46">
        <v>2</v>
      </c>
      <c r="H257" s="46"/>
      <c r="I257" s="46"/>
      <c r="J257" s="46">
        <v>56</v>
      </c>
      <c r="K257" s="38">
        <f t="shared" si="2"/>
        <v>56</v>
      </c>
      <c r="L257" s="46">
        <v>2</v>
      </c>
      <c r="M257" s="46" t="s">
        <v>1201</v>
      </c>
      <c r="N257" s="46" t="s">
        <v>15</v>
      </c>
      <c r="O257" s="46" t="s">
        <v>12</v>
      </c>
      <c r="P257" s="46">
        <v>72</v>
      </c>
      <c r="Q257" s="46"/>
      <c r="R257" s="46">
        <v>56</v>
      </c>
      <c r="S257" s="46"/>
      <c r="T257" s="38"/>
      <c r="U257" s="46">
        <v>30</v>
      </c>
      <c r="V257" s="46">
        <v>0</v>
      </c>
    </row>
    <row r="258" spans="1:22" s="25" customFormat="1" ht="27.75" customHeight="1" x14ac:dyDescent="0.2">
      <c r="A258" s="157">
        <v>249</v>
      </c>
      <c r="B258" s="157"/>
      <c r="C258" s="39" t="s">
        <v>9</v>
      </c>
      <c r="D258" s="39"/>
      <c r="E258" s="46">
        <v>3897</v>
      </c>
      <c r="F258" s="46">
        <v>47</v>
      </c>
      <c r="G258" s="46">
        <v>1</v>
      </c>
      <c r="H258" s="46"/>
      <c r="I258" s="46"/>
      <c r="J258" s="46">
        <v>36</v>
      </c>
      <c r="K258" s="38">
        <f t="shared" si="2"/>
        <v>36</v>
      </c>
      <c r="L258" s="46">
        <v>1</v>
      </c>
      <c r="M258" s="46" t="s">
        <v>1201</v>
      </c>
      <c r="N258" s="46"/>
      <c r="O258" s="46"/>
      <c r="P258" s="46"/>
      <c r="Q258" s="46">
        <v>36</v>
      </c>
      <c r="R258" s="46"/>
      <c r="S258" s="46"/>
      <c r="T258" s="38"/>
      <c r="U258" s="46"/>
      <c r="V258" s="46">
        <v>0</v>
      </c>
    </row>
    <row r="259" spans="1:22" s="25" customFormat="1" ht="27.75" customHeight="1" x14ac:dyDescent="0.2">
      <c r="A259" s="157">
        <v>250</v>
      </c>
      <c r="B259" s="157"/>
      <c r="C259" s="39" t="s">
        <v>9</v>
      </c>
      <c r="D259" s="39"/>
      <c r="E259" s="46">
        <v>1437</v>
      </c>
      <c r="F259" s="46">
        <v>134</v>
      </c>
      <c r="G259" s="46">
        <v>1</v>
      </c>
      <c r="H259" s="46">
        <v>1</v>
      </c>
      <c r="I259" s="46">
        <v>2</v>
      </c>
      <c r="J259" s="46">
        <v>48</v>
      </c>
      <c r="K259" s="38">
        <f t="shared" si="2"/>
        <v>648</v>
      </c>
      <c r="L259" s="46">
        <v>1</v>
      </c>
      <c r="M259" s="46" t="s">
        <v>1201</v>
      </c>
      <c r="N259" s="46"/>
      <c r="O259" s="46"/>
      <c r="P259" s="46"/>
      <c r="Q259" s="46">
        <v>648</v>
      </c>
      <c r="R259" s="46"/>
      <c r="S259" s="46"/>
      <c r="T259" s="38"/>
      <c r="U259" s="46"/>
      <c r="V259" s="46">
        <v>0</v>
      </c>
    </row>
    <row r="260" spans="1:22" s="25" customFormat="1" ht="27.75" customHeight="1" x14ac:dyDescent="0.2">
      <c r="A260" s="157">
        <v>251</v>
      </c>
      <c r="B260" s="157"/>
      <c r="C260" s="39" t="s">
        <v>9</v>
      </c>
      <c r="D260" s="39"/>
      <c r="E260" s="46">
        <v>1438</v>
      </c>
      <c r="F260" s="46">
        <v>135</v>
      </c>
      <c r="G260" s="46">
        <v>1</v>
      </c>
      <c r="H260" s="46">
        <v>1</v>
      </c>
      <c r="I260" s="46">
        <v>3</v>
      </c>
      <c r="J260" s="46">
        <v>35</v>
      </c>
      <c r="K260" s="38">
        <f t="shared" si="2"/>
        <v>735</v>
      </c>
      <c r="L260" s="46">
        <v>1</v>
      </c>
      <c r="M260" s="46" t="s">
        <v>1201</v>
      </c>
      <c r="N260" s="46"/>
      <c r="O260" s="46"/>
      <c r="P260" s="46"/>
      <c r="Q260" s="46">
        <v>735</v>
      </c>
      <c r="R260" s="46"/>
      <c r="S260" s="46"/>
      <c r="T260" s="38"/>
      <c r="U260" s="46"/>
      <c r="V260" s="46">
        <v>0</v>
      </c>
    </row>
    <row r="261" spans="1:22" s="25" customFormat="1" ht="27.75" customHeight="1" x14ac:dyDescent="0.2">
      <c r="A261" s="157">
        <v>252</v>
      </c>
      <c r="B261" s="157"/>
      <c r="C261" s="39" t="s">
        <v>9</v>
      </c>
      <c r="D261" s="39"/>
      <c r="E261" s="46">
        <v>6009</v>
      </c>
      <c r="F261" s="46">
        <v>66</v>
      </c>
      <c r="G261" s="46">
        <v>1</v>
      </c>
      <c r="H261" s="46"/>
      <c r="I261" s="46">
        <v>1</v>
      </c>
      <c r="J261" s="46">
        <v>92</v>
      </c>
      <c r="K261" s="38">
        <f t="shared" si="2"/>
        <v>192</v>
      </c>
      <c r="L261" s="46">
        <v>1</v>
      </c>
      <c r="M261" s="46" t="s">
        <v>1201</v>
      </c>
      <c r="N261" s="46"/>
      <c r="O261" s="46"/>
      <c r="P261" s="46"/>
      <c r="Q261" s="46">
        <v>192</v>
      </c>
      <c r="R261" s="46"/>
      <c r="S261" s="46"/>
      <c r="T261" s="38"/>
      <c r="U261" s="46"/>
      <c r="V261" s="46">
        <v>0</v>
      </c>
    </row>
    <row r="262" spans="1:22" s="25" customFormat="1" ht="27.75" customHeight="1" x14ac:dyDescent="0.2">
      <c r="A262" s="157">
        <v>253</v>
      </c>
      <c r="B262" s="162" t="s">
        <v>3076</v>
      </c>
      <c r="C262" s="39" t="s">
        <v>9</v>
      </c>
      <c r="D262" s="39"/>
      <c r="E262" s="46">
        <v>6011</v>
      </c>
      <c r="F262" s="46">
        <v>68</v>
      </c>
      <c r="G262" s="46">
        <v>2</v>
      </c>
      <c r="H262" s="46"/>
      <c r="I262" s="46">
        <v>1</v>
      </c>
      <c r="J262" s="46">
        <v>58</v>
      </c>
      <c r="K262" s="38">
        <f t="shared" si="2"/>
        <v>158</v>
      </c>
      <c r="L262" s="46">
        <v>2</v>
      </c>
      <c r="M262" s="46" t="s">
        <v>1202</v>
      </c>
      <c r="N262" s="46" t="s">
        <v>15</v>
      </c>
      <c r="O262" s="46" t="s">
        <v>42</v>
      </c>
      <c r="P262" s="46">
        <v>68</v>
      </c>
      <c r="Q262" s="46"/>
      <c r="R262" s="46">
        <v>158</v>
      </c>
      <c r="S262" s="46"/>
      <c r="T262" s="38"/>
      <c r="U262" s="46">
        <v>15</v>
      </c>
      <c r="V262" s="46">
        <v>0</v>
      </c>
    </row>
    <row r="263" spans="1:22" s="25" customFormat="1" ht="27.75" customHeight="1" x14ac:dyDescent="0.2">
      <c r="A263" s="157">
        <v>254</v>
      </c>
      <c r="B263" s="157"/>
      <c r="C263" s="39" t="s">
        <v>9</v>
      </c>
      <c r="D263" s="39"/>
      <c r="E263" s="46">
        <v>1447</v>
      </c>
      <c r="F263" s="46">
        <v>144</v>
      </c>
      <c r="G263" s="46">
        <v>1</v>
      </c>
      <c r="H263" s="46">
        <v>8</v>
      </c>
      <c r="I263" s="46">
        <v>2</v>
      </c>
      <c r="J263" s="46">
        <v>63</v>
      </c>
      <c r="K263" s="38">
        <f t="shared" si="2"/>
        <v>3463</v>
      </c>
      <c r="L263" s="46">
        <v>1</v>
      </c>
      <c r="M263" s="46" t="s">
        <v>1202</v>
      </c>
      <c r="N263" s="46"/>
      <c r="O263" s="46"/>
      <c r="P263" s="46"/>
      <c r="Q263" s="46">
        <v>3463</v>
      </c>
      <c r="R263" s="46"/>
      <c r="S263" s="46"/>
      <c r="T263" s="38"/>
      <c r="U263" s="46"/>
      <c r="V263" s="46">
        <v>0</v>
      </c>
    </row>
    <row r="264" spans="1:22" s="25" customFormat="1" ht="27.75" customHeight="1" x14ac:dyDescent="0.2">
      <c r="A264" s="157">
        <v>255</v>
      </c>
      <c r="B264" s="162" t="s">
        <v>3077</v>
      </c>
      <c r="C264" s="39" t="s">
        <v>9</v>
      </c>
      <c r="D264" s="39"/>
      <c r="E264" s="46">
        <v>725</v>
      </c>
      <c r="F264" s="46">
        <v>40</v>
      </c>
      <c r="G264" s="46">
        <v>2</v>
      </c>
      <c r="H264" s="46"/>
      <c r="I264" s="46">
        <v>3</v>
      </c>
      <c r="J264" s="46">
        <v>54</v>
      </c>
      <c r="K264" s="38">
        <f t="shared" si="2"/>
        <v>354</v>
      </c>
      <c r="L264" s="46">
        <v>2</v>
      </c>
      <c r="M264" s="46" t="s">
        <v>1203</v>
      </c>
      <c r="N264" s="46" t="s">
        <v>15</v>
      </c>
      <c r="O264" s="46" t="s">
        <v>42</v>
      </c>
      <c r="P264" s="46">
        <v>36</v>
      </c>
      <c r="Q264" s="46"/>
      <c r="R264" s="46">
        <v>354</v>
      </c>
      <c r="S264" s="46"/>
      <c r="T264" s="38"/>
      <c r="U264" s="46">
        <v>10</v>
      </c>
      <c r="V264" s="46">
        <v>0</v>
      </c>
    </row>
    <row r="265" spans="1:22" s="25" customFormat="1" ht="27.75" customHeight="1" x14ac:dyDescent="0.2">
      <c r="A265" s="157">
        <v>256</v>
      </c>
      <c r="B265" s="157"/>
      <c r="C265" s="39" t="s">
        <v>9</v>
      </c>
      <c r="D265" s="39"/>
      <c r="E265" s="46">
        <v>3521</v>
      </c>
      <c r="F265" s="46">
        <v>127</v>
      </c>
      <c r="G265" s="46">
        <v>1</v>
      </c>
      <c r="H265" s="46">
        <v>20</v>
      </c>
      <c r="I265" s="46"/>
      <c r="J265" s="46">
        <v>32</v>
      </c>
      <c r="K265" s="38">
        <f t="shared" si="2"/>
        <v>8032</v>
      </c>
      <c r="L265" s="46">
        <v>1</v>
      </c>
      <c r="M265" s="46" t="s">
        <v>1203</v>
      </c>
      <c r="N265" s="46"/>
      <c r="O265" s="46"/>
      <c r="P265" s="46"/>
      <c r="Q265" s="46">
        <v>8032</v>
      </c>
      <c r="R265" s="46"/>
      <c r="S265" s="46"/>
      <c r="T265" s="38"/>
      <c r="U265" s="46"/>
      <c r="V265" s="46">
        <v>0</v>
      </c>
    </row>
    <row r="266" spans="1:22" s="25" customFormat="1" ht="27.75" customHeight="1" x14ac:dyDescent="0.2">
      <c r="A266" s="157">
        <v>257</v>
      </c>
      <c r="B266" s="162" t="s">
        <v>3078</v>
      </c>
      <c r="C266" s="39" t="s">
        <v>9</v>
      </c>
      <c r="D266" s="39"/>
      <c r="E266" s="46">
        <v>6008</v>
      </c>
      <c r="F266" s="46">
        <v>65</v>
      </c>
      <c r="G266" s="46">
        <v>2</v>
      </c>
      <c r="H266" s="46"/>
      <c r="I266" s="46">
        <v>2</v>
      </c>
      <c r="J266" s="46">
        <v>62</v>
      </c>
      <c r="K266" s="38">
        <f t="shared" si="2"/>
        <v>262</v>
      </c>
      <c r="L266" s="46">
        <v>2</v>
      </c>
      <c r="M266" s="46" t="s">
        <v>1204</v>
      </c>
      <c r="N266" s="46" t="s">
        <v>15</v>
      </c>
      <c r="O266" s="46" t="s">
        <v>12</v>
      </c>
      <c r="P266" s="46">
        <v>102</v>
      </c>
      <c r="Q266" s="46"/>
      <c r="R266" s="46">
        <v>262</v>
      </c>
      <c r="S266" s="46"/>
      <c r="T266" s="38"/>
      <c r="U266" s="46">
        <v>20</v>
      </c>
      <c r="V266" s="46">
        <v>0</v>
      </c>
    </row>
    <row r="267" spans="1:22" s="25" customFormat="1" ht="27.75" customHeight="1" x14ac:dyDescent="0.2">
      <c r="A267" s="157">
        <v>258</v>
      </c>
      <c r="B267" s="157"/>
      <c r="C267" s="39" t="s">
        <v>9</v>
      </c>
      <c r="D267" s="39"/>
      <c r="E267" s="46">
        <v>1743</v>
      </c>
      <c r="F267" s="46">
        <v>1</v>
      </c>
      <c r="G267" s="46">
        <v>1</v>
      </c>
      <c r="H267" s="46">
        <v>7</v>
      </c>
      <c r="I267" s="46">
        <v>1</v>
      </c>
      <c r="J267" s="46">
        <v>62</v>
      </c>
      <c r="K267" s="38">
        <f t="shared" si="2"/>
        <v>2962</v>
      </c>
      <c r="L267" s="46">
        <v>1</v>
      </c>
      <c r="M267" s="46" t="s">
        <v>1204</v>
      </c>
      <c r="N267" s="46"/>
      <c r="O267" s="46"/>
      <c r="P267" s="46"/>
      <c r="Q267" s="46">
        <v>2962</v>
      </c>
      <c r="R267" s="46"/>
      <c r="S267" s="46"/>
      <c r="T267" s="38"/>
      <c r="U267" s="46"/>
      <c r="V267" s="46">
        <v>0</v>
      </c>
    </row>
    <row r="268" spans="1:22" s="25" customFormat="1" ht="27.75" customHeight="1" x14ac:dyDescent="0.2">
      <c r="A268" s="157">
        <v>259</v>
      </c>
      <c r="B268" s="157"/>
      <c r="C268" s="39" t="s">
        <v>9</v>
      </c>
      <c r="D268" s="39"/>
      <c r="E268" s="46">
        <v>1744</v>
      </c>
      <c r="F268" s="46">
        <v>2</v>
      </c>
      <c r="G268" s="46">
        <v>1</v>
      </c>
      <c r="H268" s="46">
        <v>1</v>
      </c>
      <c r="I268" s="46">
        <v>2</v>
      </c>
      <c r="J268" s="46">
        <v>32</v>
      </c>
      <c r="K268" s="38">
        <f t="shared" si="2"/>
        <v>632</v>
      </c>
      <c r="L268" s="46">
        <v>1</v>
      </c>
      <c r="M268" s="46" t="s">
        <v>1204</v>
      </c>
      <c r="N268" s="46"/>
      <c r="O268" s="46"/>
      <c r="P268" s="46"/>
      <c r="Q268" s="46">
        <v>632</v>
      </c>
      <c r="R268" s="46"/>
      <c r="S268" s="46"/>
      <c r="T268" s="38"/>
      <c r="U268" s="46"/>
      <c r="V268" s="46">
        <v>0</v>
      </c>
    </row>
    <row r="269" spans="1:22" s="25" customFormat="1" ht="27.75" customHeight="1" x14ac:dyDescent="0.2">
      <c r="A269" s="157">
        <v>260</v>
      </c>
      <c r="B269" s="157"/>
      <c r="C269" s="39" t="s">
        <v>9</v>
      </c>
      <c r="D269" s="39"/>
      <c r="E269" s="46">
        <v>3941</v>
      </c>
      <c r="F269" s="46">
        <v>48</v>
      </c>
      <c r="G269" s="46">
        <v>1</v>
      </c>
      <c r="H269" s="46"/>
      <c r="I269" s="46">
        <v>1</v>
      </c>
      <c r="J269" s="46">
        <v>92</v>
      </c>
      <c r="K269" s="38">
        <f t="shared" si="2"/>
        <v>192</v>
      </c>
      <c r="L269" s="46">
        <v>1</v>
      </c>
      <c r="M269" s="46" t="s">
        <v>1204</v>
      </c>
      <c r="N269" s="46"/>
      <c r="O269" s="46"/>
      <c r="P269" s="46"/>
      <c r="Q269" s="46">
        <v>192</v>
      </c>
      <c r="R269" s="46"/>
      <c r="S269" s="46"/>
      <c r="T269" s="38"/>
      <c r="U269" s="46"/>
      <c r="V269" s="46">
        <v>0</v>
      </c>
    </row>
    <row r="270" spans="1:22" s="25" customFormat="1" ht="27.75" customHeight="1" x14ac:dyDescent="0.2">
      <c r="A270" s="157">
        <v>261</v>
      </c>
      <c r="B270" s="157"/>
      <c r="C270" s="39" t="s">
        <v>9</v>
      </c>
      <c r="D270" s="39"/>
      <c r="E270" s="46">
        <v>3934</v>
      </c>
      <c r="F270" s="46">
        <v>41</v>
      </c>
      <c r="G270" s="46">
        <v>1</v>
      </c>
      <c r="H270" s="46"/>
      <c r="I270" s="46"/>
      <c r="J270" s="46">
        <v>70</v>
      </c>
      <c r="K270" s="38">
        <f t="shared" si="2"/>
        <v>70</v>
      </c>
      <c r="L270" s="46">
        <v>1</v>
      </c>
      <c r="M270" s="46" t="s">
        <v>1204</v>
      </c>
      <c r="N270" s="46"/>
      <c r="O270" s="46"/>
      <c r="P270" s="46"/>
      <c r="Q270" s="46">
        <v>70</v>
      </c>
      <c r="R270" s="46"/>
      <c r="S270" s="46"/>
      <c r="T270" s="38"/>
      <c r="U270" s="46"/>
      <c r="V270" s="46">
        <v>0</v>
      </c>
    </row>
    <row r="271" spans="1:22" s="25" customFormat="1" ht="27.75" customHeight="1" x14ac:dyDescent="0.2">
      <c r="A271" s="157">
        <v>262</v>
      </c>
      <c r="B271" s="162" t="s">
        <v>3079</v>
      </c>
      <c r="C271" s="39" t="s">
        <v>9</v>
      </c>
      <c r="D271" s="39"/>
      <c r="E271" s="46"/>
      <c r="F271" s="46"/>
      <c r="G271" s="46">
        <v>2</v>
      </c>
      <c r="H271" s="46"/>
      <c r="I271" s="46">
        <v>2</v>
      </c>
      <c r="J271" s="46">
        <v>57</v>
      </c>
      <c r="K271" s="38">
        <f t="shared" si="2"/>
        <v>257</v>
      </c>
      <c r="L271" s="46">
        <v>2</v>
      </c>
      <c r="M271" s="46" t="s">
        <v>1205</v>
      </c>
      <c r="N271" s="46" t="s">
        <v>15</v>
      </c>
      <c r="O271" s="46" t="s">
        <v>12</v>
      </c>
      <c r="P271" s="46">
        <v>183</v>
      </c>
      <c r="Q271" s="46"/>
      <c r="R271" s="46">
        <v>257</v>
      </c>
      <c r="S271" s="46"/>
      <c r="T271" s="38"/>
      <c r="U271" s="46">
        <v>20</v>
      </c>
      <c r="V271" s="46">
        <v>0</v>
      </c>
    </row>
    <row r="272" spans="1:22" s="25" customFormat="1" ht="27.75" customHeight="1" x14ac:dyDescent="0.2">
      <c r="A272" s="157">
        <v>263</v>
      </c>
      <c r="B272" s="157"/>
      <c r="C272" s="39" t="s">
        <v>9</v>
      </c>
      <c r="D272" s="39"/>
      <c r="E272" s="46"/>
      <c r="F272" s="46"/>
      <c r="G272" s="46">
        <v>2</v>
      </c>
      <c r="H272" s="46"/>
      <c r="I272" s="46"/>
      <c r="J272" s="46">
        <v>68</v>
      </c>
      <c r="K272" s="38">
        <f t="shared" si="2"/>
        <v>68</v>
      </c>
      <c r="L272" s="46">
        <v>2</v>
      </c>
      <c r="M272" s="46" t="s">
        <v>1205</v>
      </c>
      <c r="N272" s="46"/>
      <c r="O272" s="46"/>
      <c r="P272" s="46"/>
      <c r="Q272" s="46">
        <v>68</v>
      </c>
      <c r="R272" s="46"/>
      <c r="S272" s="46"/>
      <c r="T272" s="38"/>
      <c r="U272" s="46"/>
      <c r="V272" s="46">
        <v>0</v>
      </c>
    </row>
    <row r="273" spans="1:22" s="25" customFormat="1" ht="27.75" customHeight="1" x14ac:dyDescent="0.2">
      <c r="A273" s="157">
        <v>264</v>
      </c>
      <c r="B273" s="157"/>
      <c r="C273" s="39" t="s">
        <v>9</v>
      </c>
      <c r="D273" s="39"/>
      <c r="E273" s="46"/>
      <c r="F273" s="46">
        <v>525</v>
      </c>
      <c r="G273" s="46">
        <v>1</v>
      </c>
      <c r="H273" s="46">
        <v>3</v>
      </c>
      <c r="I273" s="46">
        <v>3</v>
      </c>
      <c r="J273" s="46">
        <v>83</v>
      </c>
      <c r="K273" s="38">
        <f t="shared" si="2"/>
        <v>1583</v>
      </c>
      <c r="L273" s="46">
        <v>1</v>
      </c>
      <c r="M273" s="46" t="s">
        <v>1205</v>
      </c>
      <c r="N273" s="46"/>
      <c r="O273" s="46"/>
      <c r="P273" s="46"/>
      <c r="Q273" s="46">
        <v>1583</v>
      </c>
      <c r="R273" s="46"/>
      <c r="S273" s="46"/>
      <c r="T273" s="38"/>
      <c r="U273" s="46"/>
      <c r="V273" s="46">
        <v>0</v>
      </c>
    </row>
    <row r="274" spans="1:22" s="25" customFormat="1" ht="27.75" customHeight="1" x14ac:dyDescent="0.2">
      <c r="A274" s="157">
        <v>265</v>
      </c>
      <c r="B274" s="157"/>
      <c r="C274" s="39" t="s">
        <v>9</v>
      </c>
      <c r="D274" s="39"/>
      <c r="E274" s="46"/>
      <c r="F274" s="46"/>
      <c r="G274" s="46">
        <v>1</v>
      </c>
      <c r="H274" s="46">
        <v>25</v>
      </c>
      <c r="I274" s="46">
        <v>3</v>
      </c>
      <c r="J274" s="46">
        <v>18</v>
      </c>
      <c r="K274" s="38">
        <f t="shared" si="2"/>
        <v>10318</v>
      </c>
      <c r="L274" s="46">
        <v>1</v>
      </c>
      <c r="M274" s="46" t="s">
        <v>1205</v>
      </c>
      <c r="N274" s="46"/>
      <c r="O274" s="46"/>
      <c r="P274" s="46"/>
      <c r="Q274" s="46">
        <v>10318</v>
      </c>
      <c r="R274" s="46"/>
      <c r="S274" s="46"/>
      <c r="T274" s="38"/>
      <c r="U274" s="46"/>
      <c r="V274" s="46">
        <v>0</v>
      </c>
    </row>
    <row r="275" spans="1:22" s="25" customFormat="1" ht="27.75" customHeight="1" x14ac:dyDescent="0.2">
      <c r="A275" s="157">
        <v>266</v>
      </c>
      <c r="B275" s="157"/>
      <c r="C275" s="39" t="s">
        <v>9</v>
      </c>
      <c r="D275" s="39"/>
      <c r="E275" s="46">
        <v>1427</v>
      </c>
      <c r="F275" s="46">
        <v>121</v>
      </c>
      <c r="G275" s="46">
        <v>1</v>
      </c>
      <c r="H275" s="46">
        <v>3</v>
      </c>
      <c r="I275" s="46">
        <v>1</v>
      </c>
      <c r="J275" s="46">
        <v>39</v>
      </c>
      <c r="K275" s="38">
        <f t="shared" si="2"/>
        <v>1339</v>
      </c>
      <c r="L275" s="46">
        <v>1</v>
      </c>
      <c r="M275" s="46" t="s">
        <v>1205</v>
      </c>
      <c r="N275" s="46"/>
      <c r="O275" s="46"/>
      <c r="P275" s="46"/>
      <c r="Q275" s="46">
        <v>1339</v>
      </c>
      <c r="R275" s="46"/>
      <c r="S275" s="46"/>
      <c r="T275" s="38"/>
      <c r="U275" s="46"/>
      <c r="V275" s="46">
        <v>0</v>
      </c>
    </row>
    <row r="276" spans="1:22" s="25" customFormat="1" ht="27.75" customHeight="1" x14ac:dyDescent="0.2">
      <c r="A276" s="157">
        <v>267</v>
      </c>
      <c r="B276" s="157"/>
      <c r="C276" s="39" t="s">
        <v>9</v>
      </c>
      <c r="D276" s="39"/>
      <c r="E276" s="46">
        <v>1844</v>
      </c>
      <c r="F276" s="46">
        <v>95</v>
      </c>
      <c r="G276" s="46">
        <v>1</v>
      </c>
      <c r="H276" s="46">
        <v>10</v>
      </c>
      <c r="I276" s="46">
        <v>1</v>
      </c>
      <c r="J276" s="46">
        <v>43</v>
      </c>
      <c r="K276" s="38">
        <f t="shared" si="2"/>
        <v>4143</v>
      </c>
      <c r="L276" s="46">
        <v>1</v>
      </c>
      <c r="M276" s="46" t="s">
        <v>1205</v>
      </c>
      <c r="N276" s="46"/>
      <c r="O276" s="46"/>
      <c r="P276" s="46"/>
      <c r="Q276" s="46">
        <v>4143</v>
      </c>
      <c r="R276" s="46"/>
      <c r="S276" s="46"/>
      <c r="T276" s="38"/>
      <c r="U276" s="46"/>
      <c r="V276" s="46">
        <v>0</v>
      </c>
    </row>
    <row r="277" spans="1:22" s="25" customFormat="1" ht="27.75" customHeight="1" x14ac:dyDescent="0.2">
      <c r="A277" s="157">
        <v>268</v>
      </c>
      <c r="B277" s="157"/>
      <c r="C277" s="39" t="s">
        <v>13</v>
      </c>
      <c r="D277" s="39"/>
      <c r="E277" s="46"/>
      <c r="F277" s="46"/>
      <c r="G277" s="46">
        <v>1</v>
      </c>
      <c r="H277" s="46">
        <v>3</v>
      </c>
      <c r="I277" s="46"/>
      <c r="J277" s="46"/>
      <c r="K277" s="38">
        <f t="shared" si="2"/>
        <v>1200</v>
      </c>
      <c r="L277" s="46">
        <v>1</v>
      </c>
      <c r="M277" s="46" t="s">
        <v>1205</v>
      </c>
      <c r="N277" s="46"/>
      <c r="O277" s="46"/>
      <c r="P277" s="46"/>
      <c r="Q277" s="46">
        <v>1200</v>
      </c>
      <c r="R277" s="46"/>
      <c r="S277" s="46"/>
      <c r="T277" s="38"/>
      <c r="U277" s="46"/>
      <c r="V277" s="46">
        <v>0.01</v>
      </c>
    </row>
    <row r="278" spans="1:22" s="25" customFormat="1" ht="27.75" customHeight="1" x14ac:dyDescent="0.2">
      <c r="A278" s="157">
        <v>269</v>
      </c>
      <c r="B278" s="157"/>
      <c r="C278" s="39" t="s">
        <v>9</v>
      </c>
      <c r="D278" s="39"/>
      <c r="E278" s="46">
        <v>1041</v>
      </c>
      <c r="F278" s="46">
        <v>70</v>
      </c>
      <c r="G278" s="46">
        <v>1</v>
      </c>
      <c r="H278" s="46">
        <v>6</v>
      </c>
      <c r="I278" s="46">
        <v>3</v>
      </c>
      <c r="J278" s="46">
        <v>57</v>
      </c>
      <c r="K278" s="38">
        <f t="shared" si="2"/>
        <v>2757</v>
      </c>
      <c r="L278" s="46">
        <v>1</v>
      </c>
      <c r="M278" s="46" t="s">
        <v>1205</v>
      </c>
      <c r="N278" s="46"/>
      <c r="O278" s="46"/>
      <c r="P278" s="46"/>
      <c r="Q278" s="46">
        <v>2757</v>
      </c>
      <c r="R278" s="46"/>
      <c r="S278" s="46"/>
      <c r="T278" s="38"/>
      <c r="U278" s="46"/>
      <c r="V278" s="46">
        <v>0</v>
      </c>
    </row>
    <row r="279" spans="1:22" s="25" customFormat="1" ht="27.75" customHeight="1" x14ac:dyDescent="0.2">
      <c r="A279" s="157">
        <v>270</v>
      </c>
      <c r="B279" s="162" t="s">
        <v>3080</v>
      </c>
      <c r="C279" s="39" t="s">
        <v>9</v>
      </c>
      <c r="D279" s="39"/>
      <c r="E279" s="46">
        <v>966</v>
      </c>
      <c r="F279" s="46">
        <v>83</v>
      </c>
      <c r="G279" s="46">
        <v>2</v>
      </c>
      <c r="H279" s="46"/>
      <c r="I279" s="46">
        <v>2</v>
      </c>
      <c r="J279" s="46">
        <v>60</v>
      </c>
      <c r="K279" s="38">
        <f t="shared" si="2"/>
        <v>260</v>
      </c>
      <c r="L279" s="46">
        <v>2</v>
      </c>
      <c r="M279" s="46" t="s">
        <v>1206</v>
      </c>
      <c r="N279" s="46" t="s">
        <v>15</v>
      </c>
      <c r="O279" s="46" t="s">
        <v>12</v>
      </c>
      <c r="P279" s="46">
        <v>177</v>
      </c>
      <c r="Q279" s="46"/>
      <c r="R279" s="46">
        <v>260</v>
      </c>
      <c r="S279" s="46"/>
      <c r="T279" s="38"/>
      <c r="U279" s="46">
        <v>20</v>
      </c>
      <c r="V279" s="46">
        <v>0</v>
      </c>
    </row>
    <row r="280" spans="1:22" s="25" customFormat="1" ht="27.75" customHeight="1" x14ac:dyDescent="0.2">
      <c r="A280" s="157">
        <v>271</v>
      </c>
      <c r="B280" s="157"/>
      <c r="C280" s="39" t="s">
        <v>9</v>
      </c>
      <c r="D280" s="39"/>
      <c r="E280" s="46">
        <v>993</v>
      </c>
      <c r="F280" s="46">
        <v>18</v>
      </c>
      <c r="G280" s="46">
        <v>1</v>
      </c>
      <c r="H280" s="46"/>
      <c r="I280" s="46">
        <v>2</v>
      </c>
      <c r="J280" s="46">
        <v>38</v>
      </c>
      <c r="K280" s="38">
        <f t="shared" si="2"/>
        <v>238</v>
      </c>
      <c r="L280" s="46">
        <v>1</v>
      </c>
      <c r="M280" s="46" t="s">
        <v>1206</v>
      </c>
      <c r="N280" s="46"/>
      <c r="O280" s="46"/>
      <c r="P280" s="46"/>
      <c r="Q280" s="46">
        <v>238</v>
      </c>
      <c r="R280" s="46"/>
      <c r="S280" s="46"/>
      <c r="T280" s="38"/>
      <c r="U280" s="46"/>
      <c r="V280" s="46">
        <v>0</v>
      </c>
    </row>
    <row r="281" spans="1:22" s="25" customFormat="1" ht="27.75" customHeight="1" x14ac:dyDescent="0.2">
      <c r="A281" s="157">
        <v>272</v>
      </c>
      <c r="B281" s="157"/>
      <c r="C281" s="39" t="s">
        <v>9</v>
      </c>
      <c r="D281" s="39"/>
      <c r="E281" s="46">
        <v>1474</v>
      </c>
      <c r="F281" s="46">
        <v>119</v>
      </c>
      <c r="G281" s="46">
        <v>1</v>
      </c>
      <c r="H281" s="46">
        <v>8</v>
      </c>
      <c r="I281" s="46">
        <v>2</v>
      </c>
      <c r="J281" s="46">
        <v>69</v>
      </c>
      <c r="K281" s="38">
        <f t="shared" si="2"/>
        <v>3469</v>
      </c>
      <c r="L281" s="46">
        <v>1</v>
      </c>
      <c r="M281" s="46" t="s">
        <v>1206</v>
      </c>
      <c r="N281" s="46"/>
      <c r="O281" s="46"/>
      <c r="P281" s="46"/>
      <c r="Q281" s="46">
        <v>3469</v>
      </c>
      <c r="R281" s="46"/>
      <c r="S281" s="46"/>
      <c r="T281" s="38"/>
      <c r="U281" s="46"/>
      <c r="V281" s="46">
        <v>0</v>
      </c>
    </row>
    <row r="282" spans="1:22" s="25" customFormat="1" ht="27.75" customHeight="1" x14ac:dyDescent="0.2">
      <c r="A282" s="157">
        <v>273</v>
      </c>
      <c r="B282" s="157"/>
      <c r="C282" s="39" t="s">
        <v>9</v>
      </c>
      <c r="D282" s="39"/>
      <c r="E282" s="46">
        <v>1497</v>
      </c>
      <c r="F282" s="46">
        <v>436</v>
      </c>
      <c r="G282" s="46">
        <v>1</v>
      </c>
      <c r="H282" s="46">
        <v>12</v>
      </c>
      <c r="I282" s="46">
        <v>1</v>
      </c>
      <c r="J282" s="46">
        <v>36</v>
      </c>
      <c r="K282" s="38">
        <f t="shared" si="2"/>
        <v>4936</v>
      </c>
      <c r="L282" s="46">
        <v>1</v>
      </c>
      <c r="M282" s="46" t="s">
        <v>1206</v>
      </c>
      <c r="N282" s="46"/>
      <c r="O282" s="46"/>
      <c r="P282" s="46"/>
      <c r="Q282" s="46">
        <v>4936</v>
      </c>
      <c r="R282" s="46"/>
      <c r="S282" s="46"/>
      <c r="T282" s="38"/>
      <c r="U282" s="46"/>
      <c r="V282" s="46">
        <v>0</v>
      </c>
    </row>
    <row r="283" spans="1:22" s="25" customFormat="1" ht="27.75" customHeight="1" x14ac:dyDescent="0.2">
      <c r="A283" s="157">
        <v>274</v>
      </c>
      <c r="B283" s="157"/>
      <c r="C283" s="39" t="s">
        <v>9</v>
      </c>
      <c r="D283" s="39"/>
      <c r="E283" s="46"/>
      <c r="F283" s="46">
        <v>123</v>
      </c>
      <c r="G283" s="46">
        <v>1</v>
      </c>
      <c r="H283" s="46">
        <v>3</v>
      </c>
      <c r="I283" s="46">
        <v>2</v>
      </c>
      <c r="J283" s="46">
        <v>59</v>
      </c>
      <c r="K283" s="38">
        <f t="shared" si="2"/>
        <v>1459</v>
      </c>
      <c r="L283" s="46">
        <v>1</v>
      </c>
      <c r="M283" s="46" t="s">
        <v>1206</v>
      </c>
      <c r="N283" s="46"/>
      <c r="O283" s="46"/>
      <c r="P283" s="46"/>
      <c r="Q283" s="46">
        <v>1459</v>
      </c>
      <c r="R283" s="46"/>
      <c r="S283" s="46"/>
      <c r="T283" s="38"/>
      <c r="U283" s="46"/>
      <c r="V283" s="46">
        <v>0</v>
      </c>
    </row>
    <row r="284" spans="1:22" s="25" customFormat="1" ht="27.75" customHeight="1" x14ac:dyDescent="0.2">
      <c r="A284" s="157">
        <v>275</v>
      </c>
      <c r="B284" s="162" t="s">
        <v>3081</v>
      </c>
      <c r="C284" s="39" t="s">
        <v>9</v>
      </c>
      <c r="D284" s="39"/>
      <c r="E284" s="46">
        <v>968</v>
      </c>
      <c r="F284" s="46">
        <v>85</v>
      </c>
      <c r="G284" s="46">
        <v>2</v>
      </c>
      <c r="H284" s="46"/>
      <c r="I284" s="46">
        <v>1</v>
      </c>
      <c r="J284" s="46">
        <v>99</v>
      </c>
      <c r="K284" s="38">
        <f t="shared" si="2"/>
        <v>199</v>
      </c>
      <c r="L284" s="46">
        <v>2</v>
      </c>
      <c r="M284" s="46" t="s">
        <v>1207</v>
      </c>
      <c r="N284" s="46" t="s">
        <v>15</v>
      </c>
      <c r="O284" s="46" t="s">
        <v>12</v>
      </c>
      <c r="P284" s="46">
        <v>162</v>
      </c>
      <c r="Q284" s="46"/>
      <c r="R284" s="46">
        <v>199</v>
      </c>
      <c r="S284" s="46"/>
      <c r="T284" s="38"/>
      <c r="U284" s="46">
        <v>30</v>
      </c>
      <c r="V284" s="46">
        <v>0</v>
      </c>
    </row>
    <row r="285" spans="1:22" s="25" customFormat="1" ht="27.75" customHeight="1" x14ac:dyDescent="0.2">
      <c r="A285" s="157">
        <v>276</v>
      </c>
      <c r="B285" s="157"/>
      <c r="C285" s="39" t="s">
        <v>9</v>
      </c>
      <c r="D285" s="39"/>
      <c r="E285" s="46">
        <v>1119</v>
      </c>
      <c r="F285" s="46">
        <v>155</v>
      </c>
      <c r="G285" s="46">
        <v>1</v>
      </c>
      <c r="H285" s="46">
        <v>8</v>
      </c>
      <c r="I285" s="46">
        <v>3</v>
      </c>
      <c r="J285" s="46">
        <v>58</v>
      </c>
      <c r="K285" s="38">
        <f t="shared" si="2"/>
        <v>3558</v>
      </c>
      <c r="L285" s="46">
        <v>1</v>
      </c>
      <c r="M285" s="46" t="s">
        <v>1207</v>
      </c>
      <c r="N285" s="46"/>
      <c r="O285" s="46"/>
      <c r="P285" s="46"/>
      <c r="Q285" s="46">
        <v>3558</v>
      </c>
      <c r="R285" s="46"/>
      <c r="S285" s="46"/>
      <c r="T285" s="38"/>
      <c r="U285" s="46"/>
      <c r="V285" s="46">
        <v>0</v>
      </c>
    </row>
    <row r="286" spans="1:22" s="25" customFormat="1" ht="27.75" customHeight="1" x14ac:dyDescent="0.2">
      <c r="A286" s="157">
        <v>277</v>
      </c>
      <c r="B286" s="162" t="s">
        <v>3082</v>
      </c>
      <c r="C286" s="39" t="s">
        <v>9</v>
      </c>
      <c r="D286" s="39"/>
      <c r="E286" s="46">
        <v>947</v>
      </c>
      <c r="F286" s="46">
        <v>61</v>
      </c>
      <c r="G286" s="46">
        <v>2</v>
      </c>
      <c r="H286" s="46"/>
      <c r="I286" s="46">
        <v>2</v>
      </c>
      <c r="J286" s="46">
        <v>64</v>
      </c>
      <c r="K286" s="38">
        <f t="shared" si="2"/>
        <v>264</v>
      </c>
      <c r="L286" s="46">
        <v>2</v>
      </c>
      <c r="M286" s="46" t="s">
        <v>1208</v>
      </c>
      <c r="N286" s="46" t="s">
        <v>15</v>
      </c>
      <c r="O286" s="46" t="s">
        <v>12</v>
      </c>
      <c r="P286" s="46">
        <v>135</v>
      </c>
      <c r="Q286" s="46"/>
      <c r="R286" s="46">
        <v>264</v>
      </c>
      <c r="S286" s="46"/>
      <c r="T286" s="38"/>
      <c r="U286" s="46">
        <v>30</v>
      </c>
      <c r="V286" s="46">
        <v>0</v>
      </c>
    </row>
    <row r="287" spans="1:22" s="25" customFormat="1" ht="27.75" customHeight="1" x14ac:dyDescent="0.2">
      <c r="A287" s="157">
        <v>278</v>
      </c>
      <c r="B287" s="157"/>
      <c r="C287" s="39" t="s">
        <v>9</v>
      </c>
      <c r="D287" s="39"/>
      <c r="E287" s="46">
        <v>4168</v>
      </c>
      <c r="F287" s="46">
        <v>197</v>
      </c>
      <c r="G287" s="46">
        <v>1</v>
      </c>
      <c r="H287" s="46">
        <v>5</v>
      </c>
      <c r="I287" s="46">
        <v>3</v>
      </c>
      <c r="J287" s="46">
        <v>60</v>
      </c>
      <c r="K287" s="38">
        <f t="shared" si="2"/>
        <v>2360</v>
      </c>
      <c r="L287" s="46">
        <v>1</v>
      </c>
      <c r="M287" s="46" t="s">
        <v>1208</v>
      </c>
      <c r="N287" s="46"/>
      <c r="O287" s="46"/>
      <c r="P287" s="46"/>
      <c r="Q287" s="46">
        <v>2360</v>
      </c>
      <c r="R287" s="46"/>
      <c r="S287" s="46"/>
      <c r="T287" s="38"/>
      <c r="U287" s="46"/>
      <c r="V287" s="46">
        <v>0</v>
      </c>
    </row>
    <row r="288" spans="1:22" s="25" customFormat="1" ht="27.75" customHeight="1" x14ac:dyDescent="0.2">
      <c r="A288" s="157">
        <v>279</v>
      </c>
      <c r="B288" s="157"/>
      <c r="C288" s="39" t="s">
        <v>9</v>
      </c>
      <c r="D288" s="39"/>
      <c r="E288" s="46">
        <v>4171</v>
      </c>
      <c r="F288" s="46">
        <v>198</v>
      </c>
      <c r="G288" s="46">
        <v>1</v>
      </c>
      <c r="H288" s="46">
        <v>71</v>
      </c>
      <c r="I288" s="46">
        <v>1</v>
      </c>
      <c r="J288" s="46">
        <v>20</v>
      </c>
      <c r="K288" s="38">
        <f t="shared" si="2"/>
        <v>28520</v>
      </c>
      <c r="L288" s="46">
        <v>1</v>
      </c>
      <c r="M288" s="46" t="s">
        <v>1208</v>
      </c>
      <c r="N288" s="46"/>
      <c r="O288" s="46"/>
      <c r="P288" s="46"/>
      <c r="Q288" s="46">
        <v>28520</v>
      </c>
      <c r="R288" s="46"/>
      <c r="S288" s="46"/>
      <c r="T288" s="38"/>
      <c r="U288" s="46"/>
      <c r="V288" s="46">
        <v>0</v>
      </c>
    </row>
    <row r="289" spans="1:22" s="25" customFormat="1" ht="27.75" customHeight="1" x14ac:dyDescent="0.2">
      <c r="A289" s="157">
        <v>280</v>
      </c>
      <c r="B289" s="157"/>
      <c r="C289" s="39" t="s">
        <v>9</v>
      </c>
      <c r="D289" s="39"/>
      <c r="E289" s="46">
        <v>3269</v>
      </c>
      <c r="F289" s="46">
        <v>31</v>
      </c>
      <c r="G289" s="46">
        <v>1</v>
      </c>
      <c r="H289" s="46">
        <v>16</v>
      </c>
      <c r="I289" s="46">
        <v>3</v>
      </c>
      <c r="J289" s="46">
        <v>8</v>
      </c>
      <c r="K289" s="38">
        <f t="shared" si="2"/>
        <v>6708</v>
      </c>
      <c r="L289" s="46">
        <v>1</v>
      </c>
      <c r="M289" s="46" t="s">
        <v>1208</v>
      </c>
      <c r="N289" s="46"/>
      <c r="O289" s="46"/>
      <c r="P289" s="46"/>
      <c r="Q289" s="46">
        <v>6708</v>
      </c>
      <c r="R289" s="46"/>
      <c r="S289" s="46"/>
      <c r="T289" s="38"/>
      <c r="U289" s="46"/>
      <c r="V289" s="46">
        <v>0</v>
      </c>
    </row>
    <row r="290" spans="1:22" s="25" customFormat="1" ht="27.75" customHeight="1" x14ac:dyDescent="0.2">
      <c r="A290" s="157">
        <v>281</v>
      </c>
      <c r="B290" s="162" t="s">
        <v>3083</v>
      </c>
      <c r="C290" s="36" t="s">
        <v>1181</v>
      </c>
      <c r="D290" s="36"/>
      <c r="E290" s="46"/>
      <c r="F290" s="46"/>
      <c r="G290" s="46">
        <v>2</v>
      </c>
      <c r="H290" s="46"/>
      <c r="I290" s="46"/>
      <c r="J290" s="46"/>
      <c r="K290" s="38">
        <f t="shared" si="2"/>
        <v>0</v>
      </c>
      <c r="L290" s="46">
        <v>2</v>
      </c>
      <c r="M290" s="46" t="s">
        <v>1209</v>
      </c>
      <c r="N290" s="46" t="s">
        <v>15</v>
      </c>
      <c r="O290" s="46" t="s">
        <v>12</v>
      </c>
      <c r="P290" s="46">
        <v>169</v>
      </c>
      <c r="Q290" s="46"/>
      <c r="R290" s="46">
        <v>169</v>
      </c>
      <c r="S290" s="46"/>
      <c r="T290" s="38"/>
      <c r="U290" s="46">
        <v>20</v>
      </c>
      <c r="V290" s="46">
        <v>0.02</v>
      </c>
    </row>
    <row r="291" spans="1:22" s="25" customFormat="1" ht="27.75" customHeight="1" x14ac:dyDescent="0.2">
      <c r="A291" s="157">
        <v>282</v>
      </c>
      <c r="B291" s="157"/>
      <c r="C291" s="39" t="s">
        <v>9</v>
      </c>
      <c r="D291" s="39"/>
      <c r="E291" s="46">
        <v>1470</v>
      </c>
      <c r="F291" s="46">
        <v>115</v>
      </c>
      <c r="G291" s="46">
        <v>1</v>
      </c>
      <c r="H291" s="46">
        <v>16</v>
      </c>
      <c r="I291" s="46">
        <v>3</v>
      </c>
      <c r="J291" s="46">
        <v>82</v>
      </c>
      <c r="K291" s="38">
        <f t="shared" si="2"/>
        <v>6782</v>
      </c>
      <c r="L291" s="46">
        <v>1</v>
      </c>
      <c r="M291" s="46" t="s">
        <v>1209</v>
      </c>
      <c r="N291" s="46"/>
      <c r="O291" s="46"/>
      <c r="P291" s="46"/>
      <c r="Q291" s="46">
        <v>3782</v>
      </c>
      <c r="R291" s="46"/>
      <c r="S291" s="46"/>
      <c r="T291" s="38"/>
      <c r="U291" s="46"/>
      <c r="V291" s="46">
        <v>0</v>
      </c>
    </row>
    <row r="292" spans="1:22" s="25" customFormat="1" ht="27.75" customHeight="1" x14ac:dyDescent="0.2">
      <c r="A292" s="157">
        <v>283</v>
      </c>
      <c r="B292" s="157"/>
      <c r="C292" s="39" t="s">
        <v>9</v>
      </c>
      <c r="D292" s="39"/>
      <c r="E292" s="46">
        <v>3569</v>
      </c>
      <c r="F292" s="46">
        <v>328</v>
      </c>
      <c r="G292" s="46">
        <v>1</v>
      </c>
      <c r="H292" s="46">
        <v>2</v>
      </c>
      <c r="I292" s="46">
        <v>1</v>
      </c>
      <c r="J292" s="46">
        <v>62</v>
      </c>
      <c r="K292" s="38">
        <f t="shared" si="2"/>
        <v>962</v>
      </c>
      <c r="L292" s="46">
        <v>1</v>
      </c>
      <c r="M292" s="46" t="s">
        <v>1209</v>
      </c>
      <c r="N292" s="46"/>
      <c r="O292" s="46"/>
      <c r="P292" s="46"/>
      <c r="Q292" s="46">
        <v>962</v>
      </c>
      <c r="R292" s="46"/>
      <c r="S292" s="46"/>
      <c r="T292" s="38"/>
      <c r="U292" s="46"/>
      <c r="V292" s="46">
        <v>0</v>
      </c>
    </row>
    <row r="293" spans="1:22" s="25" customFormat="1" ht="27.75" customHeight="1" x14ac:dyDescent="0.2">
      <c r="A293" s="157">
        <v>284</v>
      </c>
      <c r="B293" s="157"/>
      <c r="C293" s="39" t="s">
        <v>9</v>
      </c>
      <c r="D293" s="39"/>
      <c r="E293" s="46"/>
      <c r="F293" s="46">
        <v>174</v>
      </c>
      <c r="G293" s="46">
        <v>1</v>
      </c>
      <c r="H293" s="46"/>
      <c r="I293" s="46">
        <v>1</v>
      </c>
      <c r="J293" s="46">
        <v>98</v>
      </c>
      <c r="K293" s="38">
        <f t="shared" si="2"/>
        <v>198</v>
      </c>
      <c r="L293" s="46">
        <v>1</v>
      </c>
      <c r="M293" s="46" t="s">
        <v>1209</v>
      </c>
      <c r="N293" s="46"/>
      <c r="O293" s="46"/>
      <c r="P293" s="46"/>
      <c r="Q293" s="46">
        <v>198</v>
      </c>
      <c r="R293" s="46"/>
      <c r="S293" s="46"/>
      <c r="T293" s="38"/>
      <c r="U293" s="46"/>
      <c r="V293" s="46">
        <v>0</v>
      </c>
    </row>
    <row r="294" spans="1:22" s="25" customFormat="1" ht="27.75" customHeight="1" x14ac:dyDescent="0.2">
      <c r="A294" s="157">
        <v>285</v>
      </c>
      <c r="B294" s="162" t="s">
        <v>3084</v>
      </c>
      <c r="C294" s="36" t="s">
        <v>1181</v>
      </c>
      <c r="D294" s="36"/>
      <c r="E294" s="46"/>
      <c r="F294" s="46"/>
      <c r="G294" s="46">
        <v>2</v>
      </c>
      <c r="H294" s="46"/>
      <c r="I294" s="46"/>
      <c r="J294" s="46"/>
      <c r="K294" s="38">
        <f t="shared" si="2"/>
        <v>0</v>
      </c>
      <c r="L294" s="46">
        <v>2</v>
      </c>
      <c r="M294" s="46" t="s">
        <v>1210</v>
      </c>
      <c r="N294" s="46" t="s">
        <v>15</v>
      </c>
      <c r="O294" s="46" t="s">
        <v>12</v>
      </c>
      <c r="P294" s="46">
        <v>184</v>
      </c>
      <c r="Q294" s="46"/>
      <c r="R294" s="46">
        <v>184</v>
      </c>
      <c r="S294" s="46"/>
      <c r="T294" s="38"/>
      <c r="U294" s="46">
        <v>30</v>
      </c>
      <c r="V294" s="46">
        <v>0.02</v>
      </c>
    </row>
    <row r="295" spans="1:22" s="25" customFormat="1" ht="27.75" customHeight="1" x14ac:dyDescent="0.2">
      <c r="A295" s="157">
        <v>286</v>
      </c>
      <c r="B295" s="157"/>
      <c r="C295" s="39" t="s">
        <v>9</v>
      </c>
      <c r="D295" s="39"/>
      <c r="E295" s="46">
        <v>4402</v>
      </c>
      <c r="F295" s="46">
        <v>352</v>
      </c>
      <c r="G295" s="46">
        <v>1</v>
      </c>
      <c r="H295" s="46"/>
      <c r="I295" s="46">
        <v>2</v>
      </c>
      <c r="J295" s="46">
        <v>28</v>
      </c>
      <c r="K295" s="38">
        <f t="shared" si="2"/>
        <v>228</v>
      </c>
      <c r="L295" s="46">
        <v>1</v>
      </c>
      <c r="M295" s="46" t="s">
        <v>1210</v>
      </c>
      <c r="N295" s="46"/>
      <c r="O295" s="46"/>
      <c r="P295" s="46"/>
      <c r="Q295" s="46">
        <v>228</v>
      </c>
      <c r="R295" s="46"/>
      <c r="S295" s="46"/>
      <c r="T295" s="38"/>
      <c r="U295" s="46"/>
      <c r="V295" s="46">
        <v>0</v>
      </c>
    </row>
    <row r="296" spans="1:22" s="25" customFormat="1" ht="27.75" customHeight="1" x14ac:dyDescent="0.2">
      <c r="A296" s="157">
        <v>287</v>
      </c>
      <c r="B296" s="157"/>
      <c r="C296" s="39" t="s">
        <v>9</v>
      </c>
      <c r="D296" s="39"/>
      <c r="E296" s="46">
        <v>4008</v>
      </c>
      <c r="F296" s="46">
        <v>95</v>
      </c>
      <c r="G296" s="46">
        <v>1</v>
      </c>
      <c r="H296" s="46">
        <v>6</v>
      </c>
      <c r="I296" s="46">
        <v>1</v>
      </c>
      <c r="J296" s="46">
        <v>35</v>
      </c>
      <c r="K296" s="38">
        <f t="shared" si="2"/>
        <v>2535</v>
      </c>
      <c r="L296" s="46">
        <v>1</v>
      </c>
      <c r="M296" s="46" t="s">
        <v>1210</v>
      </c>
      <c r="N296" s="46"/>
      <c r="O296" s="46"/>
      <c r="P296" s="46"/>
      <c r="Q296" s="46">
        <v>2535</v>
      </c>
      <c r="R296" s="46"/>
      <c r="S296" s="46"/>
      <c r="T296" s="38"/>
      <c r="U296" s="46"/>
      <c r="V296" s="46">
        <v>0</v>
      </c>
    </row>
    <row r="297" spans="1:22" s="25" customFormat="1" ht="27.75" customHeight="1" x14ac:dyDescent="0.2">
      <c r="A297" s="157">
        <v>288</v>
      </c>
      <c r="B297" s="157"/>
      <c r="C297" s="39" t="s">
        <v>9</v>
      </c>
      <c r="D297" s="39"/>
      <c r="E297" s="46">
        <v>3807</v>
      </c>
      <c r="F297" s="46">
        <v>185</v>
      </c>
      <c r="G297" s="46">
        <v>1</v>
      </c>
      <c r="H297" s="46">
        <v>9</v>
      </c>
      <c r="I297" s="46"/>
      <c r="J297" s="46">
        <v>8</v>
      </c>
      <c r="K297" s="38">
        <f t="shared" si="2"/>
        <v>3608</v>
      </c>
      <c r="L297" s="46">
        <v>1</v>
      </c>
      <c r="M297" s="46" t="s">
        <v>1210</v>
      </c>
      <c r="N297" s="46"/>
      <c r="O297" s="46"/>
      <c r="P297" s="46"/>
      <c r="Q297" s="46">
        <v>3608</v>
      </c>
      <c r="R297" s="46"/>
      <c r="S297" s="46"/>
      <c r="T297" s="38"/>
      <c r="U297" s="46"/>
      <c r="V297" s="46">
        <v>0</v>
      </c>
    </row>
    <row r="298" spans="1:22" s="25" customFormat="1" ht="27.75" customHeight="1" x14ac:dyDescent="0.2">
      <c r="A298" s="157">
        <v>289</v>
      </c>
      <c r="B298" s="157"/>
      <c r="C298" s="39" t="s">
        <v>13</v>
      </c>
      <c r="D298" s="39"/>
      <c r="E298" s="46"/>
      <c r="F298" s="46"/>
      <c r="G298" s="46">
        <v>1</v>
      </c>
      <c r="H298" s="46">
        <v>20</v>
      </c>
      <c r="I298" s="46">
        <v>1</v>
      </c>
      <c r="J298" s="46">
        <v>43</v>
      </c>
      <c r="K298" s="38">
        <f t="shared" si="2"/>
        <v>8143</v>
      </c>
      <c r="L298" s="46">
        <v>1</v>
      </c>
      <c r="M298" s="46" t="s">
        <v>1210</v>
      </c>
      <c r="N298" s="46"/>
      <c r="O298" s="46"/>
      <c r="P298" s="46"/>
      <c r="Q298" s="46">
        <v>8143</v>
      </c>
      <c r="R298" s="46"/>
      <c r="S298" s="46"/>
      <c r="T298" s="38"/>
      <c r="U298" s="46"/>
      <c r="V298" s="46">
        <v>0.01</v>
      </c>
    </row>
    <row r="299" spans="1:22" s="25" customFormat="1" ht="27.75" customHeight="1" x14ac:dyDescent="0.2">
      <c r="A299" s="157">
        <v>290</v>
      </c>
      <c r="B299" s="162" t="s">
        <v>3085</v>
      </c>
      <c r="C299" s="39" t="s">
        <v>9</v>
      </c>
      <c r="D299" s="39"/>
      <c r="E299" s="46">
        <v>4823</v>
      </c>
      <c r="F299" s="46">
        <v>343</v>
      </c>
      <c r="G299" s="46">
        <v>2</v>
      </c>
      <c r="H299" s="46"/>
      <c r="I299" s="46">
        <v>2</v>
      </c>
      <c r="J299" s="46">
        <v>77</v>
      </c>
      <c r="K299" s="38">
        <f t="shared" si="2"/>
        <v>277</v>
      </c>
      <c r="L299" s="46">
        <v>2</v>
      </c>
      <c r="M299" s="46" t="s">
        <v>1211</v>
      </c>
      <c r="N299" s="46" t="s">
        <v>15</v>
      </c>
      <c r="O299" s="46" t="s">
        <v>12</v>
      </c>
      <c r="P299" s="46">
        <v>201</v>
      </c>
      <c r="Q299" s="46">
        <v>277</v>
      </c>
      <c r="R299" s="46"/>
      <c r="S299" s="46"/>
      <c r="T299" s="38"/>
      <c r="U299" s="46">
        <v>20</v>
      </c>
      <c r="V299" s="46">
        <v>0</v>
      </c>
    </row>
    <row r="300" spans="1:22" s="25" customFormat="1" ht="27.75" customHeight="1" x14ac:dyDescent="0.2">
      <c r="A300" s="157">
        <v>291</v>
      </c>
      <c r="B300" s="157"/>
      <c r="C300" s="39" t="s">
        <v>9</v>
      </c>
      <c r="D300" s="39"/>
      <c r="E300" s="46">
        <v>3177</v>
      </c>
      <c r="F300" s="46">
        <v>143</v>
      </c>
      <c r="G300" s="46">
        <v>1</v>
      </c>
      <c r="H300" s="46">
        <v>19</v>
      </c>
      <c r="I300" s="46">
        <v>2</v>
      </c>
      <c r="J300" s="46">
        <v>43</v>
      </c>
      <c r="K300" s="38">
        <f t="shared" si="2"/>
        <v>7843</v>
      </c>
      <c r="L300" s="46">
        <v>1</v>
      </c>
      <c r="M300" s="46" t="s">
        <v>1211</v>
      </c>
      <c r="N300" s="46"/>
      <c r="O300" s="46"/>
      <c r="P300" s="46"/>
      <c r="Q300" s="46">
        <v>7843</v>
      </c>
      <c r="R300" s="46"/>
      <c r="S300" s="46"/>
      <c r="T300" s="38"/>
      <c r="U300" s="46"/>
      <c r="V300" s="46">
        <v>0</v>
      </c>
    </row>
    <row r="301" spans="1:22" s="25" customFormat="1" ht="27.75" customHeight="1" x14ac:dyDescent="0.2">
      <c r="A301" s="157">
        <v>292</v>
      </c>
      <c r="B301" s="162" t="s">
        <v>3086</v>
      </c>
      <c r="C301" s="39" t="s">
        <v>9</v>
      </c>
      <c r="D301" s="39"/>
      <c r="E301" s="46">
        <v>5778</v>
      </c>
      <c r="F301" s="46">
        <v>104</v>
      </c>
      <c r="G301" s="46">
        <v>2</v>
      </c>
      <c r="H301" s="46"/>
      <c r="I301" s="46">
        <v>2</v>
      </c>
      <c r="J301" s="46">
        <v>78</v>
      </c>
      <c r="K301" s="38">
        <f t="shared" si="2"/>
        <v>278</v>
      </c>
      <c r="L301" s="46">
        <v>2</v>
      </c>
      <c r="M301" s="46" t="s">
        <v>1212</v>
      </c>
      <c r="N301" s="46" t="s">
        <v>15</v>
      </c>
      <c r="O301" s="46" t="s">
        <v>42</v>
      </c>
      <c r="P301" s="46">
        <v>54</v>
      </c>
      <c r="Q301" s="46"/>
      <c r="R301" s="46">
        <v>278</v>
      </c>
      <c r="S301" s="46"/>
      <c r="T301" s="38"/>
      <c r="U301" s="46">
        <v>10</v>
      </c>
      <c r="V301" s="46">
        <v>0</v>
      </c>
    </row>
    <row r="302" spans="1:22" s="25" customFormat="1" ht="27.75" customHeight="1" x14ac:dyDescent="0.2">
      <c r="A302" s="157">
        <v>293</v>
      </c>
      <c r="B302" s="157"/>
      <c r="C302" s="39" t="s">
        <v>9</v>
      </c>
      <c r="D302" s="39"/>
      <c r="E302" s="46">
        <v>1460</v>
      </c>
      <c r="F302" s="46">
        <v>92</v>
      </c>
      <c r="G302" s="46">
        <v>1</v>
      </c>
      <c r="H302" s="46">
        <v>12</v>
      </c>
      <c r="I302" s="46">
        <v>1</v>
      </c>
      <c r="J302" s="46">
        <v>76</v>
      </c>
      <c r="K302" s="38">
        <f t="shared" si="2"/>
        <v>4976</v>
      </c>
      <c r="L302" s="46">
        <v>1</v>
      </c>
      <c r="M302" s="46" t="s">
        <v>1212</v>
      </c>
      <c r="N302" s="46"/>
      <c r="O302" s="46"/>
      <c r="P302" s="46"/>
      <c r="Q302" s="46">
        <v>4976</v>
      </c>
      <c r="R302" s="46"/>
      <c r="S302" s="46"/>
      <c r="T302" s="38"/>
      <c r="U302" s="46"/>
      <c r="V302" s="46">
        <v>0</v>
      </c>
    </row>
    <row r="303" spans="1:22" s="25" customFormat="1" ht="27.75" customHeight="1" x14ac:dyDescent="0.2">
      <c r="A303" s="157">
        <v>294</v>
      </c>
      <c r="B303" s="157"/>
      <c r="C303" s="39" t="s">
        <v>9</v>
      </c>
      <c r="D303" s="39"/>
      <c r="E303" s="46">
        <v>1312</v>
      </c>
      <c r="F303" s="46">
        <v>152</v>
      </c>
      <c r="G303" s="46">
        <v>1</v>
      </c>
      <c r="H303" s="46">
        <v>6</v>
      </c>
      <c r="I303" s="46">
        <v>2</v>
      </c>
      <c r="J303" s="46">
        <v>93</v>
      </c>
      <c r="K303" s="38">
        <f t="shared" si="2"/>
        <v>2693</v>
      </c>
      <c r="L303" s="46">
        <v>1</v>
      </c>
      <c r="M303" s="46" t="s">
        <v>1212</v>
      </c>
      <c r="N303" s="46"/>
      <c r="O303" s="46"/>
      <c r="P303" s="46"/>
      <c r="Q303" s="46">
        <v>2693</v>
      </c>
      <c r="R303" s="46"/>
      <c r="S303" s="46"/>
      <c r="T303" s="38"/>
      <c r="U303" s="46"/>
      <c r="V303" s="46">
        <v>0</v>
      </c>
    </row>
    <row r="304" spans="1:22" s="25" customFormat="1" ht="27.75" customHeight="1" x14ac:dyDescent="0.2">
      <c r="A304" s="157">
        <v>295</v>
      </c>
      <c r="B304" s="157"/>
      <c r="C304" s="39" t="s">
        <v>355</v>
      </c>
      <c r="D304" s="39"/>
      <c r="E304" s="46"/>
      <c r="F304" s="46"/>
      <c r="G304" s="46">
        <v>1</v>
      </c>
      <c r="H304" s="46">
        <v>24</v>
      </c>
      <c r="I304" s="46"/>
      <c r="J304" s="46"/>
      <c r="K304" s="38">
        <f t="shared" ref="K304:K352" si="3">H304*400+I304*100+J304</f>
        <v>9600</v>
      </c>
      <c r="L304" s="46">
        <v>1</v>
      </c>
      <c r="M304" s="46" t="s">
        <v>1212</v>
      </c>
      <c r="N304" s="46"/>
      <c r="O304" s="46"/>
      <c r="P304" s="46"/>
      <c r="Q304" s="46">
        <v>9600</v>
      </c>
      <c r="R304" s="46"/>
      <c r="S304" s="46"/>
      <c r="T304" s="38"/>
      <c r="U304" s="46"/>
      <c r="V304" s="46">
        <v>0</v>
      </c>
    </row>
    <row r="305" spans="1:22" s="25" customFormat="1" ht="27.75" customHeight="1" x14ac:dyDescent="0.2">
      <c r="A305" s="157">
        <v>296</v>
      </c>
      <c r="B305" s="157"/>
      <c r="C305" s="39" t="s">
        <v>9</v>
      </c>
      <c r="D305" s="39"/>
      <c r="E305" s="46">
        <v>4280</v>
      </c>
      <c r="F305" s="46">
        <v>350</v>
      </c>
      <c r="G305" s="46">
        <v>1</v>
      </c>
      <c r="H305" s="46"/>
      <c r="I305" s="46">
        <v>2</v>
      </c>
      <c r="J305" s="46">
        <v>17</v>
      </c>
      <c r="K305" s="38">
        <f t="shared" si="3"/>
        <v>217</v>
      </c>
      <c r="L305" s="46">
        <v>1</v>
      </c>
      <c r="M305" s="46" t="s">
        <v>1212</v>
      </c>
      <c r="N305" s="46"/>
      <c r="O305" s="46"/>
      <c r="P305" s="46"/>
      <c r="Q305" s="46">
        <v>217</v>
      </c>
      <c r="R305" s="46"/>
      <c r="S305" s="46"/>
      <c r="T305" s="38"/>
      <c r="U305" s="46"/>
      <c r="V305" s="46">
        <v>0</v>
      </c>
    </row>
    <row r="306" spans="1:22" s="25" customFormat="1" ht="27.75" customHeight="1" x14ac:dyDescent="0.2">
      <c r="A306" s="157">
        <v>297</v>
      </c>
      <c r="B306" s="157"/>
      <c r="C306" s="39" t="s">
        <v>9</v>
      </c>
      <c r="D306" s="39"/>
      <c r="E306" s="46">
        <v>4281</v>
      </c>
      <c r="F306" s="46">
        <v>351</v>
      </c>
      <c r="G306" s="46">
        <v>1</v>
      </c>
      <c r="H306" s="46"/>
      <c r="I306" s="46">
        <v>2</v>
      </c>
      <c r="J306" s="46">
        <v>30</v>
      </c>
      <c r="K306" s="38">
        <f t="shared" si="3"/>
        <v>230</v>
      </c>
      <c r="L306" s="46">
        <v>1</v>
      </c>
      <c r="M306" s="46" t="s">
        <v>1212</v>
      </c>
      <c r="N306" s="46"/>
      <c r="O306" s="46"/>
      <c r="P306" s="46"/>
      <c r="Q306" s="46">
        <v>230</v>
      </c>
      <c r="R306" s="46"/>
      <c r="S306" s="46"/>
      <c r="T306" s="38"/>
      <c r="U306" s="46"/>
      <c r="V306" s="46">
        <v>0</v>
      </c>
    </row>
    <row r="307" spans="1:22" s="25" customFormat="1" ht="27.75" customHeight="1" x14ac:dyDescent="0.2">
      <c r="A307" s="157">
        <v>298</v>
      </c>
      <c r="B307" s="162" t="s">
        <v>3087</v>
      </c>
      <c r="C307" s="39" t="s">
        <v>9</v>
      </c>
      <c r="D307" s="39"/>
      <c r="E307" s="46">
        <v>1361</v>
      </c>
      <c r="F307" s="46">
        <v>124</v>
      </c>
      <c r="G307" s="46">
        <v>2</v>
      </c>
      <c r="H307" s="46">
        <v>4</v>
      </c>
      <c r="I307" s="46">
        <v>3</v>
      </c>
      <c r="J307" s="46">
        <v>3</v>
      </c>
      <c r="K307" s="38">
        <f t="shared" si="3"/>
        <v>1903</v>
      </c>
      <c r="L307" s="46">
        <v>2</v>
      </c>
      <c r="M307" s="46" t="s">
        <v>1213</v>
      </c>
      <c r="N307" s="46" t="s">
        <v>15</v>
      </c>
      <c r="O307" s="46" t="s">
        <v>12</v>
      </c>
      <c r="P307" s="46">
        <v>151</v>
      </c>
      <c r="Q307" s="46">
        <v>1800</v>
      </c>
      <c r="R307" s="46">
        <v>103</v>
      </c>
      <c r="S307" s="46"/>
      <c r="T307" s="38"/>
      <c r="U307" s="46">
        <v>30</v>
      </c>
      <c r="V307" s="46">
        <v>0</v>
      </c>
    </row>
    <row r="308" spans="1:22" s="25" customFormat="1" ht="27.75" customHeight="1" x14ac:dyDescent="0.2">
      <c r="A308" s="157">
        <v>299</v>
      </c>
      <c r="B308" s="157"/>
      <c r="C308" s="39" t="s">
        <v>9</v>
      </c>
      <c r="D308" s="39"/>
      <c r="E308" s="46">
        <v>1318</v>
      </c>
      <c r="F308" s="46">
        <v>125</v>
      </c>
      <c r="G308" s="46">
        <v>1</v>
      </c>
      <c r="H308" s="46">
        <v>6</v>
      </c>
      <c r="I308" s="46">
        <v>1</v>
      </c>
      <c r="J308" s="46">
        <v>66</v>
      </c>
      <c r="K308" s="38">
        <f t="shared" si="3"/>
        <v>2566</v>
      </c>
      <c r="L308" s="46">
        <v>1</v>
      </c>
      <c r="M308" s="46" t="s">
        <v>1213</v>
      </c>
      <c r="N308" s="46"/>
      <c r="O308" s="46"/>
      <c r="P308" s="46"/>
      <c r="Q308" s="46">
        <v>2566</v>
      </c>
      <c r="R308" s="46"/>
      <c r="S308" s="46"/>
      <c r="T308" s="38"/>
      <c r="U308" s="46"/>
      <c r="V308" s="46">
        <v>0</v>
      </c>
    </row>
    <row r="309" spans="1:22" s="25" customFormat="1" ht="27.75" customHeight="1" x14ac:dyDescent="0.2">
      <c r="A309" s="157">
        <v>300</v>
      </c>
      <c r="B309" s="157"/>
      <c r="C309" s="39" t="s">
        <v>9</v>
      </c>
      <c r="D309" s="39"/>
      <c r="E309" s="46">
        <v>1317</v>
      </c>
      <c r="F309" s="46">
        <v>117</v>
      </c>
      <c r="G309" s="46">
        <v>1</v>
      </c>
      <c r="H309" s="46">
        <v>6</v>
      </c>
      <c r="I309" s="46">
        <v>3</v>
      </c>
      <c r="J309" s="46">
        <v>6</v>
      </c>
      <c r="K309" s="38">
        <f t="shared" si="3"/>
        <v>2706</v>
      </c>
      <c r="L309" s="46">
        <v>1</v>
      </c>
      <c r="M309" s="46" t="s">
        <v>1213</v>
      </c>
      <c r="N309" s="46"/>
      <c r="O309" s="46"/>
      <c r="P309" s="46"/>
      <c r="Q309" s="46">
        <v>2706</v>
      </c>
      <c r="R309" s="46"/>
      <c r="S309" s="46"/>
      <c r="T309" s="38"/>
      <c r="U309" s="46"/>
      <c r="V309" s="46">
        <v>0</v>
      </c>
    </row>
    <row r="310" spans="1:22" s="25" customFormat="1" ht="27.75" customHeight="1" x14ac:dyDescent="0.2">
      <c r="A310" s="157">
        <v>301</v>
      </c>
      <c r="B310" s="157"/>
      <c r="C310" s="39" t="s">
        <v>32</v>
      </c>
      <c r="D310" s="39"/>
      <c r="E310" s="46">
        <v>1826</v>
      </c>
      <c r="F310" s="46">
        <v>249</v>
      </c>
      <c r="G310" s="46">
        <v>1</v>
      </c>
      <c r="H310" s="46">
        <v>9</v>
      </c>
      <c r="I310" s="46">
        <v>1</v>
      </c>
      <c r="J310" s="46">
        <v>63</v>
      </c>
      <c r="K310" s="38">
        <f t="shared" si="3"/>
        <v>3763</v>
      </c>
      <c r="L310" s="46">
        <v>1</v>
      </c>
      <c r="M310" s="46" t="s">
        <v>1213</v>
      </c>
      <c r="N310" s="46"/>
      <c r="O310" s="46"/>
      <c r="P310" s="46"/>
      <c r="Q310" s="46">
        <v>3763</v>
      </c>
      <c r="R310" s="46"/>
      <c r="S310" s="46"/>
      <c r="T310" s="38"/>
      <c r="U310" s="46"/>
      <c r="V310" s="46">
        <v>0</v>
      </c>
    </row>
    <row r="311" spans="1:22" s="25" customFormat="1" ht="27.75" customHeight="1" x14ac:dyDescent="0.2">
      <c r="A311" s="157">
        <v>302</v>
      </c>
      <c r="B311" s="162" t="s">
        <v>3088</v>
      </c>
      <c r="C311" s="39" t="s">
        <v>9</v>
      </c>
      <c r="D311" s="39"/>
      <c r="E311" s="46">
        <v>958</v>
      </c>
      <c r="F311" s="46">
        <v>74</v>
      </c>
      <c r="G311" s="46">
        <v>2</v>
      </c>
      <c r="H311" s="46">
        <v>1</v>
      </c>
      <c r="I311" s="46"/>
      <c r="J311" s="46">
        <v>23</v>
      </c>
      <c r="K311" s="38">
        <f t="shared" si="3"/>
        <v>423</v>
      </c>
      <c r="L311" s="46">
        <v>2</v>
      </c>
      <c r="M311" s="46" t="s">
        <v>1214</v>
      </c>
      <c r="N311" s="46" t="s">
        <v>15</v>
      </c>
      <c r="O311" s="46" t="s">
        <v>12</v>
      </c>
      <c r="P311" s="46">
        <v>154</v>
      </c>
      <c r="Q311" s="46"/>
      <c r="R311" s="46">
        <v>423</v>
      </c>
      <c r="S311" s="46"/>
      <c r="T311" s="38"/>
      <c r="U311" s="46">
        <v>30</v>
      </c>
      <c r="V311" s="46">
        <v>0</v>
      </c>
    </row>
    <row r="312" spans="1:22" s="25" customFormat="1" ht="27.75" customHeight="1" x14ac:dyDescent="0.2">
      <c r="A312" s="157">
        <v>303</v>
      </c>
      <c r="B312" s="157"/>
      <c r="C312" s="39" t="s">
        <v>9</v>
      </c>
      <c r="D312" s="39"/>
      <c r="E312" s="46">
        <v>3188</v>
      </c>
      <c r="F312" s="46">
        <v>159</v>
      </c>
      <c r="G312" s="46">
        <v>1</v>
      </c>
      <c r="H312" s="46">
        <v>18</v>
      </c>
      <c r="I312" s="46">
        <v>3</v>
      </c>
      <c r="J312" s="46">
        <v>95</v>
      </c>
      <c r="K312" s="38">
        <f t="shared" si="3"/>
        <v>7595</v>
      </c>
      <c r="L312" s="46">
        <v>1</v>
      </c>
      <c r="M312" s="46" t="s">
        <v>1214</v>
      </c>
      <c r="N312" s="46"/>
      <c r="O312" s="46"/>
      <c r="P312" s="46"/>
      <c r="Q312" s="46">
        <v>7595</v>
      </c>
      <c r="R312" s="46"/>
      <c r="S312" s="46"/>
      <c r="T312" s="38"/>
      <c r="U312" s="46"/>
      <c r="V312" s="46">
        <v>0</v>
      </c>
    </row>
    <row r="313" spans="1:22" s="25" customFormat="1" ht="27.75" customHeight="1" x14ac:dyDescent="0.2">
      <c r="A313" s="157">
        <v>304</v>
      </c>
      <c r="B313" s="157"/>
      <c r="C313" s="39" t="s">
        <v>13</v>
      </c>
      <c r="D313" s="39"/>
      <c r="E313" s="46"/>
      <c r="F313" s="46"/>
      <c r="G313" s="46">
        <v>1</v>
      </c>
      <c r="H313" s="46">
        <v>12</v>
      </c>
      <c r="I313" s="46"/>
      <c r="J313" s="46"/>
      <c r="K313" s="38">
        <f t="shared" si="3"/>
        <v>4800</v>
      </c>
      <c r="L313" s="46">
        <v>1</v>
      </c>
      <c r="M313" s="46" t="s">
        <v>1214</v>
      </c>
      <c r="N313" s="46"/>
      <c r="O313" s="46"/>
      <c r="P313" s="46"/>
      <c r="Q313" s="46">
        <v>4800</v>
      </c>
      <c r="R313" s="46"/>
      <c r="S313" s="46"/>
      <c r="T313" s="38"/>
      <c r="U313" s="46"/>
      <c r="V313" s="46">
        <v>0.01</v>
      </c>
    </row>
    <row r="314" spans="1:22" s="25" customFormat="1" ht="27.75" customHeight="1" x14ac:dyDescent="0.2">
      <c r="A314" s="157">
        <v>305</v>
      </c>
      <c r="B314" s="162" t="s">
        <v>3089</v>
      </c>
      <c r="C314" s="39" t="s">
        <v>1215</v>
      </c>
      <c r="D314" s="39"/>
      <c r="E314" s="46"/>
      <c r="F314" s="46"/>
      <c r="G314" s="46">
        <v>2</v>
      </c>
      <c r="H314" s="46"/>
      <c r="I314" s="46"/>
      <c r="J314" s="46"/>
      <c r="K314" s="38">
        <f t="shared" si="3"/>
        <v>0</v>
      </c>
      <c r="L314" s="46">
        <v>2</v>
      </c>
      <c r="M314" s="46" t="s">
        <v>1216</v>
      </c>
      <c r="N314" s="46" t="s">
        <v>15</v>
      </c>
      <c r="O314" s="46" t="s">
        <v>42</v>
      </c>
      <c r="P314" s="46">
        <v>54</v>
      </c>
      <c r="Q314" s="46"/>
      <c r="R314" s="46">
        <v>54</v>
      </c>
      <c r="S314" s="46"/>
      <c r="T314" s="38"/>
      <c r="U314" s="46">
        <v>15</v>
      </c>
      <c r="V314" s="46">
        <v>0.02</v>
      </c>
    </row>
    <row r="315" spans="1:22" s="25" customFormat="1" ht="27.75" customHeight="1" x14ac:dyDescent="0.2">
      <c r="A315" s="157">
        <v>306</v>
      </c>
      <c r="B315" s="157"/>
      <c r="C315" s="39" t="s">
        <v>13</v>
      </c>
      <c r="D315" s="39"/>
      <c r="E315" s="46"/>
      <c r="F315" s="46"/>
      <c r="G315" s="46">
        <v>1</v>
      </c>
      <c r="H315" s="46">
        <v>12</v>
      </c>
      <c r="I315" s="46"/>
      <c r="J315" s="46"/>
      <c r="K315" s="38">
        <f t="shared" si="3"/>
        <v>4800</v>
      </c>
      <c r="L315" s="46"/>
      <c r="M315" s="46" t="s">
        <v>1216</v>
      </c>
      <c r="N315" s="46"/>
      <c r="O315" s="46"/>
      <c r="P315" s="46"/>
      <c r="Q315" s="46">
        <v>4800</v>
      </c>
      <c r="R315" s="46"/>
      <c r="S315" s="46"/>
      <c r="T315" s="38"/>
      <c r="U315" s="46"/>
      <c r="V315" s="46">
        <v>0.01</v>
      </c>
    </row>
    <row r="316" spans="1:22" s="25" customFormat="1" ht="27.75" customHeight="1" x14ac:dyDescent="0.2">
      <c r="A316" s="157">
        <v>307</v>
      </c>
      <c r="B316" s="162" t="s">
        <v>3090</v>
      </c>
      <c r="C316" s="39" t="s">
        <v>9</v>
      </c>
      <c r="D316" s="39"/>
      <c r="E316" s="46">
        <v>923</v>
      </c>
      <c r="F316" s="46">
        <v>37</v>
      </c>
      <c r="G316" s="46">
        <v>2</v>
      </c>
      <c r="H316" s="46"/>
      <c r="I316" s="46">
        <v>1</v>
      </c>
      <c r="J316" s="46">
        <v>19</v>
      </c>
      <c r="K316" s="38">
        <f t="shared" si="3"/>
        <v>119</v>
      </c>
      <c r="L316" s="46">
        <v>2</v>
      </c>
      <c r="M316" s="46" t="s">
        <v>1217</v>
      </c>
      <c r="N316" s="46" t="s">
        <v>15</v>
      </c>
      <c r="O316" s="46" t="s">
        <v>12</v>
      </c>
      <c r="P316" s="46">
        <v>108</v>
      </c>
      <c r="Q316" s="46"/>
      <c r="R316" s="46">
        <v>119</v>
      </c>
      <c r="S316" s="46"/>
      <c r="T316" s="38"/>
      <c r="U316" s="46">
        <v>20</v>
      </c>
      <c r="V316" s="46">
        <v>0</v>
      </c>
    </row>
    <row r="317" spans="1:22" s="25" customFormat="1" ht="27.75" customHeight="1" x14ac:dyDescent="0.2">
      <c r="A317" s="157">
        <v>308</v>
      </c>
      <c r="B317" s="157"/>
      <c r="C317" s="39" t="s">
        <v>9</v>
      </c>
      <c r="D317" s="39"/>
      <c r="E317" s="46">
        <v>903</v>
      </c>
      <c r="F317" s="46">
        <v>17</v>
      </c>
      <c r="G317" s="46">
        <v>1</v>
      </c>
      <c r="H317" s="46"/>
      <c r="I317" s="46">
        <v>2</v>
      </c>
      <c r="J317" s="46">
        <v>29</v>
      </c>
      <c r="K317" s="38">
        <f t="shared" si="3"/>
        <v>229</v>
      </c>
      <c r="L317" s="46">
        <v>1</v>
      </c>
      <c r="M317" s="46" t="s">
        <v>1217</v>
      </c>
      <c r="N317" s="46"/>
      <c r="O317" s="46"/>
      <c r="P317" s="46"/>
      <c r="Q317" s="46">
        <v>229</v>
      </c>
      <c r="R317" s="46"/>
      <c r="S317" s="46"/>
      <c r="T317" s="38"/>
      <c r="U317" s="46"/>
      <c r="V317" s="46">
        <v>0</v>
      </c>
    </row>
    <row r="318" spans="1:22" s="25" customFormat="1" ht="27.75" customHeight="1" x14ac:dyDescent="0.2">
      <c r="A318" s="157">
        <v>309</v>
      </c>
      <c r="B318" s="157"/>
      <c r="C318" s="39" t="s">
        <v>9</v>
      </c>
      <c r="D318" s="39"/>
      <c r="E318" s="46">
        <v>1373</v>
      </c>
      <c r="F318" s="46">
        <v>291</v>
      </c>
      <c r="G318" s="46">
        <v>1</v>
      </c>
      <c r="H318" s="46">
        <v>4</v>
      </c>
      <c r="I318" s="46"/>
      <c r="J318" s="46">
        <v>57</v>
      </c>
      <c r="K318" s="38">
        <f t="shared" si="3"/>
        <v>1657</v>
      </c>
      <c r="L318" s="46">
        <v>1</v>
      </c>
      <c r="M318" s="46" t="s">
        <v>1217</v>
      </c>
      <c r="N318" s="46"/>
      <c r="O318" s="46"/>
      <c r="P318" s="46"/>
      <c r="Q318" s="46">
        <v>1657</v>
      </c>
      <c r="R318" s="46"/>
      <c r="S318" s="46"/>
      <c r="T318" s="38"/>
      <c r="U318" s="46"/>
      <c r="V318" s="46">
        <v>0</v>
      </c>
    </row>
    <row r="319" spans="1:22" s="25" customFormat="1" ht="27.75" customHeight="1" x14ac:dyDescent="0.2">
      <c r="A319" s="157">
        <v>310</v>
      </c>
      <c r="B319" s="157"/>
      <c r="C319" s="39" t="s">
        <v>9</v>
      </c>
      <c r="D319" s="39"/>
      <c r="E319" s="46">
        <v>1309</v>
      </c>
      <c r="F319" s="46">
        <v>149</v>
      </c>
      <c r="G319" s="46">
        <v>1</v>
      </c>
      <c r="H319" s="46">
        <v>4</v>
      </c>
      <c r="I319" s="46">
        <v>1</v>
      </c>
      <c r="J319" s="46">
        <v>15</v>
      </c>
      <c r="K319" s="38">
        <f t="shared" si="3"/>
        <v>1715</v>
      </c>
      <c r="L319" s="46">
        <v>1</v>
      </c>
      <c r="M319" s="46" t="s">
        <v>1217</v>
      </c>
      <c r="N319" s="46"/>
      <c r="O319" s="46"/>
      <c r="P319" s="46"/>
      <c r="Q319" s="46">
        <v>1715</v>
      </c>
      <c r="R319" s="46"/>
      <c r="S319" s="46"/>
      <c r="T319" s="38"/>
      <c r="U319" s="46"/>
      <c r="V319" s="46">
        <v>0</v>
      </c>
    </row>
    <row r="320" spans="1:22" s="25" customFormat="1" ht="27.75" customHeight="1" x14ac:dyDescent="0.2">
      <c r="A320" s="157">
        <v>311</v>
      </c>
      <c r="B320" s="157"/>
      <c r="C320" s="39" t="s">
        <v>9</v>
      </c>
      <c r="D320" s="39"/>
      <c r="E320" s="46">
        <v>1724</v>
      </c>
      <c r="F320" s="46">
        <v>148</v>
      </c>
      <c r="G320" s="46">
        <v>1</v>
      </c>
      <c r="H320" s="46">
        <v>20</v>
      </c>
      <c r="I320" s="46">
        <v>2</v>
      </c>
      <c r="J320" s="46">
        <v>65</v>
      </c>
      <c r="K320" s="38">
        <f t="shared" si="3"/>
        <v>8265</v>
      </c>
      <c r="L320" s="46">
        <v>1</v>
      </c>
      <c r="M320" s="46" t="s">
        <v>1217</v>
      </c>
      <c r="N320" s="46"/>
      <c r="O320" s="46"/>
      <c r="P320" s="46"/>
      <c r="Q320" s="46">
        <v>8265</v>
      </c>
      <c r="R320" s="46"/>
      <c r="S320" s="46"/>
      <c r="T320" s="38"/>
      <c r="U320" s="46"/>
      <c r="V320" s="46">
        <v>0</v>
      </c>
    </row>
    <row r="321" spans="1:22" s="25" customFormat="1" ht="27.75" customHeight="1" x14ac:dyDescent="0.2">
      <c r="A321" s="157">
        <v>312</v>
      </c>
      <c r="B321" s="157"/>
      <c r="C321" s="39" t="s">
        <v>13</v>
      </c>
      <c r="D321" s="39"/>
      <c r="E321" s="46"/>
      <c r="F321" s="46"/>
      <c r="G321" s="46">
        <v>1</v>
      </c>
      <c r="H321" s="46">
        <v>3</v>
      </c>
      <c r="I321" s="46">
        <v>2</v>
      </c>
      <c r="J321" s="46"/>
      <c r="K321" s="38">
        <f t="shared" si="3"/>
        <v>1400</v>
      </c>
      <c r="L321" s="46">
        <v>1</v>
      </c>
      <c r="M321" s="46" t="s">
        <v>1217</v>
      </c>
      <c r="N321" s="46"/>
      <c r="O321" s="46"/>
      <c r="P321" s="46"/>
      <c r="Q321" s="46">
        <v>1400</v>
      </c>
      <c r="R321" s="46"/>
      <c r="S321" s="46"/>
      <c r="T321" s="38"/>
      <c r="U321" s="46"/>
      <c r="V321" s="46">
        <v>0</v>
      </c>
    </row>
    <row r="322" spans="1:22" s="25" customFormat="1" ht="27.75" customHeight="1" x14ac:dyDescent="0.2">
      <c r="A322" s="157">
        <v>313</v>
      </c>
      <c r="B322" s="162" t="s">
        <v>3091</v>
      </c>
      <c r="C322" s="39" t="s">
        <v>32</v>
      </c>
      <c r="D322" s="39"/>
      <c r="E322" s="46">
        <v>903</v>
      </c>
      <c r="F322" s="46">
        <v>170</v>
      </c>
      <c r="G322" s="46">
        <v>2</v>
      </c>
      <c r="H322" s="46">
        <v>9</v>
      </c>
      <c r="I322" s="46">
        <v>3</v>
      </c>
      <c r="J322" s="46">
        <v>50</v>
      </c>
      <c r="K322" s="38">
        <f t="shared" si="3"/>
        <v>3950</v>
      </c>
      <c r="L322" s="46">
        <v>2</v>
      </c>
      <c r="M322" s="46" t="s">
        <v>1218</v>
      </c>
      <c r="N322" s="46" t="s">
        <v>15</v>
      </c>
      <c r="O322" s="46" t="s">
        <v>12</v>
      </c>
      <c r="P322" s="46">
        <v>156</v>
      </c>
      <c r="Q322" s="46">
        <v>3800</v>
      </c>
      <c r="R322" s="46">
        <v>10</v>
      </c>
      <c r="S322" s="46"/>
      <c r="T322" s="38"/>
      <c r="U322" s="46">
        <v>20</v>
      </c>
      <c r="V322" s="46">
        <v>0.02</v>
      </c>
    </row>
    <row r="323" spans="1:22" s="25" customFormat="1" ht="27.75" customHeight="1" x14ac:dyDescent="0.2">
      <c r="A323" s="157">
        <v>314</v>
      </c>
      <c r="B323" s="157"/>
      <c r="C323" s="39" t="s">
        <v>9</v>
      </c>
      <c r="D323" s="39"/>
      <c r="E323" s="46">
        <v>4771</v>
      </c>
      <c r="F323" s="46">
        <v>219</v>
      </c>
      <c r="G323" s="46">
        <v>1</v>
      </c>
      <c r="H323" s="46">
        <v>12</v>
      </c>
      <c r="I323" s="46">
        <v>2</v>
      </c>
      <c r="J323" s="46">
        <v>62</v>
      </c>
      <c r="K323" s="38">
        <f t="shared" si="3"/>
        <v>5062</v>
      </c>
      <c r="L323" s="46">
        <v>1</v>
      </c>
      <c r="M323" s="46" t="s">
        <v>1218</v>
      </c>
      <c r="N323" s="46"/>
      <c r="O323" s="46"/>
      <c r="P323" s="46"/>
      <c r="Q323" s="46">
        <v>5062</v>
      </c>
      <c r="R323" s="46"/>
      <c r="S323" s="46"/>
      <c r="T323" s="38"/>
      <c r="U323" s="46"/>
      <c r="V323" s="46">
        <v>0</v>
      </c>
    </row>
    <row r="324" spans="1:22" s="25" customFormat="1" ht="27.75" customHeight="1" x14ac:dyDescent="0.2">
      <c r="A324" s="157">
        <v>315</v>
      </c>
      <c r="B324" s="157"/>
      <c r="C324" s="39" t="s">
        <v>9</v>
      </c>
      <c r="D324" s="39"/>
      <c r="E324" s="46">
        <v>4774</v>
      </c>
      <c r="F324" s="46">
        <v>357</v>
      </c>
      <c r="G324" s="46">
        <v>1</v>
      </c>
      <c r="H324" s="46">
        <v>4</v>
      </c>
      <c r="I324" s="46"/>
      <c r="J324" s="46">
        <v>11</v>
      </c>
      <c r="K324" s="38">
        <f t="shared" si="3"/>
        <v>1611</v>
      </c>
      <c r="L324" s="46">
        <v>1</v>
      </c>
      <c r="M324" s="46" t="s">
        <v>1218</v>
      </c>
      <c r="N324" s="46"/>
      <c r="O324" s="46"/>
      <c r="P324" s="46"/>
      <c r="Q324" s="46">
        <v>1611</v>
      </c>
      <c r="R324" s="46"/>
      <c r="S324" s="46"/>
      <c r="T324" s="38"/>
      <c r="U324" s="46"/>
      <c r="V324" s="46">
        <v>0</v>
      </c>
    </row>
    <row r="325" spans="1:22" s="25" customFormat="1" ht="27.75" customHeight="1" x14ac:dyDescent="0.2">
      <c r="A325" s="157">
        <v>316</v>
      </c>
      <c r="B325" s="157"/>
      <c r="C325" s="39" t="s">
        <v>13</v>
      </c>
      <c r="D325" s="39"/>
      <c r="E325" s="46"/>
      <c r="F325" s="46"/>
      <c r="G325" s="46">
        <v>1</v>
      </c>
      <c r="H325" s="46">
        <v>5</v>
      </c>
      <c r="I325" s="46"/>
      <c r="J325" s="46"/>
      <c r="K325" s="38">
        <f t="shared" si="3"/>
        <v>2000</v>
      </c>
      <c r="L325" s="46">
        <v>1</v>
      </c>
      <c r="M325" s="46" t="s">
        <v>1218</v>
      </c>
      <c r="N325" s="46"/>
      <c r="O325" s="46"/>
      <c r="P325" s="46"/>
      <c r="Q325" s="46">
        <v>2000</v>
      </c>
      <c r="R325" s="46"/>
      <c r="S325" s="46"/>
      <c r="T325" s="38"/>
      <c r="U325" s="46"/>
      <c r="V325" s="46">
        <v>0.01</v>
      </c>
    </row>
    <row r="326" spans="1:22" s="25" customFormat="1" ht="27.75" customHeight="1" x14ac:dyDescent="0.2">
      <c r="A326" s="157">
        <v>317</v>
      </c>
      <c r="B326" s="162" t="s">
        <v>3092</v>
      </c>
      <c r="C326" s="39" t="s">
        <v>9</v>
      </c>
      <c r="D326" s="39"/>
      <c r="E326" s="46">
        <v>902</v>
      </c>
      <c r="F326" s="46">
        <v>14</v>
      </c>
      <c r="G326" s="46">
        <v>2</v>
      </c>
      <c r="H326" s="46">
        <v>1</v>
      </c>
      <c r="I326" s="46"/>
      <c r="J326" s="46">
        <v>84</v>
      </c>
      <c r="K326" s="38">
        <f t="shared" si="3"/>
        <v>484</v>
      </c>
      <c r="L326" s="46">
        <v>2</v>
      </c>
      <c r="M326" s="46" t="s">
        <v>1219</v>
      </c>
      <c r="N326" s="46" t="s">
        <v>15</v>
      </c>
      <c r="O326" s="46" t="s">
        <v>12</v>
      </c>
      <c r="P326" s="46">
        <v>96</v>
      </c>
      <c r="Q326" s="46"/>
      <c r="R326" s="46">
        <v>484</v>
      </c>
      <c r="S326" s="46"/>
      <c r="T326" s="38"/>
      <c r="U326" s="46">
        <v>15</v>
      </c>
      <c r="V326" s="46">
        <v>0</v>
      </c>
    </row>
    <row r="327" spans="1:22" s="25" customFormat="1" ht="27.75" customHeight="1" x14ac:dyDescent="0.2">
      <c r="A327" s="157">
        <v>318</v>
      </c>
      <c r="B327" s="157"/>
      <c r="C327" s="39" t="s">
        <v>9</v>
      </c>
      <c r="D327" s="39"/>
      <c r="E327" s="46">
        <v>1483</v>
      </c>
      <c r="F327" s="46">
        <v>136</v>
      </c>
      <c r="G327" s="46">
        <v>1</v>
      </c>
      <c r="H327" s="46">
        <v>7</v>
      </c>
      <c r="I327" s="46"/>
      <c r="J327" s="46">
        <v>26</v>
      </c>
      <c r="K327" s="38">
        <f t="shared" si="3"/>
        <v>2826</v>
      </c>
      <c r="L327" s="46">
        <v>1</v>
      </c>
      <c r="M327" s="46" t="s">
        <v>1219</v>
      </c>
      <c r="N327" s="46"/>
      <c r="O327" s="46"/>
      <c r="P327" s="46"/>
      <c r="Q327" s="46">
        <v>2826</v>
      </c>
      <c r="R327" s="46"/>
      <c r="S327" s="46"/>
      <c r="T327" s="38"/>
      <c r="U327" s="46"/>
      <c r="V327" s="46">
        <v>0</v>
      </c>
    </row>
    <row r="328" spans="1:22" s="25" customFormat="1" ht="27.75" customHeight="1" x14ac:dyDescent="0.2">
      <c r="A328" s="157">
        <v>319</v>
      </c>
      <c r="B328" s="157"/>
      <c r="C328" s="39" t="s">
        <v>39</v>
      </c>
      <c r="D328" s="39"/>
      <c r="E328" s="46"/>
      <c r="F328" s="46"/>
      <c r="G328" s="46">
        <v>1</v>
      </c>
      <c r="H328" s="46">
        <v>22</v>
      </c>
      <c r="I328" s="46">
        <v>2</v>
      </c>
      <c r="J328" s="46">
        <v>18</v>
      </c>
      <c r="K328" s="38">
        <f t="shared" si="3"/>
        <v>9018</v>
      </c>
      <c r="L328" s="46">
        <v>1</v>
      </c>
      <c r="M328" s="46" t="s">
        <v>1219</v>
      </c>
      <c r="N328" s="46"/>
      <c r="O328" s="46"/>
      <c r="P328" s="46"/>
      <c r="Q328" s="46">
        <v>9018</v>
      </c>
      <c r="R328" s="46"/>
      <c r="S328" s="46"/>
      <c r="T328" s="38"/>
      <c r="U328" s="46"/>
      <c r="V328" s="46">
        <v>0.01</v>
      </c>
    </row>
    <row r="329" spans="1:22" s="25" customFormat="1" ht="27.75" customHeight="1" x14ac:dyDescent="0.2">
      <c r="A329" s="157">
        <v>320</v>
      </c>
      <c r="B329" s="157"/>
      <c r="C329" s="39" t="s">
        <v>13</v>
      </c>
      <c r="D329" s="39"/>
      <c r="E329" s="46"/>
      <c r="F329" s="46"/>
      <c r="G329" s="46">
        <v>1</v>
      </c>
      <c r="H329" s="46">
        <v>16</v>
      </c>
      <c r="I329" s="46"/>
      <c r="J329" s="46"/>
      <c r="K329" s="38">
        <f t="shared" si="3"/>
        <v>6400</v>
      </c>
      <c r="L329" s="46">
        <v>1</v>
      </c>
      <c r="M329" s="46" t="s">
        <v>1219</v>
      </c>
      <c r="N329" s="46"/>
      <c r="O329" s="46"/>
      <c r="P329" s="46"/>
      <c r="Q329" s="46">
        <v>6400</v>
      </c>
      <c r="R329" s="46"/>
      <c r="S329" s="46"/>
      <c r="T329" s="38"/>
      <c r="U329" s="46"/>
      <c r="V329" s="46">
        <v>0.01</v>
      </c>
    </row>
    <row r="330" spans="1:22" s="25" customFormat="1" ht="27.75" customHeight="1" x14ac:dyDescent="0.2">
      <c r="A330" s="157">
        <v>321</v>
      </c>
      <c r="B330" s="162" t="s">
        <v>3093</v>
      </c>
      <c r="C330" s="39" t="s">
        <v>9</v>
      </c>
      <c r="D330" s="39"/>
      <c r="E330" s="46"/>
      <c r="F330" s="46">
        <v>13</v>
      </c>
      <c r="G330" s="46">
        <v>2</v>
      </c>
      <c r="H330" s="46"/>
      <c r="I330" s="46">
        <v>2</v>
      </c>
      <c r="J330" s="46">
        <v>62</v>
      </c>
      <c r="K330" s="38">
        <f t="shared" si="3"/>
        <v>262</v>
      </c>
      <c r="L330" s="46">
        <v>2</v>
      </c>
      <c r="M330" s="46" t="s">
        <v>1220</v>
      </c>
      <c r="N330" s="46" t="s">
        <v>15</v>
      </c>
      <c r="O330" s="46" t="s">
        <v>12</v>
      </c>
      <c r="P330" s="46">
        <v>92</v>
      </c>
      <c r="Q330" s="46"/>
      <c r="R330" s="46">
        <v>262</v>
      </c>
      <c r="S330" s="46"/>
      <c r="T330" s="38"/>
      <c r="U330" s="46">
        <v>20</v>
      </c>
      <c r="V330" s="46">
        <v>0</v>
      </c>
    </row>
    <row r="331" spans="1:22" s="25" customFormat="1" ht="27.75" customHeight="1" x14ac:dyDescent="0.2">
      <c r="A331" s="157">
        <v>322</v>
      </c>
      <c r="B331" s="157"/>
      <c r="C331" s="39" t="s">
        <v>9</v>
      </c>
      <c r="D331" s="39"/>
      <c r="E331" s="46">
        <v>5820</v>
      </c>
      <c r="F331" s="46">
        <v>148</v>
      </c>
      <c r="G331" s="46">
        <v>1</v>
      </c>
      <c r="H331" s="46">
        <v>6</v>
      </c>
      <c r="I331" s="46">
        <v>1</v>
      </c>
      <c r="J331" s="46">
        <v>92</v>
      </c>
      <c r="K331" s="38">
        <f t="shared" si="3"/>
        <v>2592</v>
      </c>
      <c r="L331" s="46">
        <v>1</v>
      </c>
      <c r="M331" s="46" t="s">
        <v>1220</v>
      </c>
      <c r="N331" s="46"/>
      <c r="O331" s="46"/>
      <c r="P331" s="46"/>
      <c r="Q331" s="46">
        <v>2592</v>
      </c>
      <c r="R331" s="46"/>
      <c r="S331" s="46"/>
      <c r="T331" s="38"/>
      <c r="U331" s="46"/>
      <c r="V331" s="46">
        <v>0</v>
      </c>
    </row>
    <row r="332" spans="1:22" s="25" customFormat="1" ht="27.75" customHeight="1" x14ac:dyDescent="0.2">
      <c r="A332" s="157">
        <v>323</v>
      </c>
      <c r="B332" s="162" t="s">
        <v>3094</v>
      </c>
      <c r="C332" s="39" t="s">
        <v>9</v>
      </c>
      <c r="D332" s="39"/>
      <c r="E332" s="46">
        <v>5888</v>
      </c>
      <c r="F332" s="46">
        <v>108</v>
      </c>
      <c r="G332" s="46">
        <v>2</v>
      </c>
      <c r="H332" s="46"/>
      <c r="I332" s="46">
        <v>1</v>
      </c>
      <c r="J332" s="46">
        <v>73</v>
      </c>
      <c r="K332" s="38">
        <f t="shared" si="3"/>
        <v>173</v>
      </c>
      <c r="L332" s="46">
        <v>2</v>
      </c>
      <c r="M332" s="46" t="s">
        <v>1221</v>
      </c>
      <c r="N332" s="46" t="s">
        <v>15</v>
      </c>
      <c r="O332" s="46" t="s">
        <v>253</v>
      </c>
      <c r="P332" s="46">
        <v>26</v>
      </c>
      <c r="Q332" s="46"/>
      <c r="R332" s="46">
        <v>173</v>
      </c>
      <c r="S332" s="46"/>
      <c r="T332" s="38"/>
      <c r="U332" s="46">
        <v>30</v>
      </c>
      <c r="V332" s="46">
        <v>0</v>
      </c>
    </row>
    <row r="333" spans="1:22" s="25" customFormat="1" ht="27.75" customHeight="1" x14ac:dyDescent="0.2">
      <c r="A333" s="157">
        <v>324</v>
      </c>
      <c r="B333" s="162" t="s">
        <v>3095</v>
      </c>
      <c r="C333" s="39" t="s">
        <v>9</v>
      </c>
      <c r="D333" s="39"/>
      <c r="E333" s="46"/>
      <c r="F333" s="46">
        <v>164</v>
      </c>
      <c r="G333" s="46">
        <v>2</v>
      </c>
      <c r="H333" s="46"/>
      <c r="I333" s="46">
        <v>2</v>
      </c>
      <c r="J333" s="46">
        <v>27</v>
      </c>
      <c r="K333" s="38">
        <f t="shared" si="3"/>
        <v>227</v>
      </c>
      <c r="L333" s="46">
        <v>2</v>
      </c>
      <c r="M333" s="46" t="s">
        <v>1222</v>
      </c>
      <c r="N333" s="46" t="s">
        <v>15</v>
      </c>
      <c r="O333" s="46" t="s">
        <v>12</v>
      </c>
      <c r="P333" s="46">
        <v>150</v>
      </c>
      <c r="Q333" s="46"/>
      <c r="R333" s="46">
        <v>227</v>
      </c>
      <c r="S333" s="46"/>
      <c r="T333" s="38"/>
      <c r="U333" s="46">
        <v>30</v>
      </c>
      <c r="V333" s="46">
        <v>0</v>
      </c>
    </row>
    <row r="334" spans="1:22" s="25" customFormat="1" ht="27.75" customHeight="1" x14ac:dyDescent="0.2">
      <c r="A334" s="157">
        <v>325</v>
      </c>
      <c r="B334" s="157"/>
      <c r="C334" s="39" t="s">
        <v>9</v>
      </c>
      <c r="D334" s="39"/>
      <c r="E334" s="46">
        <v>3185</v>
      </c>
      <c r="F334" s="46">
        <v>161</v>
      </c>
      <c r="G334" s="46">
        <v>1</v>
      </c>
      <c r="H334" s="46">
        <v>12</v>
      </c>
      <c r="I334" s="46">
        <v>3</v>
      </c>
      <c r="J334" s="46">
        <v>86</v>
      </c>
      <c r="K334" s="38">
        <f t="shared" si="3"/>
        <v>5186</v>
      </c>
      <c r="L334" s="46">
        <v>1</v>
      </c>
      <c r="M334" s="46" t="s">
        <v>1222</v>
      </c>
      <c r="N334" s="46"/>
      <c r="O334" s="46"/>
      <c r="P334" s="46"/>
      <c r="Q334" s="46">
        <v>5186</v>
      </c>
      <c r="R334" s="46"/>
      <c r="S334" s="46"/>
      <c r="T334" s="38"/>
      <c r="U334" s="46"/>
      <c r="V334" s="46">
        <v>0</v>
      </c>
    </row>
    <row r="335" spans="1:22" s="25" customFormat="1" ht="27.75" customHeight="1" x14ac:dyDescent="0.2">
      <c r="A335" s="157">
        <v>326</v>
      </c>
      <c r="B335" s="157"/>
      <c r="C335" s="39" t="s">
        <v>9</v>
      </c>
      <c r="D335" s="39"/>
      <c r="E335" s="46"/>
      <c r="F335" s="46">
        <v>257</v>
      </c>
      <c r="G335" s="46">
        <v>1</v>
      </c>
      <c r="H335" s="46">
        <v>12</v>
      </c>
      <c r="I335" s="46">
        <v>2</v>
      </c>
      <c r="J335" s="46">
        <v>7</v>
      </c>
      <c r="K335" s="38">
        <f t="shared" si="3"/>
        <v>5007</v>
      </c>
      <c r="L335" s="46"/>
      <c r="M335" s="46" t="s">
        <v>1222</v>
      </c>
      <c r="N335" s="46"/>
      <c r="O335" s="46"/>
      <c r="P335" s="46"/>
      <c r="Q335" s="46">
        <v>5007</v>
      </c>
      <c r="R335" s="46"/>
      <c r="S335" s="46"/>
      <c r="T335" s="38"/>
      <c r="U335" s="46"/>
      <c r="V335" s="46">
        <v>0</v>
      </c>
    </row>
    <row r="336" spans="1:22" s="25" customFormat="1" ht="27.75" customHeight="1" x14ac:dyDescent="0.2">
      <c r="A336" s="157">
        <v>327</v>
      </c>
      <c r="B336" s="162" t="s">
        <v>3096</v>
      </c>
      <c r="C336" s="39" t="s">
        <v>9</v>
      </c>
      <c r="D336" s="39"/>
      <c r="E336" s="46"/>
      <c r="F336" s="46"/>
      <c r="G336" s="46">
        <v>2</v>
      </c>
      <c r="H336" s="46"/>
      <c r="I336" s="46"/>
      <c r="J336" s="46"/>
      <c r="K336" s="38">
        <f t="shared" si="3"/>
        <v>0</v>
      </c>
      <c r="L336" s="46">
        <v>2</v>
      </c>
      <c r="M336" s="46" t="s">
        <v>1223</v>
      </c>
      <c r="N336" s="46" t="s">
        <v>15</v>
      </c>
      <c r="O336" s="46" t="s">
        <v>42</v>
      </c>
      <c r="P336" s="46">
        <v>143</v>
      </c>
      <c r="Q336" s="46"/>
      <c r="R336" s="46">
        <v>143</v>
      </c>
      <c r="S336" s="46"/>
      <c r="T336" s="38"/>
      <c r="U336" s="46">
        <v>10</v>
      </c>
      <c r="V336" s="46">
        <v>0</v>
      </c>
    </row>
    <row r="337" spans="1:22" s="25" customFormat="1" ht="27.75" customHeight="1" x14ac:dyDescent="0.2">
      <c r="A337" s="157">
        <v>328</v>
      </c>
      <c r="B337" s="157"/>
      <c r="C337" s="39" t="s">
        <v>39</v>
      </c>
      <c r="D337" s="39"/>
      <c r="E337" s="46"/>
      <c r="F337" s="46"/>
      <c r="G337" s="46">
        <v>1</v>
      </c>
      <c r="H337" s="46">
        <v>5</v>
      </c>
      <c r="I337" s="46"/>
      <c r="J337" s="46"/>
      <c r="K337" s="38">
        <f t="shared" si="3"/>
        <v>2000</v>
      </c>
      <c r="L337" s="46">
        <v>1</v>
      </c>
      <c r="M337" s="46" t="s">
        <v>1223</v>
      </c>
      <c r="N337" s="46"/>
      <c r="O337" s="46"/>
      <c r="P337" s="46"/>
      <c r="Q337" s="46">
        <v>2000</v>
      </c>
      <c r="R337" s="46"/>
      <c r="S337" s="46"/>
      <c r="T337" s="38"/>
      <c r="U337" s="46"/>
      <c r="V337" s="46">
        <v>0.01</v>
      </c>
    </row>
    <row r="338" spans="1:22" s="25" customFormat="1" ht="27.75" customHeight="1" x14ac:dyDescent="0.2">
      <c r="A338" s="157">
        <v>329</v>
      </c>
      <c r="B338" s="157"/>
      <c r="C338" s="39" t="s">
        <v>9</v>
      </c>
      <c r="D338" s="39"/>
      <c r="E338" s="46">
        <v>3481</v>
      </c>
      <c r="F338" s="46">
        <v>44</v>
      </c>
      <c r="G338" s="46">
        <v>1</v>
      </c>
      <c r="H338" s="46">
        <v>6</v>
      </c>
      <c r="I338" s="46"/>
      <c r="J338" s="46"/>
      <c r="K338" s="38">
        <f t="shared" si="3"/>
        <v>2400</v>
      </c>
      <c r="L338" s="46">
        <v>1</v>
      </c>
      <c r="M338" s="46" t="s">
        <v>1223</v>
      </c>
      <c r="N338" s="46"/>
      <c r="O338" s="46"/>
      <c r="P338" s="46"/>
      <c r="Q338" s="46">
        <v>2400</v>
      </c>
      <c r="R338" s="46"/>
      <c r="S338" s="46"/>
      <c r="T338" s="38"/>
      <c r="U338" s="46"/>
      <c r="V338" s="46">
        <v>0</v>
      </c>
    </row>
    <row r="339" spans="1:22" s="25" customFormat="1" ht="27.75" customHeight="1" x14ac:dyDescent="0.2">
      <c r="A339" s="157">
        <v>330</v>
      </c>
      <c r="B339" s="162" t="s">
        <v>3097</v>
      </c>
      <c r="C339" s="39" t="s">
        <v>9</v>
      </c>
      <c r="D339" s="39"/>
      <c r="E339" s="46">
        <v>4345</v>
      </c>
      <c r="F339" s="46">
        <v>224</v>
      </c>
      <c r="G339" s="46">
        <v>2</v>
      </c>
      <c r="H339" s="46">
        <v>4</v>
      </c>
      <c r="I339" s="46"/>
      <c r="J339" s="46"/>
      <c r="K339" s="38">
        <f t="shared" si="3"/>
        <v>1600</v>
      </c>
      <c r="L339" s="46">
        <v>2</v>
      </c>
      <c r="M339" s="46" t="s">
        <v>1224</v>
      </c>
      <c r="N339" s="46" t="s">
        <v>15</v>
      </c>
      <c r="O339" s="46" t="s">
        <v>12</v>
      </c>
      <c r="P339" s="46">
        <v>156</v>
      </c>
      <c r="Q339" s="46">
        <v>1500</v>
      </c>
      <c r="R339" s="46">
        <v>100</v>
      </c>
      <c r="S339" s="46"/>
      <c r="T339" s="38"/>
      <c r="U339" s="46">
        <v>40</v>
      </c>
      <c r="V339" s="46">
        <v>0</v>
      </c>
    </row>
    <row r="340" spans="1:22" s="25" customFormat="1" ht="27.75" customHeight="1" x14ac:dyDescent="0.2">
      <c r="A340" s="157">
        <v>331</v>
      </c>
      <c r="B340" s="157"/>
      <c r="C340" s="39" t="s">
        <v>9</v>
      </c>
      <c r="D340" s="39"/>
      <c r="E340" s="46">
        <v>4659</v>
      </c>
      <c r="F340" s="46">
        <v>208</v>
      </c>
      <c r="G340" s="46">
        <v>1</v>
      </c>
      <c r="H340" s="46">
        <v>8</v>
      </c>
      <c r="I340" s="46"/>
      <c r="J340" s="46"/>
      <c r="K340" s="38">
        <f t="shared" si="3"/>
        <v>3200</v>
      </c>
      <c r="L340" s="46">
        <v>1</v>
      </c>
      <c r="M340" s="46" t="s">
        <v>1224</v>
      </c>
      <c r="N340" s="46"/>
      <c r="O340" s="46"/>
      <c r="P340" s="46"/>
      <c r="Q340" s="46">
        <v>3200</v>
      </c>
      <c r="R340" s="46"/>
      <c r="S340" s="46"/>
      <c r="T340" s="38"/>
      <c r="U340" s="46"/>
      <c r="V340" s="46">
        <v>0</v>
      </c>
    </row>
    <row r="341" spans="1:22" s="25" customFormat="1" ht="27.75" customHeight="1" x14ac:dyDescent="0.2">
      <c r="A341" s="157">
        <v>332</v>
      </c>
      <c r="B341" s="162" t="s">
        <v>3098</v>
      </c>
      <c r="C341" s="39" t="s">
        <v>9</v>
      </c>
      <c r="D341" s="39"/>
      <c r="E341" s="46">
        <v>975</v>
      </c>
      <c r="F341" s="46">
        <v>92</v>
      </c>
      <c r="G341" s="46">
        <v>2</v>
      </c>
      <c r="H341" s="46"/>
      <c r="I341" s="46">
        <v>1</v>
      </c>
      <c r="J341" s="46">
        <v>18</v>
      </c>
      <c r="K341" s="38">
        <f t="shared" si="3"/>
        <v>118</v>
      </c>
      <c r="L341" s="46">
        <v>2</v>
      </c>
      <c r="M341" s="46" t="s">
        <v>1225</v>
      </c>
      <c r="N341" s="46" t="s">
        <v>15</v>
      </c>
      <c r="O341" s="46" t="s">
        <v>12</v>
      </c>
      <c r="P341" s="46">
        <v>201</v>
      </c>
      <c r="Q341" s="46"/>
      <c r="R341" s="46">
        <v>118</v>
      </c>
      <c r="S341" s="46"/>
      <c r="T341" s="38"/>
      <c r="U341" s="46">
        <v>30</v>
      </c>
      <c r="V341" s="46">
        <v>0</v>
      </c>
    </row>
    <row r="342" spans="1:22" s="25" customFormat="1" ht="27.75" customHeight="1" x14ac:dyDescent="0.2">
      <c r="A342" s="157">
        <v>333</v>
      </c>
      <c r="B342" s="157"/>
      <c r="C342" s="39" t="s">
        <v>9</v>
      </c>
      <c r="D342" s="39"/>
      <c r="E342" s="46">
        <v>1331</v>
      </c>
      <c r="F342" s="46">
        <v>184</v>
      </c>
      <c r="G342" s="46">
        <v>1</v>
      </c>
      <c r="H342" s="46">
        <v>10</v>
      </c>
      <c r="I342" s="46">
        <v>3</v>
      </c>
      <c r="J342" s="46">
        <v>45</v>
      </c>
      <c r="K342" s="38">
        <f t="shared" si="3"/>
        <v>4345</v>
      </c>
      <c r="L342" s="46">
        <v>1</v>
      </c>
      <c r="M342" s="46" t="s">
        <v>1225</v>
      </c>
      <c r="N342" s="46"/>
      <c r="O342" s="46"/>
      <c r="P342" s="46"/>
      <c r="Q342" s="46">
        <v>4345</v>
      </c>
      <c r="R342" s="46"/>
      <c r="S342" s="46"/>
      <c r="T342" s="38"/>
      <c r="U342" s="46"/>
      <c r="V342" s="46">
        <v>0</v>
      </c>
    </row>
    <row r="343" spans="1:22" s="25" customFormat="1" ht="27.75" customHeight="1" x14ac:dyDescent="0.2">
      <c r="A343" s="157">
        <v>334</v>
      </c>
      <c r="B343" s="157"/>
      <c r="C343" s="39" t="s">
        <v>9</v>
      </c>
      <c r="D343" s="39"/>
      <c r="E343" s="46">
        <v>1276</v>
      </c>
      <c r="F343" s="46">
        <v>187</v>
      </c>
      <c r="G343" s="46">
        <v>1</v>
      </c>
      <c r="H343" s="46">
        <v>11</v>
      </c>
      <c r="I343" s="46">
        <v>3</v>
      </c>
      <c r="J343" s="46">
        <v>69</v>
      </c>
      <c r="K343" s="38">
        <f t="shared" si="3"/>
        <v>4769</v>
      </c>
      <c r="L343" s="46">
        <v>1</v>
      </c>
      <c r="M343" s="46" t="s">
        <v>1225</v>
      </c>
      <c r="N343" s="46"/>
      <c r="O343" s="46"/>
      <c r="P343" s="46"/>
      <c r="Q343" s="46">
        <v>4769</v>
      </c>
      <c r="R343" s="46"/>
      <c r="S343" s="46"/>
      <c r="T343" s="38"/>
      <c r="U343" s="46"/>
      <c r="V343" s="46">
        <v>0</v>
      </c>
    </row>
    <row r="344" spans="1:22" s="25" customFormat="1" ht="27.75" customHeight="1" x14ac:dyDescent="0.2">
      <c r="A344" s="157">
        <v>335</v>
      </c>
      <c r="B344" s="157"/>
      <c r="C344" s="39" t="s">
        <v>9</v>
      </c>
      <c r="D344" s="39"/>
      <c r="E344" s="46">
        <v>1487</v>
      </c>
      <c r="F344" s="46">
        <v>144</v>
      </c>
      <c r="G344" s="46">
        <v>1</v>
      </c>
      <c r="H344" s="46">
        <v>8</v>
      </c>
      <c r="I344" s="46">
        <v>3</v>
      </c>
      <c r="J344" s="46">
        <v>99</v>
      </c>
      <c r="K344" s="38">
        <f t="shared" si="3"/>
        <v>3599</v>
      </c>
      <c r="L344" s="46">
        <v>1</v>
      </c>
      <c r="M344" s="46" t="s">
        <v>1225</v>
      </c>
      <c r="N344" s="46"/>
      <c r="O344" s="46"/>
      <c r="P344" s="46"/>
      <c r="Q344" s="46">
        <v>3599</v>
      </c>
      <c r="R344" s="46"/>
      <c r="S344" s="46"/>
      <c r="T344" s="38"/>
      <c r="U344" s="46"/>
      <c r="V344" s="46">
        <v>0</v>
      </c>
    </row>
    <row r="345" spans="1:22" s="25" customFormat="1" ht="27.75" customHeight="1" x14ac:dyDescent="0.2">
      <c r="A345" s="157">
        <v>336</v>
      </c>
      <c r="B345" s="157"/>
      <c r="C345" s="39" t="s">
        <v>32</v>
      </c>
      <c r="D345" s="39"/>
      <c r="E345" s="46">
        <v>1751</v>
      </c>
      <c r="F345" s="46">
        <v>20</v>
      </c>
      <c r="G345" s="46">
        <v>1</v>
      </c>
      <c r="H345" s="46">
        <v>7</v>
      </c>
      <c r="I345" s="46"/>
      <c r="J345" s="46"/>
      <c r="K345" s="38">
        <f t="shared" si="3"/>
        <v>2800</v>
      </c>
      <c r="L345" s="46">
        <v>1</v>
      </c>
      <c r="M345" s="46" t="s">
        <v>1225</v>
      </c>
      <c r="N345" s="46"/>
      <c r="O345" s="46"/>
      <c r="P345" s="46"/>
      <c r="Q345" s="46">
        <v>2800</v>
      </c>
      <c r="R345" s="46"/>
      <c r="S345" s="46"/>
      <c r="T345" s="38"/>
      <c r="U345" s="46"/>
      <c r="V345" s="46">
        <v>0.01</v>
      </c>
    </row>
    <row r="346" spans="1:22" s="25" customFormat="1" ht="27.75" customHeight="1" x14ac:dyDescent="0.2">
      <c r="A346" s="157">
        <v>337</v>
      </c>
      <c r="B346" s="162" t="s">
        <v>3099</v>
      </c>
      <c r="C346" s="39" t="s">
        <v>9</v>
      </c>
      <c r="D346" s="39"/>
      <c r="E346" s="46">
        <v>1267</v>
      </c>
      <c r="F346" s="46">
        <v>163</v>
      </c>
      <c r="G346" s="46">
        <v>2</v>
      </c>
      <c r="H346" s="46"/>
      <c r="I346" s="46">
        <v>3</v>
      </c>
      <c r="J346" s="46">
        <v>47</v>
      </c>
      <c r="K346" s="38">
        <f t="shared" si="3"/>
        <v>347</v>
      </c>
      <c r="L346" s="46">
        <v>2</v>
      </c>
      <c r="M346" s="46" t="s">
        <v>1226</v>
      </c>
      <c r="N346" s="46" t="s">
        <v>15</v>
      </c>
      <c r="O346" s="46" t="s">
        <v>42</v>
      </c>
      <c r="P346" s="46">
        <v>108</v>
      </c>
      <c r="Q346" s="46"/>
      <c r="R346" s="46">
        <v>347</v>
      </c>
      <c r="S346" s="46"/>
      <c r="T346" s="38"/>
      <c r="U346" s="46">
        <v>10</v>
      </c>
      <c r="V346" s="46">
        <v>0</v>
      </c>
    </row>
    <row r="347" spans="1:22" s="25" customFormat="1" ht="27.75" customHeight="1" x14ac:dyDescent="0.2">
      <c r="A347" s="157">
        <v>338</v>
      </c>
      <c r="B347" s="157"/>
      <c r="C347" s="39" t="s">
        <v>9</v>
      </c>
      <c r="D347" s="39"/>
      <c r="E347" s="46"/>
      <c r="F347" s="46">
        <v>126</v>
      </c>
      <c r="G347" s="46">
        <v>1</v>
      </c>
      <c r="H347" s="46">
        <v>6</v>
      </c>
      <c r="I347" s="46">
        <v>1</v>
      </c>
      <c r="J347" s="46">
        <v>16</v>
      </c>
      <c r="K347" s="38">
        <f t="shared" si="3"/>
        <v>2516</v>
      </c>
      <c r="L347" s="46">
        <v>1</v>
      </c>
      <c r="M347" s="46" t="s">
        <v>1226</v>
      </c>
      <c r="N347" s="46"/>
      <c r="O347" s="46"/>
      <c r="P347" s="46"/>
      <c r="Q347" s="46">
        <v>2516</v>
      </c>
      <c r="R347" s="46"/>
      <c r="S347" s="46"/>
      <c r="T347" s="38"/>
      <c r="U347" s="46"/>
      <c r="V347" s="46">
        <v>0</v>
      </c>
    </row>
    <row r="348" spans="1:22" s="25" customFormat="1" ht="27.75" customHeight="1" x14ac:dyDescent="0.2">
      <c r="A348" s="157">
        <v>339</v>
      </c>
      <c r="B348" s="162" t="s">
        <v>3100</v>
      </c>
      <c r="C348" s="39" t="s">
        <v>9</v>
      </c>
      <c r="D348" s="39"/>
      <c r="E348" s="46"/>
      <c r="F348" s="46"/>
      <c r="G348" s="46">
        <v>2</v>
      </c>
      <c r="H348" s="46"/>
      <c r="I348" s="46"/>
      <c r="J348" s="46"/>
      <c r="K348" s="38">
        <f t="shared" si="3"/>
        <v>0</v>
      </c>
      <c r="L348" s="46">
        <v>2</v>
      </c>
      <c r="M348" s="46" t="s">
        <v>1227</v>
      </c>
      <c r="N348" s="46" t="s">
        <v>15</v>
      </c>
      <c r="O348" s="46" t="s">
        <v>12</v>
      </c>
      <c r="P348" s="46">
        <v>96</v>
      </c>
      <c r="Q348" s="46"/>
      <c r="R348" s="46">
        <v>96</v>
      </c>
      <c r="S348" s="46"/>
      <c r="T348" s="38"/>
      <c r="U348" s="46">
        <v>20</v>
      </c>
      <c r="V348" s="46">
        <v>0</v>
      </c>
    </row>
    <row r="349" spans="1:22" s="25" customFormat="1" ht="27.75" customHeight="1" x14ac:dyDescent="0.2">
      <c r="A349" s="157">
        <v>340</v>
      </c>
      <c r="B349" s="157"/>
      <c r="C349" s="39" t="s">
        <v>9</v>
      </c>
      <c r="D349" s="39"/>
      <c r="E349" s="46">
        <v>1758</v>
      </c>
      <c r="F349" s="46">
        <v>12</v>
      </c>
      <c r="G349" s="46">
        <v>1</v>
      </c>
      <c r="H349" s="46">
        <v>7</v>
      </c>
      <c r="I349" s="46">
        <v>1</v>
      </c>
      <c r="J349" s="46">
        <v>70</v>
      </c>
      <c r="K349" s="38">
        <f t="shared" si="3"/>
        <v>2970</v>
      </c>
      <c r="L349" s="46">
        <v>1</v>
      </c>
      <c r="M349" s="46" t="s">
        <v>1227</v>
      </c>
      <c r="N349" s="46"/>
      <c r="O349" s="46"/>
      <c r="P349" s="46"/>
      <c r="Q349" s="46">
        <v>2970</v>
      </c>
      <c r="R349" s="46"/>
      <c r="S349" s="46"/>
      <c r="T349" s="38"/>
      <c r="U349" s="46"/>
      <c r="V349" s="46">
        <v>0</v>
      </c>
    </row>
    <row r="350" spans="1:22" s="25" customFormat="1" ht="27.75" customHeight="1" x14ac:dyDescent="0.2">
      <c r="A350" s="157">
        <v>341</v>
      </c>
      <c r="B350" s="157"/>
      <c r="C350" s="39" t="s">
        <v>9</v>
      </c>
      <c r="D350" s="39"/>
      <c r="E350" s="46"/>
      <c r="F350" s="46"/>
      <c r="G350" s="46">
        <v>1</v>
      </c>
      <c r="H350" s="46">
        <v>8</v>
      </c>
      <c r="I350" s="46">
        <v>1</v>
      </c>
      <c r="J350" s="46">
        <v>20</v>
      </c>
      <c r="K350" s="38">
        <f t="shared" si="3"/>
        <v>3320</v>
      </c>
      <c r="L350" s="46">
        <v>1</v>
      </c>
      <c r="M350" s="46" t="s">
        <v>1227</v>
      </c>
      <c r="N350" s="46"/>
      <c r="O350" s="46"/>
      <c r="P350" s="46"/>
      <c r="Q350" s="46">
        <v>3320</v>
      </c>
      <c r="R350" s="46"/>
      <c r="S350" s="46"/>
      <c r="T350" s="38"/>
      <c r="U350" s="46"/>
      <c r="V350" s="46">
        <v>0</v>
      </c>
    </row>
    <row r="351" spans="1:22" s="25" customFormat="1" ht="27.75" customHeight="1" x14ac:dyDescent="0.2">
      <c r="A351" s="157">
        <v>342</v>
      </c>
      <c r="B351" s="162" t="s">
        <v>3101</v>
      </c>
      <c r="C351" s="39" t="s">
        <v>9</v>
      </c>
      <c r="D351" s="39"/>
      <c r="E351" s="46">
        <v>3699</v>
      </c>
      <c r="F351" s="46">
        <v>341</v>
      </c>
      <c r="G351" s="46">
        <v>2</v>
      </c>
      <c r="H351" s="46">
        <v>1</v>
      </c>
      <c r="I351" s="46"/>
      <c r="J351" s="46">
        <v>68</v>
      </c>
      <c r="K351" s="38">
        <f t="shared" si="3"/>
        <v>468</v>
      </c>
      <c r="L351" s="46">
        <v>2</v>
      </c>
      <c r="M351" s="46" t="s">
        <v>1228</v>
      </c>
      <c r="N351" s="46" t="s">
        <v>15</v>
      </c>
      <c r="O351" s="46" t="s">
        <v>42</v>
      </c>
      <c r="P351" s="46">
        <v>150</v>
      </c>
      <c r="Q351" s="46"/>
      <c r="R351" s="46">
        <v>468</v>
      </c>
      <c r="S351" s="46"/>
      <c r="T351" s="38"/>
      <c r="U351" s="46">
        <v>15</v>
      </c>
      <c r="V351" s="46">
        <v>0</v>
      </c>
    </row>
    <row r="352" spans="1:22" s="25" customFormat="1" ht="27.75" customHeight="1" x14ac:dyDescent="0.2">
      <c r="A352" s="157">
        <v>343</v>
      </c>
      <c r="B352" s="157"/>
      <c r="C352" s="39" t="s">
        <v>9</v>
      </c>
      <c r="D352" s="39"/>
      <c r="E352" s="46">
        <v>1455</v>
      </c>
      <c r="F352" s="46">
        <v>154</v>
      </c>
      <c r="G352" s="46">
        <v>1</v>
      </c>
      <c r="H352" s="46">
        <v>17</v>
      </c>
      <c r="I352" s="46"/>
      <c r="J352" s="46">
        <v>56</v>
      </c>
      <c r="K352" s="38">
        <f t="shared" si="3"/>
        <v>6856</v>
      </c>
      <c r="L352" s="46">
        <v>1</v>
      </c>
      <c r="M352" s="46" t="s">
        <v>1228</v>
      </c>
      <c r="N352" s="46"/>
      <c r="O352" s="46"/>
      <c r="P352" s="46"/>
      <c r="Q352" s="46">
        <v>6856</v>
      </c>
      <c r="R352" s="46"/>
      <c r="S352" s="46"/>
      <c r="T352" s="38"/>
      <c r="U352" s="46"/>
      <c r="V352" s="46">
        <v>0</v>
      </c>
    </row>
    <row r="353" spans="1:22" s="25" customFormat="1" ht="27.75" customHeight="1" x14ac:dyDescent="0.2">
      <c r="A353" s="157">
        <v>344</v>
      </c>
      <c r="B353" s="157"/>
      <c r="C353" s="39" t="s">
        <v>13</v>
      </c>
      <c r="D353" s="39"/>
      <c r="E353" s="46"/>
      <c r="F353" s="46"/>
      <c r="G353" s="46">
        <v>1</v>
      </c>
      <c r="H353" s="46">
        <v>6</v>
      </c>
      <c r="I353" s="46"/>
      <c r="J353" s="46">
        <v>97</v>
      </c>
      <c r="K353" s="38">
        <f t="shared" ref="K353:K401" si="4">H353*400+I353*100+J353</f>
        <v>2497</v>
      </c>
      <c r="L353" s="46">
        <v>1</v>
      </c>
      <c r="M353" s="46" t="s">
        <v>1228</v>
      </c>
      <c r="N353" s="46"/>
      <c r="O353" s="46"/>
      <c r="P353" s="46"/>
      <c r="Q353" s="46">
        <v>2497</v>
      </c>
      <c r="R353" s="46"/>
      <c r="S353" s="46"/>
      <c r="T353" s="38"/>
      <c r="U353" s="46"/>
      <c r="V353" s="46">
        <v>0.01</v>
      </c>
    </row>
    <row r="354" spans="1:22" s="25" customFormat="1" ht="27.75" customHeight="1" x14ac:dyDescent="0.2">
      <c r="A354" s="157">
        <v>345</v>
      </c>
      <c r="B354" s="162" t="s">
        <v>3102</v>
      </c>
      <c r="C354" s="39" t="s">
        <v>9</v>
      </c>
      <c r="D354" s="39"/>
      <c r="E354" s="46"/>
      <c r="F354" s="46"/>
      <c r="G354" s="46">
        <v>2</v>
      </c>
      <c r="H354" s="46"/>
      <c r="I354" s="46"/>
      <c r="J354" s="46"/>
      <c r="K354" s="38">
        <f t="shared" si="4"/>
        <v>0</v>
      </c>
      <c r="L354" s="46">
        <v>2</v>
      </c>
      <c r="M354" s="46" t="s">
        <v>1229</v>
      </c>
      <c r="N354" s="46" t="s">
        <v>15</v>
      </c>
      <c r="O354" s="46" t="s">
        <v>42</v>
      </c>
      <c r="P354" s="46">
        <v>132</v>
      </c>
      <c r="Q354" s="46"/>
      <c r="R354" s="46">
        <v>132</v>
      </c>
      <c r="S354" s="46"/>
      <c r="T354" s="38"/>
      <c r="U354" s="46">
        <v>10</v>
      </c>
      <c r="V354" s="46">
        <v>0</v>
      </c>
    </row>
    <row r="355" spans="1:22" s="25" customFormat="1" ht="27.75" customHeight="1" x14ac:dyDescent="0.2">
      <c r="A355" s="157">
        <v>346</v>
      </c>
      <c r="B355" s="157"/>
      <c r="C355" s="39" t="s">
        <v>9</v>
      </c>
      <c r="D355" s="39"/>
      <c r="E355" s="46">
        <v>5641</v>
      </c>
      <c r="F355" s="46">
        <v>245</v>
      </c>
      <c r="G355" s="46">
        <v>1</v>
      </c>
      <c r="H355" s="46">
        <v>2</v>
      </c>
      <c r="I355" s="46"/>
      <c r="J355" s="46"/>
      <c r="K355" s="38">
        <f t="shared" si="4"/>
        <v>800</v>
      </c>
      <c r="L355" s="46">
        <v>1</v>
      </c>
      <c r="M355" s="46" t="s">
        <v>1229</v>
      </c>
      <c r="N355" s="46"/>
      <c r="O355" s="46"/>
      <c r="P355" s="46"/>
      <c r="Q355" s="46">
        <v>800</v>
      </c>
      <c r="R355" s="46"/>
      <c r="S355" s="46"/>
      <c r="T355" s="38"/>
      <c r="U355" s="46"/>
      <c r="V355" s="46">
        <v>0</v>
      </c>
    </row>
    <row r="356" spans="1:22" s="25" customFormat="1" ht="27.75" customHeight="1" x14ac:dyDescent="0.2">
      <c r="A356" s="157">
        <v>347</v>
      </c>
      <c r="B356" s="157"/>
      <c r="C356" s="39" t="s">
        <v>9</v>
      </c>
      <c r="D356" s="39"/>
      <c r="E356" s="46">
        <v>5642</v>
      </c>
      <c r="F356" s="46">
        <v>246</v>
      </c>
      <c r="G356" s="46">
        <v>1</v>
      </c>
      <c r="H356" s="46">
        <v>2</v>
      </c>
      <c r="I356" s="46"/>
      <c r="J356" s="46"/>
      <c r="K356" s="38">
        <f t="shared" si="4"/>
        <v>800</v>
      </c>
      <c r="L356" s="46">
        <v>1</v>
      </c>
      <c r="M356" s="46" t="s">
        <v>1229</v>
      </c>
      <c r="N356" s="46"/>
      <c r="O356" s="46"/>
      <c r="P356" s="46"/>
      <c r="Q356" s="46">
        <v>800</v>
      </c>
      <c r="R356" s="46"/>
      <c r="S356" s="46"/>
      <c r="T356" s="38"/>
      <c r="U356" s="46"/>
      <c r="V356" s="46">
        <v>0</v>
      </c>
    </row>
    <row r="357" spans="1:22" s="25" customFormat="1" ht="27.75" customHeight="1" x14ac:dyDescent="0.2">
      <c r="A357" s="157">
        <v>348</v>
      </c>
      <c r="B357" s="157"/>
      <c r="C357" s="39" t="s">
        <v>9</v>
      </c>
      <c r="D357" s="39"/>
      <c r="E357" s="46">
        <v>1422</v>
      </c>
      <c r="F357" s="46">
        <v>114</v>
      </c>
      <c r="G357" s="46">
        <v>1</v>
      </c>
      <c r="H357" s="46">
        <v>4</v>
      </c>
      <c r="I357" s="46">
        <v>1</v>
      </c>
      <c r="J357" s="46">
        <v>56</v>
      </c>
      <c r="K357" s="38">
        <f t="shared" si="4"/>
        <v>1756</v>
      </c>
      <c r="L357" s="46">
        <v>1</v>
      </c>
      <c r="M357" s="46" t="s">
        <v>1229</v>
      </c>
      <c r="N357" s="46"/>
      <c r="O357" s="46"/>
      <c r="P357" s="46"/>
      <c r="Q357" s="46">
        <v>1756</v>
      </c>
      <c r="R357" s="46"/>
      <c r="S357" s="46"/>
      <c r="T357" s="38"/>
      <c r="U357" s="46"/>
      <c r="V357" s="46">
        <v>0</v>
      </c>
    </row>
    <row r="358" spans="1:22" s="25" customFormat="1" ht="27.75" customHeight="1" x14ac:dyDescent="0.2">
      <c r="A358" s="157">
        <v>349</v>
      </c>
      <c r="B358" s="162" t="s">
        <v>3103</v>
      </c>
      <c r="C358" s="39" t="s">
        <v>9</v>
      </c>
      <c r="D358" s="39"/>
      <c r="E358" s="46">
        <v>975</v>
      </c>
      <c r="F358" s="46">
        <v>92</v>
      </c>
      <c r="G358" s="46">
        <v>2</v>
      </c>
      <c r="H358" s="46"/>
      <c r="I358" s="46">
        <v>1</v>
      </c>
      <c r="J358" s="46"/>
      <c r="K358" s="38">
        <f t="shared" si="4"/>
        <v>100</v>
      </c>
      <c r="L358" s="46">
        <v>2</v>
      </c>
      <c r="M358" s="46" t="s">
        <v>1230</v>
      </c>
      <c r="N358" s="46" t="s">
        <v>15</v>
      </c>
      <c r="O358" s="46" t="s">
        <v>12</v>
      </c>
      <c r="P358" s="46">
        <v>303</v>
      </c>
      <c r="Q358" s="46"/>
      <c r="R358" s="46">
        <v>100</v>
      </c>
      <c r="S358" s="46"/>
      <c r="T358" s="38"/>
      <c r="U358" s="46">
        <v>20</v>
      </c>
      <c r="V358" s="46">
        <v>0</v>
      </c>
    </row>
    <row r="359" spans="1:22" s="25" customFormat="1" ht="27.75" customHeight="1" x14ac:dyDescent="0.2">
      <c r="A359" s="157">
        <v>350</v>
      </c>
      <c r="B359" s="157"/>
      <c r="C359" s="39" t="s">
        <v>32</v>
      </c>
      <c r="D359" s="39"/>
      <c r="E359" s="46">
        <v>1751</v>
      </c>
      <c r="F359" s="46">
        <v>20</v>
      </c>
      <c r="G359" s="46">
        <v>1</v>
      </c>
      <c r="H359" s="46">
        <v>26</v>
      </c>
      <c r="I359" s="46"/>
      <c r="J359" s="46"/>
      <c r="K359" s="38">
        <f t="shared" si="4"/>
        <v>10400</v>
      </c>
      <c r="L359" s="46">
        <v>1</v>
      </c>
      <c r="M359" s="46" t="s">
        <v>1230</v>
      </c>
      <c r="N359" s="46"/>
      <c r="O359" s="46"/>
      <c r="P359" s="46"/>
      <c r="Q359" s="46">
        <v>10400</v>
      </c>
      <c r="R359" s="46"/>
      <c r="S359" s="46"/>
      <c r="T359" s="38"/>
      <c r="U359" s="46"/>
      <c r="V359" s="46">
        <v>0.01</v>
      </c>
    </row>
    <row r="360" spans="1:22" s="25" customFormat="1" ht="27.75" customHeight="1" x14ac:dyDescent="0.2">
      <c r="A360" s="157">
        <v>351</v>
      </c>
      <c r="B360" s="157"/>
      <c r="C360" s="39" t="s">
        <v>9</v>
      </c>
      <c r="D360" s="39"/>
      <c r="E360" s="46">
        <v>1331</v>
      </c>
      <c r="F360" s="46">
        <v>184</v>
      </c>
      <c r="G360" s="46">
        <v>1</v>
      </c>
      <c r="H360" s="46">
        <v>10</v>
      </c>
      <c r="I360" s="46">
        <v>3</v>
      </c>
      <c r="J360" s="46">
        <v>45</v>
      </c>
      <c r="K360" s="38">
        <f t="shared" si="4"/>
        <v>4345</v>
      </c>
      <c r="L360" s="46">
        <v>1</v>
      </c>
      <c r="M360" s="46" t="s">
        <v>1230</v>
      </c>
      <c r="N360" s="46"/>
      <c r="O360" s="46"/>
      <c r="P360" s="46"/>
      <c r="Q360" s="46">
        <v>4345</v>
      </c>
      <c r="R360" s="46"/>
      <c r="S360" s="46"/>
      <c r="T360" s="38"/>
      <c r="U360" s="46"/>
      <c r="V360" s="46">
        <v>0</v>
      </c>
    </row>
    <row r="361" spans="1:22" s="25" customFormat="1" ht="27.75" customHeight="1" x14ac:dyDescent="0.2">
      <c r="A361" s="157">
        <v>352</v>
      </c>
      <c r="B361" s="162" t="s">
        <v>3104</v>
      </c>
      <c r="C361" s="39" t="s">
        <v>9</v>
      </c>
      <c r="D361" s="39"/>
      <c r="E361" s="46"/>
      <c r="F361" s="46">
        <v>159</v>
      </c>
      <c r="G361" s="46">
        <v>2</v>
      </c>
      <c r="H361" s="46">
        <v>1</v>
      </c>
      <c r="I361" s="46">
        <v>2</v>
      </c>
      <c r="J361" s="46">
        <v>57</v>
      </c>
      <c r="K361" s="38">
        <f t="shared" si="4"/>
        <v>657</v>
      </c>
      <c r="L361" s="46">
        <v>2</v>
      </c>
      <c r="M361" s="46" t="s">
        <v>1231</v>
      </c>
      <c r="N361" s="46" t="s">
        <v>15</v>
      </c>
      <c r="O361" s="46" t="s">
        <v>42</v>
      </c>
      <c r="P361" s="46">
        <v>96</v>
      </c>
      <c r="Q361" s="46"/>
      <c r="R361" s="46">
        <v>657</v>
      </c>
      <c r="S361" s="46"/>
      <c r="T361" s="38"/>
      <c r="U361" s="46">
        <v>5</v>
      </c>
      <c r="V361" s="46">
        <v>0</v>
      </c>
    </row>
    <row r="362" spans="1:22" s="25" customFormat="1" ht="27.75" customHeight="1" x14ac:dyDescent="0.2">
      <c r="A362" s="157">
        <v>353</v>
      </c>
      <c r="B362" s="157"/>
      <c r="C362" s="39" t="s">
        <v>9</v>
      </c>
      <c r="D362" s="39"/>
      <c r="E362" s="46">
        <v>1305</v>
      </c>
      <c r="F362" s="46">
        <v>158</v>
      </c>
      <c r="G362" s="46">
        <v>1</v>
      </c>
      <c r="H362" s="46">
        <v>17</v>
      </c>
      <c r="I362" s="46">
        <v>1</v>
      </c>
      <c r="J362" s="46">
        <v>75</v>
      </c>
      <c r="K362" s="38">
        <f t="shared" si="4"/>
        <v>6975</v>
      </c>
      <c r="L362" s="46">
        <v>1</v>
      </c>
      <c r="M362" s="46" t="s">
        <v>1231</v>
      </c>
      <c r="N362" s="46"/>
      <c r="O362" s="46"/>
      <c r="P362" s="46"/>
      <c r="Q362" s="46">
        <v>6975</v>
      </c>
      <c r="R362" s="46"/>
      <c r="S362" s="46"/>
      <c r="T362" s="38"/>
      <c r="U362" s="46"/>
      <c r="V362" s="46">
        <v>0</v>
      </c>
    </row>
    <row r="363" spans="1:22" s="25" customFormat="1" ht="27.75" customHeight="1" x14ac:dyDescent="0.2">
      <c r="A363" s="157">
        <v>354</v>
      </c>
      <c r="B363" s="162" t="s">
        <v>3105</v>
      </c>
      <c r="C363" s="39" t="s">
        <v>9</v>
      </c>
      <c r="D363" s="39"/>
      <c r="E363" s="46">
        <v>930</v>
      </c>
      <c r="F363" s="46">
        <v>72</v>
      </c>
      <c r="G363" s="46">
        <v>2</v>
      </c>
      <c r="H363" s="46">
        <v>1</v>
      </c>
      <c r="I363" s="46">
        <v>1</v>
      </c>
      <c r="J363" s="46">
        <v>53</v>
      </c>
      <c r="K363" s="38">
        <f t="shared" si="4"/>
        <v>553</v>
      </c>
      <c r="L363" s="46">
        <v>2</v>
      </c>
      <c r="M363" s="46" t="s">
        <v>1232</v>
      </c>
      <c r="N363" s="46" t="s">
        <v>15</v>
      </c>
      <c r="O363" s="46" t="s">
        <v>12</v>
      </c>
      <c r="P363" s="46">
        <v>162</v>
      </c>
      <c r="Q363" s="46"/>
      <c r="R363" s="46">
        <v>553</v>
      </c>
      <c r="S363" s="46"/>
      <c r="T363" s="38"/>
      <c r="U363" s="46">
        <v>20</v>
      </c>
      <c r="V363" s="46">
        <v>0</v>
      </c>
    </row>
    <row r="364" spans="1:22" s="25" customFormat="1" ht="27.75" customHeight="1" x14ac:dyDescent="0.2">
      <c r="A364" s="157">
        <v>355</v>
      </c>
      <c r="B364" s="157"/>
      <c r="C364" s="39" t="s">
        <v>9</v>
      </c>
      <c r="D364" s="39"/>
      <c r="E364" s="46"/>
      <c r="F364" s="46">
        <v>212</v>
      </c>
      <c r="G364" s="46">
        <v>1</v>
      </c>
      <c r="H364" s="46">
        <v>2</v>
      </c>
      <c r="I364" s="46"/>
      <c r="J364" s="46">
        <v>83</v>
      </c>
      <c r="K364" s="38">
        <f t="shared" si="4"/>
        <v>883</v>
      </c>
      <c r="L364" s="46">
        <v>1</v>
      </c>
      <c r="M364" s="46" t="s">
        <v>1232</v>
      </c>
      <c r="N364" s="46"/>
      <c r="O364" s="46"/>
      <c r="P364" s="46"/>
      <c r="Q364" s="46">
        <v>883</v>
      </c>
      <c r="R364" s="46"/>
      <c r="S364" s="46"/>
      <c r="T364" s="38"/>
      <c r="U364" s="46"/>
      <c r="V364" s="46">
        <v>0</v>
      </c>
    </row>
    <row r="365" spans="1:22" s="25" customFormat="1" ht="27.75" customHeight="1" x14ac:dyDescent="0.2">
      <c r="A365" s="157">
        <v>356</v>
      </c>
      <c r="B365" s="157"/>
      <c r="C365" s="39" t="s">
        <v>32</v>
      </c>
      <c r="D365" s="39"/>
      <c r="E365" s="46">
        <v>557</v>
      </c>
      <c r="F365" s="46">
        <v>19</v>
      </c>
      <c r="G365" s="46">
        <v>1</v>
      </c>
      <c r="H365" s="46">
        <v>17</v>
      </c>
      <c r="I365" s="46"/>
      <c r="J365" s="46"/>
      <c r="K365" s="38">
        <f t="shared" si="4"/>
        <v>6800</v>
      </c>
      <c r="L365" s="46">
        <v>1</v>
      </c>
      <c r="M365" s="46" t="s">
        <v>1232</v>
      </c>
      <c r="N365" s="46"/>
      <c r="O365" s="46"/>
      <c r="P365" s="46"/>
      <c r="Q365" s="46">
        <v>6800</v>
      </c>
      <c r="R365" s="46"/>
      <c r="S365" s="46"/>
      <c r="T365" s="38"/>
      <c r="U365" s="46"/>
      <c r="V365" s="46">
        <v>0.01</v>
      </c>
    </row>
    <row r="366" spans="1:22" s="25" customFormat="1" ht="27.75" customHeight="1" x14ac:dyDescent="0.2">
      <c r="A366" s="157">
        <v>357</v>
      </c>
      <c r="B366" s="162" t="s">
        <v>3106</v>
      </c>
      <c r="C366" s="39" t="s">
        <v>9</v>
      </c>
      <c r="D366" s="39"/>
      <c r="E366" s="46">
        <v>1266</v>
      </c>
      <c r="F366" s="46">
        <v>162</v>
      </c>
      <c r="G366" s="46">
        <v>2</v>
      </c>
      <c r="H366" s="46">
        <v>1</v>
      </c>
      <c r="I366" s="46">
        <v>2</v>
      </c>
      <c r="J366" s="46">
        <v>9</v>
      </c>
      <c r="K366" s="38">
        <f t="shared" si="4"/>
        <v>609</v>
      </c>
      <c r="L366" s="46">
        <v>2</v>
      </c>
      <c r="M366" s="46" t="s">
        <v>1233</v>
      </c>
      <c r="N366" s="46" t="s">
        <v>15</v>
      </c>
      <c r="O366" s="46" t="s">
        <v>12</v>
      </c>
      <c r="P366" s="46">
        <v>141</v>
      </c>
      <c r="Q366" s="46"/>
      <c r="R366" s="46">
        <v>609</v>
      </c>
      <c r="S366" s="46"/>
      <c r="T366" s="38"/>
      <c r="U366" s="46">
        <v>30</v>
      </c>
      <c r="V366" s="46">
        <v>0</v>
      </c>
    </row>
    <row r="367" spans="1:22" s="25" customFormat="1" ht="27.75" customHeight="1" x14ac:dyDescent="0.2">
      <c r="A367" s="157">
        <v>358</v>
      </c>
      <c r="B367" s="157"/>
      <c r="C367" s="39" t="s">
        <v>9</v>
      </c>
      <c r="D367" s="39"/>
      <c r="E367" s="46">
        <v>1265</v>
      </c>
      <c r="F367" s="46">
        <v>161</v>
      </c>
      <c r="G367" s="46">
        <v>1</v>
      </c>
      <c r="H367" s="46">
        <v>13</v>
      </c>
      <c r="I367" s="46">
        <v>1</v>
      </c>
      <c r="J367" s="46">
        <v>40</v>
      </c>
      <c r="K367" s="38">
        <f t="shared" si="4"/>
        <v>5340</v>
      </c>
      <c r="L367" s="46">
        <v>1</v>
      </c>
      <c r="M367" s="46" t="s">
        <v>1233</v>
      </c>
      <c r="N367" s="46"/>
      <c r="O367" s="46"/>
      <c r="P367" s="46"/>
      <c r="Q367" s="46">
        <v>5340</v>
      </c>
      <c r="R367" s="46"/>
      <c r="S367" s="46"/>
      <c r="T367" s="38"/>
      <c r="U367" s="46"/>
      <c r="V367" s="46">
        <v>0</v>
      </c>
    </row>
    <row r="368" spans="1:22" s="25" customFormat="1" ht="27.75" customHeight="1" x14ac:dyDescent="0.2">
      <c r="A368" s="157">
        <v>359</v>
      </c>
      <c r="B368" s="157"/>
      <c r="C368" s="39" t="s">
        <v>9</v>
      </c>
      <c r="D368" s="39"/>
      <c r="E368" s="46"/>
      <c r="F368" s="46">
        <v>160</v>
      </c>
      <c r="G368" s="46">
        <v>1</v>
      </c>
      <c r="H368" s="46"/>
      <c r="I368" s="46">
        <v>3</v>
      </c>
      <c r="J368" s="46">
        <v>26</v>
      </c>
      <c r="K368" s="38">
        <f t="shared" si="4"/>
        <v>326</v>
      </c>
      <c r="L368" s="46">
        <v>1</v>
      </c>
      <c r="M368" s="46" t="s">
        <v>1233</v>
      </c>
      <c r="N368" s="46"/>
      <c r="O368" s="46"/>
      <c r="P368" s="46"/>
      <c r="Q368" s="46">
        <v>326</v>
      </c>
      <c r="R368" s="46"/>
      <c r="S368" s="46"/>
      <c r="T368" s="38"/>
      <c r="U368" s="46"/>
      <c r="V368" s="46">
        <v>0</v>
      </c>
    </row>
    <row r="369" spans="1:22" s="25" customFormat="1" ht="27.75" customHeight="1" x14ac:dyDescent="0.2">
      <c r="A369" s="157">
        <v>360</v>
      </c>
      <c r="B369" s="157"/>
      <c r="C369" s="39" t="s">
        <v>9</v>
      </c>
      <c r="D369" s="39"/>
      <c r="E369" s="46">
        <v>2244</v>
      </c>
      <c r="F369" s="46">
        <v>148</v>
      </c>
      <c r="G369" s="46">
        <v>1</v>
      </c>
      <c r="H369" s="46">
        <v>6</v>
      </c>
      <c r="I369" s="46">
        <v>1</v>
      </c>
      <c r="J369" s="46">
        <v>59</v>
      </c>
      <c r="K369" s="38">
        <f t="shared" si="4"/>
        <v>2559</v>
      </c>
      <c r="L369" s="46">
        <v>1</v>
      </c>
      <c r="M369" s="46" t="s">
        <v>1233</v>
      </c>
      <c r="N369" s="46"/>
      <c r="O369" s="46"/>
      <c r="P369" s="46"/>
      <c r="Q369" s="46">
        <v>2559</v>
      </c>
      <c r="R369" s="46"/>
      <c r="S369" s="46"/>
      <c r="T369" s="38"/>
      <c r="U369" s="46"/>
      <c r="V369" s="46">
        <v>0</v>
      </c>
    </row>
    <row r="370" spans="1:22" s="25" customFormat="1" ht="27.75" customHeight="1" x14ac:dyDescent="0.2">
      <c r="A370" s="157">
        <v>361</v>
      </c>
      <c r="B370" s="157"/>
      <c r="C370" s="39" t="s">
        <v>9</v>
      </c>
      <c r="D370" s="39"/>
      <c r="E370" s="46">
        <v>2242</v>
      </c>
      <c r="F370" s="46">
        <v>146</v>
      </c>
      <c r="G370" s="46">
        <v>1</v>
      </c>
      <c r="H370" s="46">
        <v>18</v>
      </c>
      <c r="I370" s="46">
        <v>2</v>
      </c>
      <c r="J370" s="46">
        <v>4</v>
      </c>
      <c r="K370" s="38">
        <f t="shared" si="4"/>
        <v>7404</v>
      </c>
      <c r="L370" s="46">
        <v>1</v>
      </c>
      <c r="M370" s="46" t="s">
        <v>1233</v>
      </c>
      <c r="N370" s="46"/>
      <c r="O370" s="46"/>
      <c r="P370" s="46"/>
      <c r="Q370" s="46">
        <v>7404</v>
      </c>
      <c r="R370" s="46"/>
      <c r="S370" s="46"/>
      <c r="T370" s="38"/>
      <c r="U370" s="46"/>
      <c r="V370" s="46">
        <v>0</v>
      </c>
    </row>
    <row r="371" spans="1:22" s="25" customFormat="1" ht="27.75" customHeight="1" x14ac:dyDescent="0.2">
      <c r="A371" s="157">
        <v>362</v>
      </c>
      <c r="B371" s="162" t="s">
        <v>3107</v>
      </c>
      <c r="C371" s="39" t="s">
        <v>9</v>
      </c>
      <c r="D371" s="39"/>
      <c r="E371" s="46"/>
      <c r="F371" s="46"/>
      <c r="G371" s="46">
        <v>2</v>
      </c>
      <c r="H371" s="46"/>
      <c r="I371" s="46"/>
      <c r="J371" s="46"/>
      <c r="K371" s="38">
        <f t="shared" si="4"/>
        <v>0</v>
      </c>
      <c r="L371" s="46">
        <v>2</v>
      </c>
      <c r="M371" s="46" t="s">
        <v>1234</v>
      </c>
      <c r="N371" s="46" t="s">
        <v>15</v>
      </c>
      <c r="O371" s="46" t="s">
        <v>12</v>
      </c>
      <c r="P371" s="46">
        <v>178.5</v>
      </c>
      <c r="Q371" s="46"/>
      <c r="R371" s="46">
        <v>178.5</v>
      </c>
      <c r="S371" s="46"/>
      <c r="T371" s="38"/>
      <c r="U371" s="46">
        <v>20</v>
      </c>
      <c r="V371" s="46">
        <v>0</v>
      </c>
    </row>
    <row r="372" spans="1:22" s="25" customFormat="1" ht="27.75" customHeight="1" x14ac:dyDescent="0.2">
      <c r="A372" s="157">
        <v>363</v>
      </c>
      <c r="B372" s="157"/>
      <c r="C372" s="39" t="s">
        <v>32</v>
      </c>
      <c r="D372" s="39"/>
      <c r="E372" s="46">
        <v>1827</v>
      </c>
      <c r="F372" s="46">
        <v>252</v>
      </c>
      <c r="G372" s="46">
        <v>1</v>
      </c>
      <c r="H372" s="46">
        <v>8</v>
      </c>
      <c r="I372" s="46">
        <v>2</v>
      </c>
      <c r="J372" s="46">
        <v>80</v>
      </c>
      <c r="K372" s="38">
        <f t="shared" si="4"/>
        <v>3480</v>
      </c>
      <c r="L372" s="46">
        <v>1</v>
      </c>
      <c r="M372" s="46" t="s">
        <v>1234</v>
      </c>
      <c r="N372" s="46"/>
      <c r="O372" s="46"/>
      <c r="P372" s="46"/>
      <c r="Q372" s="46">
        <v>3480</v>
      </c>
      <c r="R372" s="46"/>
      <c r="S372" s="46"/>
      <c r="T372" s="38"/>
      <c r="U372" s="46"/>
      <c r="V372" s="46">
        <v>0.01</v>
      </c>
    </row>
    <row r="373" spans="1:22" s="25" customFormat="1" ht="27.75" customHeight="1" x14ac:dyDescent="0.2">
      <c r="A373" s="157">
        <v>364</v>
      </c>
      <c r="B373" s="162" t="s">
        <v>3108</v>
      </c>
      <c r="C373" s="39" t="s">
        <v>9</v>
      </c>
      <c r="D373" s="39"/>
      <c r="E373" s="46">
        <v>936</v>
      </c>
      <c r="F373" s="46">
        <v>50</v>
      </c>
      <c r="G373" s="46">
        <v>1</v>
      </c>
      <c r="H373" s="46"/>
      <c r="I373" s="46">
        <v>1</v>
      </c>
      <c r="J373" s="46">
        <v>30</v>
      </c>
      <c r="K373" s="38">
        <f t="shared" si="4"/>
        <v>130</v>
      </c>
      <c r="L373" s="46">
        <v>1</v>
      </c>
      <c r="M373" s="46" t="s">
        <v>1235</v>
      </c>
      <c r="N373" s="46"/>
      <c r="O373" s="46"/>
      <c r="P373" s="46"/>
      <c r="Q373" s="46">
        <v>130</v>
      </c>
      <c r="R373" s="46"/>
      <c r="S373" s="46"/>
      <c r="T373" s="38"/>
      <c r="U373" s="46"/>
      <c r="V373" s="46">
        <v>0</v>
      </c>
    </row>
    <row r="374" spans="1:22" s="25" customFormat="1" ht="27.75" customHeight="1" x14ac:dyDescent="0.2">
      <c r="A374" s="157">
        <v>365</v>
      </c>
      <c r="B374" s="157"/>
      <c r="C374" s="39" t="s">
        <v>9</v>
      </c>
      <c r="D374" s="39"/>
      <c r="E374" s="46">
        <v>1305</v>
      </c>
      <c r="F374" s="46">
        <v>158</v>
      </c>
      <c r="G374" s="46">
        <v>1</v>
      </c>
      <c r="H374" s="46">
        <v>17</v>
      </c>
      <c r="I374" s="46">
        <v>1</v>
      </c>
      <c r="J374" s="46">
        <v>75</v>
      </c>
      <c r="K374" s="38">
        <f t="shared" si="4"/>
        <v>6975</v>
      </c>
      <c r="L374" s="46">
        <v>1</v>
      </c>
      <c r="M374" s="46" t="s">
        <v>1235</v>
      </c>
      <c r="N374" s="46"/>
      <c r="O374" s="46"/>
      <c r="P374" s="46"/>
      <c r="Q374" s="46">
        <v>6975</v>
      </c>
      <c r="R374" s="46"/>
      <c r="S374" s="46"/>
      <c r="T374" s="38"/>
      <c r="U374" s="46"/>
      <c r="V374" s="46">
        <v>0</v>
      </c>
    </row>
    <row r="375" spans="1:22" s="25" customFormat="1" ht="27.75" customHeight="1" x14ac:dyDescent="0.2">
      <c r="A375" s="157">
        <v>366</v>
      </c>
      <c r="B375" s="162" t="s">
        <v>3109</v>
      </c>
      <c r="C375" s="39" t="s">
        <v>9</v>
      </c>
      <c r="D375" s="39"/>
      <c r="E375" s="46"/>
      <c r="F375" s="46">
        <v>152</v>
      </c>
      <c r="G375" s="46">
        <v>2</v>
      </c>
      <c r="H375" s="46">
        <v>3</v>
      </c>
      <c r="I375" s="46">
        <v>3</v>
      </c>
      <c r="J375" s="46">
        <v>23</v>
      </c>
      <c r="K375" s="38">
        <f t="shared" si="4"/>
        <v>1523</v>
      </c>
      <c r="L375" s="46">
        <v>2</v>
      </c>
      <c r="M375" s="46" t="s">
        <v>1236</v>
      </c>
      <c r="N375" s="46" t="s">
        <v>15</v>
      </c>
      <c r="O375" s="46" t="s">
        <v>12</v>
      </c>
      <c r="P375" s="46">
        <v>201</v>
      </c>
      <c r="Q375" s="46">
        <v>1400</v>
      </c>
      <c r="R375" s="46">
        <v>123</v>
      </c>
      <c r="S375" s="46"/>
      <c r="T375" s="38"/>
      <c r="U375" s="46">
        <v>10</v>
      </c>
      <c r="V375" s="46">
        <v>0</v>
      </c>
    </row>
    <row r="376" spans="1:22" s="25" customFormat="1" ht="27.75" customHeight="1" x14ac:dyDescent="0.2">
      <c r="A376" s="157">
        <v>367</v>
      </c>
      <c r="B376" s="162" t="s">
        <v>3110</v>
      </c>
      <c r="C376" s="39" t="s">
        <v>9</v>
      </c>
      <c r="D376" s="39"/>
      <c r="E376" s="46">
        <v>959</v>
      </c>
      <c r="F376" s="46">
        <v>76</v>
      </c>
      <c r="G376" s="46">
        <v>2</v>
      </c>
      <c r="H376" s="46">
        <v>1</v>
      </c>
      <c r="I376" s="46">
        <v>1</v>
      </c>
      <c r="J376" s="46">
        <v>81</v>
      </c>
      <c r="K376" s="38">
        <f t="shared" si="4"/>
        <v>581</v>
      </c>
      <c r="L376" s="46">
        <v>2</v>
      </c>
      <c r="M376" s="46" t="s">
        <v>1237</v>
      </c>
      <c r="N376" s="46" t="s">
        <v>15</v>
      </c>
      <c r="O376" s="46" t="s">
        <v>12</v>
      </c>
      <c r="P376" s="46">
        <v>147</v>
      </c>
      <c r="Q376" s="46">
        <v>400</v>
      </c>
      <c r="R376" s="46">
        <v>181</v>
      </c>
      <c r="S376" s="46"/>
      <c r="T376" s="38"/>
      <c r="U376" s="46">
        <v>20</v>
      </c>
      <c r="V376" s="46">
        <v>0</v>
      </c>
    </row>
    <row r="377" spans="1:22" s="25" customFormat="1" ht="27.75" customHeight="1" x14ac:dyDescent="0.2">
      <c r="A377" s="157">
        <v>368</v>
      </c>
      <c r="B377" s="157"/>
      <c r="C377" s="39" t="s">
        <v>9</v>
      </c>
      <c r="D377" s="39"/>
      <c r="E377" s="46"/>
      <c r="F377" s="46">
        <v>177</v>
      </c>
      <c r="G377" s="46">
        <v>1</v>
      </c>
      <c r="H377" s="46">
        <v>7</v>
      </c>
      <c r="I377" s="46">
        <v>2</v>
      </c>
      <c r="J377" s="46">
        <v>84</v>
      </c>
      <c r="K377" s="38">
        <f t="shared" si="4"/>
        <v>3084</v>
      </c>
      <c r="L377" s="46">
        <v>1</v>
      </c>
      <c r="M377" s="46" t="s">
        <v>1237</v>
      </c>
      <c r="N377" s="46"/>
      <c r="O377" s="46"/>
      <c r="P377" s="46"/>
      <c r="Q377" s="46">
        <v>3084</v>
      </c>
      <c r="R377" s="46"/>
      <c r="S377" s="46"/>
      <c r="T377" s="38"/>
      <c r="U377" s="46"/>
      <c r="V377" s="46">
        <v>0</v>
      </c>
    </row>
    <row r="378" spans="1:22" s="25" customFormat="1" ht="27.75" customHeight="1" x14ac:dyDescent="0.2">
      <c r="A378" s="157">
        <v>369</v>
      </c>
      <c r="B378" s="157"/>
      <c r="C378" s="39" t="s">
        <v>9</v>
      </c>
      <c r="D378" s="39"/>
      <c r="E378" s="46">
        <v>3835</v>
      </c>
      <c r="F378" s="46">
        <v>186</v>
      </c>
      <c r="G378" s="46">
        <v>1</v>
      </c>
      <c r="H378" s="46">
        <v>26</v>
      </c>
      <c r="I378" s="46">
        <v>3</v>
      </c>
      <c r="J378" s="46"/>
      <c r="K378" s="38">
        <f t="shared" si="4"/>
        <v>10700</v>
      </c>
      <c r="L378" s="46">
        <v>1</v>
      </c>
      <c r="M378" s="46" t="s">
        <v>1237</v>
      </c>
      <c r="N378" s="46"/>
      <c r="O378" s="46"/>
      <c r="P378" s="46"/>
      <c r="Q378" s="46">
        <v>10700</v>
      </c>
      <c r="R378" s="46"/>
      <c r="S378" s="46"/>
      <c r="T378" s="38"/>
      <c r="U378" s="46"/>
      <c r="V378" s="46">
        <v>0</v>
      </c>
    </row>
    <row r="379" spans="1:22" s="25" customFormat="1" ht="27.75" customHeight="1" x14ac:dyDescent="0.2">
      <c r="A379" s="157">
        <v>370</v>
      </c>
      <c r="B379" s="162" t="s">
        <v>3111</v>
      </c>
      <c r="C379" s="39" t="s">
        <v>9</v>
      </c>
      <c r="D379" s="39"/>
      <c r="E379" s="46">
        <v>922</v>
      </c>
      <c r="F379" s="46">
        <v>36</v>
      </c>
      <c r="G379" s="46">
        <v>2</v>
      </c>
      <c r="H379" s="46"/>
      <c r="I379" s="46">
        <v>1</v>
      </c>
      <c r="J379" s="46">
        <v>69</v>
      </c>
      <c r="K379" s="38">
        <f t="shared" si="4"/>
        <v>169</v>
      </c>
      <c r="L379" s="46">
        <v>2</v>
      </c>
      <c r="M379" s="46" t="s">
        <v>1238</v>
      </c>
      <c r="N379" s="46" t="s">
        <v>15</v>
      </c>
      <c r="O379" s="46" t="s">
        <v>12</v>
      </c>
      <c r="P379" s="46">
        <v>98</v>
      </c>
      <c r="Q379" s="46"/>
      <c r="R379" s="46">
        <v>169</v>
      </c>
      <c r="S379" s="46"/>
      <c r="T379" s="38"/>
      <c r="U379" s="46">
        <v>30</v>
      </c>
      <c r="V379" s="46">
        <v>0</v>
      </c>
    </row>
    <row r="380" spans="1:22" s="25" customFormat="1" ht="27.75" customHeight="1" x14ac:dyDescent="0.2">
      <c r="A380" s="157">
        <v>371</v>
      </c>
      <c r="B380" s="157"/>
      <c r="C380" s="39" t="s">
        <v>9</v>
      </c>
      <c r="D380" s="39"/>
      <c r="E380" s="46">
        <v>1530</v>
      </c>
      <c r="F380" s="46">
        <v>141</v>
      </c>
      <c r="G380" s="46">
        <v>1</v>
      </c>
      <c r="H380" s="46">
        <v>16</v>
      </c>
      <c r="I380" s="46"/>
      <c r="J380" s="46">
        <v>4</v>
      </c>
      <c r="K380" s="38">
        <f t="shared" si="4"/>
        <v>6404</v>
      </c>
      <c r="L380" s="46">
        <v>1</v>
      </c>
      <c r="M380" s="46" t="s">
        <v>1238</v>
      </c>
      <c r="N380" s="46"/>
      <c r="O380" s="46"/>
      <c r="P380" s="46"/>
      <c r="Q380" s="46">
        <v>6404</v>
      </c>
      <c r="R380" s="46"/>
      <c r="S380" s="46"/>
      <c r="T380" s="38"/>
      <c r="U380" s="46"/>
      <c r="V380" s="46">
        <v>0</v>
      </c>
    </row>
    <row r="381" spans="1:22" s="25" customFormat="1" ht="27.75" customHeight="1" x14ac:dyDescent="0.2">
      <c r="A381" s="157">
        <v>372</v>
      </c>
      <c r="B381" s="157"/>
      <c r="C381" s="39" t="s">
        <v>9</v>
      </c>
      <c r="D381" s="39"/>
      <c r="E381" s="46"/>
      <c r="F381" s="46">
        <v>154</v>
      </c>
      <c r="G381" s="46">
        <v>1</v>
      </c>
      <c r="H381" s="46">
        <v>37</v>
      </c>
      <c r="I381" s="46"/>
      <c r="J381" s="46">
        <v>73</v>
      </c>
      <c r="K381" s="38">
        <f t="shared" si="4"/>
        <v>14873</v>
      </c>
      <c r="L381" s="46">
        <v>1</v>
      </c>
      <c r="M381" s="46" t="s">
        <v>1238</v>
      </c>
      <c r="N381" s="46"/>
      <c r="O381" s="46"/>
      <c r="P381" s="46"/>
      <c r="Q381" s="46">
        <v>14873</v>
      </c>
      <c r="R381" s="46"/>
      <c r="S381" s="46"/>
      <c r="T381" s="38"/>
      <c r="U381" s="46"/>
      <c r="V381" s="46">
        <v>0</v>
      </c>
    </row>
    <row r="382" spans="1:22" s="25" customFormat="1" ht="27.75" customHeight="1" x14ac:dyDescent="0.2">
      <c r="A382" s="157">
        <v>373</v>
      </c>
      <c r="B382" s="157"/>
      <c r="C382" s="39" t="s">
        <v>32</v>
      </c>
      <c r="D382" s="39"/>
      <c r="E382" s="46">
        <v>901</v>
      </c>
      <c r="F382" s="46">
        <v>169</v>
      </c>
      <c r="G382" s="46">
        <v>2</v>
      </c>
      <c r="H382" s="46">
        <v>7</v>
      </c>
      <c r="I382" s="46">
        <v>3</v>
      </c>
      <c r="J382" s="46">
        <v>60</v>
      </c>
      <c r="K382" s="38">
        <f t="shared" si="4"/>
        <v>3160</v>
      </c>
      <c r="L382" s="46">
        <v>1</v>
      </c>
      <c r="M382" s="46" t="s">
        <v>1238</v>
      </c>
      <c r="N382" s="46"/>
      <c r="O382" s="46"/>
      <c r="P382" s="46"/>
      <c r="Q382" s="46">
        <v>3160</v>
      </c>
      <c r="R382" s="46"/>
      <c r="S382" s="46"/>
      <c r="T382" s="38"/>
      <c r="U382" s="46"/>
      <c r="V382" s="46">
        <v>0.01</v>
      </c>
    </row>
    <row r="383" spans="1:22" s="25" customFormat="1" ht="27.75" customHeight="1" x14ac:dyDescent="0.2">
      <c r="A383" s="157">
        <v>374</v>
      </c>
      <c r="B383" s="162" t="s">
        <v>3112</v>
      </c>
      <c r="C383" s="39" t="s">
        <v>9</v>
      </c>
      <c r="D383" s="39"/>
      <c r="E383" s="46">
        <v>960</v>
      </c>
      <c r="F383" s="46">
        <v>77</v>
      </c>
      <c r="G383" s="46">
        <v>2</v>
      </c>
      <c r="H383" s="46"/>
      <c r="I383" s="46">
        <v>3</v>
      </c>
      <c r="J383" s="46"/>
      <c r="K383" s="38">
        <f t="shared" si="4"/>
        <v>300</v>
      </c>
      <c r="L383" s="46">
        <v>2</v>
      </c>
      <c r="M383" s="46" t="s">
        <v>1239</v>
      </c>
      <c r="N383" s="46" t="s">
        <v>15</v>
      </c>
      <c r="O383" s="46" t="s">
        <v>12</v>
      </c>
      <c r="P383" s="46">
        <v>228</v>
      </c>
      <c r="Q383" s="46"/>
      <c r="R383" s="46">
        <v>300</v>
      </c>
      <c r="S383" s="46"/>
      <c r="T383" s="38"/>
      <c r="U383" s="46">
        <v>30</v>
      </c>
      <c r="V383" s="46">
        <v>0</v>
      </c>
    </row>
    <row r="384" spans="1:22" s="25" customFormat="1" ht="27.75" customHeight="1" x14ac:dyDescent="0.2">
      <c r="A384" s="157">
        <v>375</v>
      </c>
      <c r="B384" s="157"/>
      <c r="C384" s="39" t="s">
        <v>9</v>
      </c>
      <c r="D384" s="39"/>
      <c r="E384" s="46">
        <v>4658</v>
      </c>
      <c r="F384" s="46">
        <v>207</v>
      </c>
      <c r="G384" s="46">
        <v>1</v>
      </c>
      <c r="H384" s="46">
        <v>10</v>
      </c>
      <c r="I384" s="46"/>
      <c r="J384" s="46"/>
      <c r="K384" s="38">
        <f t="shared" si="4"/>
        <v>4000</v>
      </c>
      <c r="L384" s="46">
        <v>1</v>
      </c>
      <c r="M384" s="46" t="s">
        <v>1239</v>
      </c>
      <c r="N384" s="46"/>
      <c r="O384" s="46"/>
      <c r="P384" s="46"/>
      <c r="Q384" s="46">
        <v>4000</v>
      </c>
      <c r="R384" s="46"/>
      <c r="S384" s="46"/>
      <c r="T384" s="38"/>
      <c r="U384" s="46"/>
      <c r="V384" s="46">
        <v>0</v>
      </c>
    </row>
    <row r="385" spans="1:22" s="25" customFormat="1" ht="27.75" customHeight="1" x14ac:dyDescent="0.2">
      <c r="A385" s="157">
        <v>376</v>
      </c>
      <c r="B385" s="157"/>
      <c r="C385" s="39" t="s">
        <v>39</v>
      </c>
      <c r="D385" s="39"/>
      <c r="E385" s="46"/>
      <c r="F385" s="46"/>
      <c r="G385" s="46">
        <v>1</v>
      </c>
      <c r="H385" s="46">
        <v>5</v>
      </c>
      <c r="I385" s="46"/>
      <c r="J385" s="46"/>
      <c r="K385" s="38">
        <f t="shared" si="4"/>
        <v>2000</v>
      </c>
      <c r="L385" s="46">
        <v>1</v>
      </c>
      <c r="M385" s="46" t="s">
        <v>1239</v>
      </c>
      <c r="N385" s="46"/>
      <c r="O385" s="46"/>
      <c r="P385" s="46"/>
      <c r="Q385" s="46">
        <v>2000</v>
      </c>
      <c r="R385" s="46"/>
      <c r="S385" s="46"/>
      <c r="T385" s="38"/>
      <c r="U385" s="46"/>
      <c r="V385" s="46">
        <v>0.01</v>
      </c>
    </row>
    <row r="386" spans="1:22" s="25" customFormat="1" ht="27.75" customHeight="1" x14ac:dyDescent="0.2">
      <c r="A386" s="157">
        <v>377</v>
      </c>
      <c r="B386" s="157"/>
      <c r="C386" s="39" t="s">
        <v>1240</v>
      </c>
      <c r="D386" s="39"/>
      <c r="E386" s="46"/>
      <c r="F386" s="46"/>
      <c r="G386" s="46">
        <v>2</v>
      </c>
      <c r="H386" s="46"/>
      <c r="I386" s="46"/>
      <c r="J386" s="46"/>
      <c r="K386" s="38">
        <f t="shared" si="4"/>
        <v>0</v>
      </c>
      <c r="L386" s="46">
        <v>2</v>
      </c>
      <c r="M386" s="46" t="s">
        <v>1241</v>
      </c>
      <c r="N386" s="46" t="s">
        <v>15</v>
      </c>
      <c r="O386" s="46" t="s">
        <v>12</v>
      </c>
      <c r="P386" s="46">
        <v>150</v>
      </c>
      <c r="Q386" s="46"/>
      <c r="R386" s="46">
        <v>150</v>
      </c>
      <c r="S386" s="46"/>
      <c r="T386" s="38"/>
      <c r="U386" s="46">
        <v>20</v>
      </c>
      <c r="V386" s="46">
        <v>0.02</v>
      </c>
    </row>
    <row r="387" spans="1:22" s="25" customFormat="1" ht="27.75" customHeight="1" x14ac:dyDescent="0.2">
      <c r="A387" s="157">
        <v>378</v>
      </c>
      <c r="B387" s="162" t="s">
        <v>3113</v>
      </c>
      <c r="C387" s="39" t="s">
        <v>9</v>
      </c>
      <c r="D387" s="39"/>
      <c r="E387" s="46">
        <v>965</v>
      </c>
      <c r="F387" s="46">
        <v>82</v>
      </c>
      <c r="G387" s="46">
        <v>2</v>
      </c>
      <c r="H387" s="46"/>
      <c r="I387" s="46">
        <v>1</v>
      </c>
      <c r="J387" s="46">
        <v>50</v>
      </c>
      <c r="K387" s="38">
        <f t="shared" si="4"/>
        <v>150</v>
      </c>
      <c r="L387" s="46">
        <v>2</v>
      </c>
      <c r="M387" s="46" t="s">
        <v>1242</v>
      </c>
      <c r="N387" s="46" t="s">
        <v>15</v>
      </c>
      <c r="O387" s="46" t="s">
        <v>12</v>
      </c>
      <c r="P387" s="46">
        <v>230</v>
      </c>
      <c r="Q387" s="46"/>
      <c r="R387" s="46">
        <v>150</v>
      </c>
      <c r="S387" s="46"/>
      <c r="T387" s="38"/>
      <c r="U387" s="46">
        <v>30</v>
      </c>
      <c r="V387" s="46">
        <v>0</v>
      </c>
    </row>
    <row r="388" spans="1:22" s="25" customFormat="1" ht="27.75" customHeight="1" x14ac:dyDescent="0.2">
      <c r="A388" s="157">
        <v>379</v>
      </c>
      <c r="B388" s="157"/>
      <c r="C388" s="39" t="s">
        <v>9</v>
      </c>
      <c r="D388" s="39"/>
      <c r="E388" s="46">
        <v>4957</v>
      </c>
      <c r="F388" s="46">
        <v>367</v>
      </c>
      <c r="G388" s="46">
        <v>1</v>
      </c>
      <c r="H388" s="46"/>
      <c r="I388" s="46">
        <v>2</v>
      </c>
      <c r="J388" s="46">
        <v>78</v>
      </c>
      <c r="K388" s="38">
        <f t="shared" si="4"/>
        <v>278</v>
      </c>
      <c r="L388" s="46">
        <v>1</v>
      </c>
      <c r="M388" s="46" t="s">
        <v>1242</v>
      </c>
      <c r="N388" s="46"/>
      <c r="O388" s="46"/>
      <c r="P388" s="46"/>
      <c r="Q388" s="46">
        <v>278</v>
      </c>
      <c r="R388" s="46"/>
      <c r="S388" s="46"/>
      <c r="T388" s="38"/>
      <c r="U388" s="46"/>
      <c r="V388" s="46">
        <v>0</v>
      </c>
    </row>
    <row r="389" spans="1:22" s="25" customFormat="1" ht="27.75" customHeight="1" x14ac:dyDescent="0.2">
      <c r="A389" s="157">
        <v>380</v>
      </c>
      <c r="B389" s="157"/>
      <c r="C389" s="39" t="s">
        <v>9</v>
      </c>
      <c r="D389" s="39"/>
      <c r="E389" s="46">
        <v>3662</v>
      </c>
      <c r="F389" s="46">
        <v>169</v>
      </c>
      <c r="G389" s="46">
        <v>1</v>
      </c>
      <c r="H389" s="46">
        <v>8</v>
      </c>
      <c r="I389" s="46">
        <v>3</v>
      </c>
      <c r="J389" s="46">
        <v>49</v>
      </c>
      <c r="K389" s="38">
        <f t="shared" si="4"/>
        <v>3549</v>
      </c>
      <c r="L389" s="46">
        <v>1</v>
      </c>
      <c r="M389" s="46" t="s">
        <v>1242</v>
      </c>
      <c r="N389" s="46"/>
      <c r="O389" s="46"/>
      <c r="P389" s="46"/>
      <c r="Q389" s="46">
        <v>3549</v>
      </c>
      <c r="R389" s="46"/>
      <c r="S389" s="46"/>
      <c r="T389" s="38"/>
      <c r="U389" s="46"/>
      <c r="V389" s="46">
        <v>0</v>
      </c>
    </row>
    <row r="390" spans="1:22" s="25" customFormat="1" ht="27.75" customHeight="1" x14ac:dyDescent="0.2">
      <c r="A390" s="157">
        <v>381</v>
      </c>
      <c r="B390" s="157"/>
      <c r="C390" s="39" t="s">
        <v>9</v>
      </c>
      <c r="D390" s="39"/>
      <c r="E390" s="46">
        <v>1494</v>
      </c>
      <c r="F390" s="46">
        <v>434</v>
      </c>
      <c r="G390" s="46">
        <v>1</v>
      </c>
      <c r="H390" s="46">
        <v>27</v>
      </c>
      <c r="I390" s="46">
        <v>2</v>
      </c>
      <c r="J390" s="46">
        <v>53</v>
      </c>
      <c r="K390" s="38">
        <f t="shared" si="4"/>
        <v>11053</v>
      </c>
      <c r="L390" s="46">
        <v>1</v>
      </c>
      <c r="M390" s="46" t="s">
        <v>1242</v>
      </c>
      <c r="N390" s="46"/>
      <c r="O390" s="46"/>
      <c r="P390" s="46"/>
      <c r="Q390" s="46">
        <v>11053</v>
      </c>
      <c r="R390" s="46"/>
      <c r="S390" s="46"/>
      <c r="T390" s="38"/>
      <c r="U390" s="46"/>
      <c r="V390" s="46">
        <v>0</v>
      </c>
    </row>
    <row r="391" spans="1:22" s="25" customFormat="1" ht="27.75" customHeight="1" x14ac:dyDescent="0.2">
      <c r="A391" s="157">
        <v>382</v>
      </c>
      <c r="B391" s="157"/>
      <c r="C391" s="39" t="s">
        <v>9</v>
      </c>
      <c r="D391" s="39"/>
      <c r="E391" s="46">
        <v>1842</v>
      </c>
      <c r="F391" s="46">
        <v>96</v>
      </c>
      <c r="G391" s="46">
        <v>1</v>
      </c>
      <c r="H391" s="46">
        <v>9</v>
      </c>
      <c r="I391" s="46"/>
      <c r="J391" s="46">
        <v>5</v>
      </c>
      <c r="K391" s="38">
        <f t="shared" si="4"/>
        <v>3605</v>
      </c>
      <c r="L391" s="46">
        <v>1</v>
      </c>
      <c r="M391" s="46" t="s">
        <v>1242</v>
      </c>
      <c r="N391" s="46"/>
      <c r="O391" s="46"/>
      <c r="P391" s="46"/>
      <c r="Q391" s="46">
        <v>3605</v>
      </c>
      <c r="R391" s="46"/>
      <c r="S391" s="46"/>
      <c r="T391" s="38"/>
      <c r="U391" s="46"/>
      <c r="V391" s="46">
        <v>0</v>
      </c>
    </row>
    <row r="392" spans="1:22" s="25" customFormat="1" ht="27.75" customHeight="1" x14ac:dyDescent="0.2">
      <c r="A392" s="157">
        <v>383</v>
      </c>
      <c r="B392" s="157"/>
      <c r="C392" s="39" t="s">
        <v>13</v>
      </c>
      <c r="D392" s="39"/>
      <c r="E392" s="46"/>
      <c r="F392" s="46"/>
      <c r="G392" s="46">
        <v>1</v>
      </c>
      <c r="H392" s="46">
        <v>3</v>
      </c>
      <c r="I392" s="46"/>
      <c r="J392" s="46"/>
      <c r="K392" s="38">
        <f t="shared" si="4"/>
        <v>1200</v>
      </c>
      <c r="L392" s="46">
        <v>1</v>
      </c>
      <c r="M392" s="46" t="s">
        <v>1242</v>
      </c>
      <c r="N392" s="46"/>
      <c r="O392" s="46"/>
      <c r="P392" s="46"/>
      <c r="Q392" s="46">
        <v>1200</v>
      </c>
      <c r="R392" s="46"/>
      <c r="S392" s="46"/>
      <c r="T392" s="38"/>
      <c r="U392" s="46"/>
      <c r="V392" s="46">
        <v>0</v>
      </c>
    </row>
    <row r="393" spans="1:22" s="25" customFormat="1" ht="27.75" customHeight="1" x14ac:dyDescent="0.2">
      <c r="A393" s="157">
        <v>384</v>
      </c>
      <c r="B393" s="162" t="s">
        <v>3114</v>
      </c>
      <c r="C393" s="39" t="s">
        <v>32</v>
      </c>
      <c r="D393" s="39"/>
      <c r="E393" s="46">
        <v>317</v>
      </c>
      <c r="F393" s="46">
        <v>32</v>
      </c>
      <c r="G393" s="46">
        <v>2</v>
      </c>
      <c r="H393" s="46">
        <v>1</v>
      </c>
      <c r="I393" s="46">
        <v>1</v>
      </c>
      <c r="J393" s="46">
        <v>38</v>
      </c>
      <c r="K393" s="38">
        <f t="shared" si="4"/>
        <v>538</v>
      </c>
      <c r="L393" s="46">
        <v>2</v>
      </c>
      <c r="M393" s="46" t="s">
        <v>1243</v>
      </c>
      <c r="N393" s="46" t="s">
        <v>15</v>
      </c>
      <c r="O393" s="46" t="s">
        <v>12</v>
      </c>
      <c r="P393" s="46">
        <v>116</v>
      </c>
      <c r="Q393" s="46"/>
      <c r="R393" s="46">
        <v>538</v>
      </c>
      <c r="S393" s="46"/>
      <c r="T393" s="38"/>
      <c r="U393" s="46">
        <v>40</v>
      </c>
      <c r="V393" s="46">
        <v>0.02</v>
      </c>
    </row>
    <row r="394" spans="1:22" s="25" customFormat="1" ht="27.75" customHeight="1" x14ac:dyDescent="0.2">
      <c r="A394" s="157">
        <v>385</v>
      </c>
      <c r="B394" s="157"/>
      <c r="C394" s="39" t="s">
        <v>9</v>
      </c>
      <c r="D394" s="39"/>
      <c r="E394" s="46"/>
      <c r="F394" s="46">
        <v>146</v>
      </c>
      <c r="G394" s="46">
        <v>1</v>
      </c>
      <c r="H394" s="46">
        <v>9</v>
      </c>
      <c r="I394" s="46">
        <v>2</v>
      </c>
      <c r="J394" s="46">
        <v>69</v>
      </c>
      <c r="K394" s="38">
        <f t="shared" si="4"/>
        <v>3869</v>
      </c>
      <c r="L394" s="46">
        <v>1</v>
      </c>
      <c r="M394" s="46" t="s">
        <v>1243</v>
      </c>
      <c r="N394" s="46"/>
      <c r="O394" s="46"/>
      <c r="P394" s="46"/>
      <c r="Q394" s="46">
        <v>3869</v>
      </c>
      <c r="R394" s="46"/>
      <c r="S394" s="46"/>
      <c r="T394" s="38"/>
      <c r="U394" s="46"/>
      <c r="V394" s="46">
        <v>0</v>
      </c>
    </row>
    <row r="395" spans="1:22" s="25" customFormat="1" ht="27.75" customHeight="1" x14ac:dyDescent="0.2">
      <c r="A395" s="157">
        <v>386</v>
      </c>
      <c r="B395" s="157"/>
      <c r="C395" s="39" t="s">
        <v>9</v>
      </c>
      <c r="D395" s="39"/>
      <c r="E395" s="46">
        <v>1292</v>
      </c>
      <c r="F395" s="46">
        <v>268</v>
      </c>
      <c r="G395" s="46">
        <v>1</v>
      </c>
      <c r="H395" s="46">
        <v>4</v>
      </c>
      <c r="I395" s="46">
        <v>3</v>
      </c>
      <c r="J395" s="46">
        <v>21</v>
      </c>
      <c r="K395" s="38">
        <f t="shared" si="4"/>
        <v>1921</v>
      </c>
      <c r="L395" s="46">
        <v>1</v>
      </c>
      <c r="M395" s="46" t="s">
        <v>1243</v>
      </c>
      <c r="N395" s="46"/>
      <c r="O395" s="46"/>
      <c r="P395" s="46"/>
      <c r="Q395" s="46">
        <v>1921</v>
      </c>
      <c r="R395" s="46"/>
      <c r="S395" s="46"/>
      <c r="T395" s="38"/>
      <c r="U395" s="46"/>
      <c r="V395" s="46">
        <v>0</v>
      </c>
    </row>
    <row r="396" spans="1:22" s="25" customFormat="1" ht="27.75" customHeight="1" x14ac:dyDescent="0.2">
      <c r="A396" s="157">
        <v>387</v>
      </c>
      <c r="B396" s="157"/>
      <c r="C396" s="39" t="s">
        <v>9</v>
      </c>
      <c r="D396" s="39"/>
      <c r="E396" s="46">
        <v>3414</v>
      </c>
      <c r="F396" s="46">
        <v>270</v>
      </c>
      <c r="G396" s="46">
        <v>1</v>
      </c>
      <c r="H396" s="46">
        <v>8</v>
      </c>
      <c r="I396" s="46"/>
      <c r="J396" s="46">
        <v>46</v>
      </c>
      <c r="K396" s="38">
        <f t="shared" si="4"/>
        <v>3246</v>
      </c>
      <c r="L396" s="46">
        <v>1</v>
      </c>
      <c r="M396" s="46" t="s">
        <v>1243</v>
      </c>
      <c r="N396" s="46"/>
      <c r="O396" s="46"/>
      <c r="P396" s="46"/>
      <c r="Q396" s="46">
        <v>3246</v>
      </c>
      <c r="R396" s="46"/>
      <c r="S396" s="46"/>
      <c r="T396" s="38"/>
      <c r="U396" s="46"/>
      <c r="V396" s="46">
        <v>0</v>
      </c>
    </row>
    <row r="397" spans="1:22" s="25" customFormat="1" ht="27.75" customHeight="1" x14ac:dyDescent="0.2">
      <c r="A397" s="157">
        <v>388</v>
      </c>
      <c r="B397" s="162" t="s">
        <v>3115</v>
      </c>
      <c r="C397" s="39" t="s">
        <v>9</v>
      </c>
      <c r="D397" s="39"/>
      <c r="E397" s="46"/>
      <c r="F397" s="46">
        <v>29</v>
      </c>
      <c r="G397" s="46">
        <v>2</v>
      </c>
      <c r="H397" s="46"/>
      <c r="I397" s="46">
        <v>3</v>
      </c>
      <c r="J397" s="46">
        <v>22</v>
      </c>
      <c r="K397" s="38">
        <f t="shared" si="4"/>
        <v>322</v>
      </c>
      <c r="L397" s="46">
        <v>2</v>
      </c>
      <c r="M397" s="46" t="s">
        <v>1244</v>
      </c>
      <c r="N397" s="46" t="s">
        <v>15</v>
      </c>
      <c r="O397" s="46" t="s">
        <v>12</v>
      </c>
      <c r="P397" s="46">
        <v>162</v>
      </c>
      <c r="Q397" s="46"/>
      <c r="R397" s="46">
        <v>322</v>
      </c>
      <c r="S397" s="46"/>
      <c r="T397" s="38"/>
      <c r="U397" s="46">
        <v>30</v>
      </c>
      <c r="V397" s="46">
        <v>0</v>
      </c>
    </row>
    <row r="398" spans="1:22" s="25" customFormat="1" ht="27.75" customHeight="1" x14ac:dyDescent="0.2">
      <c r="A398" s="157">
        <v>389</v>
      </c>
      <c r="B398" s="157"/>
      <c r="C398" s="39" t="s">
        <v>9</v>
      </c>
      <c r="D398" s="39"/>
      <c r="E398" s="46">
        <v>1359</v>
      </c>
      <c r="F398" s="46">
        <v>122</v>
      </c>
      <c r="G398" s="46">
        <v>1</v>
      </c>
      <c r="H398" s="46">
        <v>3</v>
      </c>
      <c r="I398" s="46">
        <v>3</v>
      </c>
      <c r="J398" s="46">
        <v>94</v>
      </c>
      <c r="K398" s="38">
        <f t="shared" si="4"/>
        <v>1594</v>
      </c>
      <c r="L398" s="46">
        <v>1</v>
      </c>
      <c r="M398" s="46" t="s">
        <v>1244</v>
      </c>
      <c r="N398" s="46"/>
      <c r="O398" s="46"/>
      <c r="P398" s="46"/>
      <c r="Q398" s="46">
        <v>1594</v>
      </c>
      <c r="R398" s="46"/>
      <c r="S398" s="46"/>
      <c r="T398" s="38"/>
      <c r="U398" s="46"/>
      <c r="V398" s="46">
        <v>0</v>
      </c>
    </row>
    <row r="399" spans="1:22" s="25" customFormat="1" ht="27.75" customHeight="1" x14ac:dyDescent="0.2">
      <c r="A399" s="157">
        <v>390</v>
      </c>
      <c r="B399" s="157"/>
      <c r="C399" s="39" t="s">
        <v>9</v>
      </c>
      <c r="D399" s="39"/>
      <c r="E399" s="46"/>
      <c r="F399" s="46">
        <v>138</v>
      </c>
      <c r="G399" s="46">
        <v>1</v>
      </c>
      <c r="H399" s="46">
        <v>16</v>
      </c>
      <c r="I399" s="46">
        <v>1</v>
      </c>
      <c r="J399" s="46">
        <v>77</v>
      </c>
      <c r="K399" s="38">
        <f t="shared" si="4"/>
        <v>6577</v>
      </c>
      <c r="L399" s="46">
        <v>1</v>
      </c>
      <c r="M399" s="46" t="s">
        <v>1244</v>
      </c>
      <c r="N399" s="46"/>
      <c r="O399" s="46"/>
      <c r="P399" s="46"/>
      <c r="Q399" s="46">
        <v>6577</v>
      </c>
      <c r="R399" s="46"/>
      <c r="S399" s="46"/>
      <c r="T399" s="38"/>
      <c r="U399" s="46"/>
      <c r="V399" s="46">
        <v>0</v>
      </c>
    </row>
    <row r="400" spans="1:22" s="25" customFormat="1" ht="27.75" customHeight="1" x14ac:dyDescent="0.2">
      <c r="A400" s="157">
        <v>391</v>
      </c>
      <c r="B400" s="157"/>
      <c r="C400" s="39" t="s">
        <v>9</v>
      </c>
      <c r="D400" s="39"/>
      <c r="E400" s="46">
        <v>3520</v>
      </c>
      <c r="F400" s="46">
        <v>126</v>
      </c>
      <c r="G400" s="46">
        <v>1</v>
      </c>
      <c r="H400" s="46">
        <v>17</v>
      </c>
      <c r="I400" s="46">
        <v>2</v>
      </c>
      <c r="J400" s="46">
        <v>87</v>
      </c>
      <c r="K400" s="38">
        <f t="shared" si="4"/>
        <v>7087</v>
      </c>
      <c r="L400" s="46">
        <v>1</v>
      </c>
      <c r="M400" s="46" t="s">
        <v>1244</v>
      </c>
      <c r="N400" s="46"/>
      <c r="O400" s="46"/>
      <c r="P400" s="46"/>
      <c r="Q400" s="46">
        <v>87</v>
      </c>
      <c r="R400" s="46"/>
      <c r="S400" s="46"/>
      <c r="T400" s="38"/>
      <c r="U400" s="46"/>
      <c r="V400" s="46">
        <v>0</v>
      </c>
    </row>
    <row r="401" spans="1:22" s="25" customFormat="1" ht="27.75" customHeight="1" x14ac:dyDescent="0.2">
      <c r="A401" s="157">
        <v>392</v>
      </c>
      <c r="B401" s="162" t="s">
        <v>3116</v>
      </c>
      <c r="C401" s="39" t="s">
        <v>9</v>
      </c>
      <c r="D401" s="39"/>
      <c r="E401" s="46">
        <v>6038</v>
      </c>
      <c r="F401" s="46">
        <v>74</v>
      </c>
      <c r="G401" s="46">
        <v>2</v>
      </c>
      <c r="H401" s="46"/>
      <c r="I401" s="46"/>
      <c r="J401" s="46">
        <v>99</v>
      </c>
      <c r="K401" s="38">
        <f t="shared" si="4"/>
        <v>99</v>
      </c>
      <c r="L401" s="46">
        <v>2</v>
      </c>
      <c r="M401" s="46" t="s">
        <v>1245</v>
      </c>
      <c r="N401" s="46" t="s">
        <v>15</v>
      </c>
      <c r="O401" s="46" t="s">
        <v>42</v>
      </c>
      <c r="P401" s="46">
        <v>86</v>
      </c>
      <c r="Q401" s="46"/>
      <c r="R401" s="46">
        <v>99</v>
      </c>
      <c r="S401" s="46"/>
      <c r="T401" s="38"/>
      <c r="U401" s="46">
        <v>10</v>
      </c>
      <c r="V401" s="46">
        <v>0</v>
      </c>
    </row>
    <row r="402" spans="1:22" s="25" customFormat="1" ht="27.75" customHeight="1" x14ac:dyDescent="0.2">
      <c r="A402" s="157">
        <v>393</v>
      </c>
      <c r="B402" s="157"/>
      <c r="C402" s="39" t="s">
        <v>9</v>
      </c>
      <c r="D402" s="39"/>
      <c r="E402" s="46">
        <v>4647</v>
      </c>
      <c r="F402" s="46">
        <v>183</v>
      </c>
      <c r="G402" s="46">
        <v>1</v>
      </c>
      <c r="H402" s="46">
        <v>9</v>
      </c>
      <c r="I402" s="46">
        <v>1</v>
      </c>
      <c r="J402" s="46">
        <v>31</v>
      </c>
      <c r="K402" s="38">
        <f t="shared" ref="K402:K449" si="5">H402*400+I402*100+J402</f>
        <v>3731</v>
      </c>
      <c r="L402" s="46">
        <v>1</v>
      </c>
      <c r="M402" s="46" t="s">
        <v>1245</v>
      </c>
      <c r="N402" s="46"/>
      <c r="O402" s="46"/>
      <c r="P402" s="46"/>
      <c r="Q402" s="46">
        <v>3731</v>
      </c>
      <c r="R402" s="46"/>
      <c r="S402" s="46"/>
      <c r="T402" s="38"/>
      <c r="U402" s="46"/>
      <c r="V402" s="46">
        <v>0</v>
      </c>
    </row>
    <row r="403" spans="1:22" s="25" customFormat="1" ht="27.75" customHeight="1" x14ac:dyDescent="0.2">
      <c r="A403" s="157">
        <v>394</v>
      </c>
      <c r="B403" s="162" t="s">
        <v>3117</v>
      </c>
      <c r="C403" s="39" t="s">
        <v>9</v>
      </c>
      <c r="D403" s="39"/>
      <c r="E403" s="46">
        <v>3879</v>
      </c>
      <c r="F403" s="46">
        <v>16</v>
      </c>
      <c r="G403" s="46">
        <v>2</v>
      </c>
      <c r="H403" s="46"/>
      <c r="I403" s="46">
        <v>1</v>
      </c>
      <c r="J403" s="46">
        <v>55</v>
      </c>
      <c r="K403" s="38">
        <f t="shared" si="5"/>
        <v>155</v>
      </c>
      <c r="L403" s="46">
        <v>2</v>
      </c>
      <c r="M403" s="46" t="s">
        <v>1246</v>
      </c>
      <c r="N403" s="46" t="s">
        <v>15</v>
      </c>
      <c r="O403" s="46" t="s">
        <v>12</v>
      </c>
      <c r="P403" s="46">
        <v>189</v>
      </c>
      <c r="Q403" s="46"/>
      <c r="R403" s="46">
        <v>155</v>
      </c>
      <c r="S403" s="46"/>
      <c r="T403" s="38"/>
      <c r="U403" s="46">
        <v>30</v>
      </c>
      <c r="V403" s="46">
        <v>0</v>
      </c>
    </row>
    <row r="404" spans="1:22" s="25" customFormat="1" ht="27.75" customHeight="1" x14ac:dyDescent="0.2">
      <c r="A404" s="157">
        <v>395</v>
      </c>
      <c r="B404" s="157"/>
      <c r="C404" s="39" t="s">
        <v>9</v>
      </c>
      <c r="D404" s="39"/>
      <c r="E404" s="46">
        <v>1754</v>
      </c>
      <c r="F404" s="46">
        <v>7</v>
      </c>
      <c r="G404" s="46">
        <v>1</v>
      </c>
      <c r="H404" s="46">
        <v>14</v>
      </c>
      <c r="I404" s="46">
        <v>2</v>
      </c>
      <c r="J404" s="46">
        <v>79</v>
      </c>
      <c r="K404" s="38">
        <f t="shared" si="5"/>
        <v>5879</v>
      </c>
      <c r="L404" s="46">
        <v>1</v>
      </c>
      <c r="M404" s="46" t="s">
        <v>1246</v>
      </c>
      <c r="N404" s="46"/>
      <c r="O404" s="46"/>
      <c r="P404" s="46"/>
      <c r="Q404" s="46">
        <v>5879</v>
      </c>
      <c r="R404" s="46"/>
      <c r="S404" s="46"/>
      <c r="T404" s="38"/>
      <c r="U404" s="46"/>
      <c r="V404" s="46">
        <v>0</v>
      </c>
    </row>
    <row r="405" spans="1:22" s="25" customFormat="1" ht="27.75" customHeight="1" x14ac:dyDescent="0.2">
      <c r="A405" s="157">
        <v>396</v>
      </c>
      <c r="B405" s="157"/>
      <c r="C405" s="39" t="s">
        <v>9</v>
      </c>
      <c r="D405" s="39"/>
      <c r="E405" s="46">
        <v>4186</v>
      </c>
      <c r="F405" s="46">
        <v>49</v>
      </c>
      <c r="G405" s="46">
        <v>1</v>
      </c>
      <c r="H405" s="46"/>
      <c r="I405" s="46"/>
      <c r="J405" s="46">
        <v>76</v>
      </c>
      <c r="K405" s="38">
        <f t="shared" si="5"/>
        <v>76</v>
      </c>
      <c r="L405" s="46">
        <v>1</v>
      </c>
      <c r="M405" s="46" t="s">
        <v>1246</v>
      </c>
      <c r="N405" s="46"/>
      <c r="O405" s="46"/>
      <c r="P405" s="46"/>
      <c r="Q405" s="46">
        <v>76</v>
      </c>
      <c r="R405" s="46"/>
      <c r="S405" s="46"/>
      <c r="T405" s="38"/>
      <c r="U405" s="46"/>
      <c r="V405" s="46">
        <v>0</v>
      </c>
    </row>
    <row r="406" spans="1:22" s="25" customFormat="1" ht="27.75" customHeight="1" x14ac:dyDescent="0.2">
      <c r="A406" s="157">
        <v>397</v>
      </c>
      <c r="B406" s="157"/>
      <c r="C406" s="39" t="s">
        <v>9</v>
      </c>
      <c r="D406" s="39"/>
      <c r="E406" s="46">
        <v>5155</v>
      </c>
      <c r="F406" s="46">
        <v>52</v>
      </c>
      <c r="G406" s="46">
        <v>1</v>
      </c>
      <c r="H406" s="46"/>
      <c r="I406" s="46">
        <v>3</v>
      </c>
      <c r="J406" s="46">
        <v>56</v>
      </c>
      <c r="K406" s="38">
        <f t="shared" si="5"/>
        <v>356</v>
      </c>
      <c r="L406" s="46">
        <v>1</v>
      </c>
      <c r="M406" s="46" t="s">
        <v>1246</v>
      </c>
      <c r="N406" s="46"/>
      <c r="O406" s="46"/>
      <c r="P406" s="46"/>
      <c r="Q406" s="46">
        <v>356</v>
      </c>
      <c r="R406" s="46"/>
      <c r="S406" s="46"/>
      <c r="T406" s="38"/>
      <c r="U406" s="46"/>
      <c r="V406" s="46">
        <v>0</v>
      </c>
    </row>
    <row r="407" spans="1:22" s="25" customFormat="1" ht="27.75" customHeight="1" x14ac:dyDescent="0.2">
      <c r="A407" s="157">
        <v>398</v>
      </c>
      <c r="B407" s="162" t="s">
        <v>2792</v>
      </c>
      <c r="C407" s="39" t="s">
        <v>9</v>
      </c>
      <c r="D407" s="39"/>
      <c r="E407" s="46">
        <v>5300</v>
      </c>
      <c r="F407" s="46">
        <v>58</v>
      </c>
      <c r="G407" s="46">
        <v>2</v>
      </c>
      <c r="H407" s="46"/>
      <c r="I407" s="46">
        <v>1</v>
      </c>
      <c r="J407" s="46">
        <v>8</v>
      </c>
      <c r="K407" s="38">
        <f t="shared" si="5"/>
        <v>108</v>
      </c>
      <c r="L407" s="46">
        <v>2</v>
      </c>
      <c r="M407" s="46" t="s">
        <v>1247</v>
      </c>
      <c r="N407" s="46" t="s">
        <v>15</v>
      </c>
      <c r="O407" s="46" t="s">
        <v>12</v>
      </c>
      <c r="P407" s="46">
        <v>80</v>
      </c>
      <c r="Q407" s="46"/>
      <c r="R407" s="46">
        <v>108</v>
      </c>
      <c r="S407" s="46"/>
      <c r="T407" s="38"/>
      <c r="U407" s="46">
        <v>30</v>
      </c>
      <c r="V407" s="46">
        <v>0</v>
      </c>
    </row>
    <row r="408" spans="1:22" s="25" customFormat="1" ht="27.75" customHeight="1" x14ac:dyDescent="0.2">
      <c r="A408" s="157">
        <v>399</v>
      </c>
      <c r="B408" s="157"/>
      <c r="C408" s="39" t="s">
        <v>9</v>
      </c>
      <c r="D408" s="39"/>
      <c r="E408" s="46">
        <v>5812</v>
      </c>
      <c r="F408" s="46">
        <v>147</v>
      </c>
      <c r="G408" s="46">
        <v>1</v>
      </c>
      <c r="H408" s="46">
        <v>9</v>
      </c>
      <c r="I408" s="46">
        <v>2</v>
      </c>
      <c r="J408" s="46">
        <v>78</v>
      </c>
      <c r="K408" s="38">
        <f t="shared" si="5"/>
        <v>3878</v>
      </c>
      <c r="L408" s="46">
        <v>1</v>
      </c>
      <c r="M408" s="46" t="s">
        <v>1247</v>
      </c>
      <c r="N408" s="46"/>
      <c r="O408" s="46"/>
      <c r="P408" s="46"/>
      <c r="Q408" s="46">
        <v>3878</v>
      </c>
      <c r="R408" s="46"/>
      <c r="S408" s="46"/>
      <c r="T408" s="38"/>
      <c r="U408" s="46"/>
      <c r="V408" s="46">
        <v>0</v>
      </c>
    </row>
    <row r="409" spans="1:22" s="25" customFormat="1" ht="27.75" customHeight="1" x14ac:dyDescent="0.2">
      <c r="A409" s="157">
        <v>400</v>
      </c>
      <c r="B409" s="157"/>
      <c r="C409" s="39" t="s">
        <v>13</v>
      </c>
      <c r="D409" s="39"/>
      <c r="E409" s="46"/>
      <c r="F409" s="46"/>
      <c r="G409" s="46">
        <v>1</v>
      </c>
      <c r="H409" s="46">
        <v>9</v>
      </c>
      <c r="I409" s="46"/>
      <c r="J409" s="46"/>
      <c r="K409" s="38">
        <f t="shared" si="5"/>
        <v>3600</v>
      </c>
      <c r="L409" s="46">
        <v>1</v>
      </c>
      <c r="M409" s="46" t="s">
        <v>1247</v>
      </c>
      <c r="N409" s="46"/>
      <c r="O409" s="46"/>
      <c r="P409" s="46"/>
      <c r="Q409" s="46">
        <v>3600</v>
      </c>
      <c r="R409" s="46"/>
      <c r="S409" s="46"/>
      <c r="T409" s="38"/>
      <c r="U409" s="46"/>
      <c r="V409" s="46">
        <v>0.01</v>
      </c>
    </row>
    <row r="410" spans="1:22" s="25" customFormat="1" ht="27.75" customHeight="1" x14ac:dyDescent="0.2">
      <c r="A410" s="157">
        <v>401</v>
      </c>
      <c r="B410" s="162" t="s">
        <v>3118</v>
      </c>
      <c r="C410" s="39" t="s">
        <v>9</v>
      </c>
      <c r="D410" s="39"/>
      <c r="E410" s="46">
        <v>1764</v>
      </c>
      <c r="F410" s="46">
        <v>22</v>
      </c>
      <c r="G410" s="46">
        <v>1</v>
      </c>
      <c r="H410" s="46">
        <v>14</v>
      </c>
      <c r="I410" s="46">
        <v>1</v>
      </c>
      <c r="J410" s="46">
        <v>94</v>
      </c>
      <c r="K410" s="38">
        <f t="shared" si="5"/>
        <v>5794</v>
      </c>
      <c r="L410" s="46">
        <v>1</v>
      </c>
      <c r="M410" s="46" t="s">
        <v>1248</v>
      </c>
      <c r="N410" s="46"/>
      <c r="O410" s="46"/>
      <c r="P410" s="46"/>
      <c r="Q410" s="46">
        <v>5794</v>
      </c>
      <c r="R410" s="46"/>
      <c r="S410" s="46"/>
      <c r="T410" s="38"/>
      <c r="U410" s="46"/>
      <c r="V410" s="46">
        <v>0</v>
      </c>
    </row>
    <row r="411" spans="1:22" s="25" customFormat="1" ht="27.75" customHeight="1" x14ac:dyDescent="0.2">
      <c r="A411" s="157">
        <v>402</v>
      </c>
      <c r="B411" s="162" t="s">
        <v>3119</v>
      </c>
      <c r="C411" s="39" t="s">
        <v>9</v>
      </c>
      <c r="D411" s="39"/>
      <c r="E411" s="46">
        <v>912</v>
      </c>
      <c r="F411" s="46">
        <v>26</v>
      </c>
      <c r="G411" s="46">
        <v>2</v>
      </c>
      <c r="H411" s="46"/>
      <c r="I411" s="46">
        <v>1</v>
      </c>
      <c r="J411" s="46">
        <v>46</v>
      </c>
      <c r="K411" s="38">
        <f t="shared" si="5"/>
        <v>146</v>
      </c>
      <c r="L411" s="46">
        <v>2</v>
      </c>
      <c r="M411" s="46" t="s">
        <v>1249</v>
      </c>
      <c r="N411" s="46" t="s">
        <v>15</v>
      </c>
      <c r="O411" s="46" t="s">
        <v>12</v>
      </c>
      <c r="P411" s="46">
        <v>96</v>
      </c>
      <c r="Q411" s="46"/>
      <c r="R411" s="46">
        <v>146</v>
      </c>
      <c r="S411" s="46"/>
      <c r="T411" s="38"/>
      <c r="U411" s="46">
        <v>30</v>
      </c>
      <c r="V411" s="46">
        <v>0</v>
      </c>
    </row>
    <row r="412" spans="1:22" s="25" customFormat="1" ht="27.75" customHeight="1" x14ac:dyDescent="0.2">
      <c r="A412" s="157">
        <v>403</v>
      </c>
      <c r="B412" s="157"/>
      <c r="C412" s="39" t="s">
        <v>9</v>
      </c>
      <c r="D412" s="39"/>
      <c r="E412" s="46">
        <v>1958</v>
      </c>
      <c r="F412" s="46">
        <v>203</v>
      </c>
      <c r="G412" s="46">
        <v>1</v>
      </c>
      <c r="H412" s="46">
        <v>27</v>
      </c>
      <c r="I412" s="46">
        <v>3</v>
      </c>
      <c r="J412" s="46">
        <v>23</v>
      </c>
      <c r="K412" s="38">
        <f t="shared" si="5"/>
        <v>11123</v>
      </c>
      <c r="L412" s="46">
        <v>1</v>
      </c>
      <c r="M412" s="46" t="s">
        <v>1249</v>
      </c>
      <c r="N412" s="46"/>
      <c r="O412" s="46"/>
      <c r="P412" s="46"/>
      <c r="Q412" s="46">
        <v>11123</v>
      </c>
      <c r="R412" s="46"/>
      <c r="S412" s="46"/>
      <c r="T412" s="38"/>
      <c r="U412" s="46"/>
      <c r="V412" s="46">
        <v>0</v>
      </c>
    </row>
    <row r="413" spans="1:22" s="25" customFormat="1" ht="27.75" customHeight="1" x14ac:dyDescent="0.2">
      <c r="A413" s="157">
        <v>404</v>
      </c>
      <c r="B413" s="157"/>
      <c r="C413" s="39" t="s">
        <v>9</v>
      </c>
      <c r="D413" s="39"/>
      <c r="E413" s="46">
        <v>1301</v>
      </c>
      <c r="F413" s="46">
        <v>292</v>
      </c>
      <c r="G413" s="46">
        <v>1</v>
      </c>
      <c r="H413" s="46">
        <v>11</v>
      </c>
      <c r="I413" s="46">
        <v>2</v>
      </c>
      <c r="J413" s="46">
        <v>40</v>
      </c>
      <c r="K413" s="38">
        <f t="shared" si="5"/>
        <v>4640</v>
      </c>
      <c r="L413" s="46">
        <v>1</v>
      </c>
      <c r="M413" s="46" t="s">
        <v>1249</v>
      </c>
      <c r="N413" s="46"/>
      <c r="O413" s="46"/>
      <c r="P413" s="46"/>
      <c r="Q413" s="46">
        <v>4640</v>
      </c>
      <c r="R413" s="46"/>
      <c r="S413" s="46"/>
      <c r="T413" s="38"/>
      <c r="U413" s="46"/>
      <c r="V413" s="46">
        <v>0</v>
      </c>
    </row>
    <row r="414" spans="1:22" s="25" customFormat="1" ht="27.75" customHeight="1" x14ac:dyDescent="0.2">
      <c r="A414" s="157">
        <v>405</v>
      </c>
      <c r="B414" s="157"/>
      <c r="C414" s="39" t="s">
        <v>9</v>
      </c>
      <c r="D414" s="39"/>
      <c r="E414" s="46">
        <v>1479</v>
      </c>
      <c r="F414" s="46">
        <v>125</v>
      </c>
      <c r="G414" s="46">
        <v>1</v>
      </c>
      <c r="H414" s="46">
        <v>12</v>
      </c>
      <c r="I414" s="46">
        <v>2</v>
      </c>
      <c r="J414" s="46">
        <v>91</v>
      </c>
      <c r="K414" s="38">
        <f t="shared" si="5"/>
        <v>5091</v>
      </c>
      <c r="L414" s="46">
        <v>1</v>
      </c>
      <c r="M414" s="46" t="s">
        <v>1249</v>
      </c>
      <c r="N414" s="46"/>
      <c r="O414" s="46"/>
      <c r="P414" s="46"/>
      <c r="Q414" s="46">
        <v>5091</v>
      </c>
      <c r="R414" s="46"/>
      <c r="S414" s="46"/>
      <c r="T414" s="38"/>
      <c r="U414" s="46"/>
      <c r="V414" s="46">
        <v>0</v>
      </c>
    </row>
    <row r="415" spans="1:22" s="25" customFormat="1" ht="27.75" customHeight="1" x14ac:dyDescent="0.2">
      <c r="A415" s="157">
        <v>406</v>
      </c>
      <c r="B415" s="162" t="s">
        <v>3120</v>
      </c>
      <c r="C415" s="39" t="s">
        <v>9</v>
      </c>
      <c r="D415" s="39"/>
      <c r="E415" s="46">
        <v>913</v>
      </c>
      <c r="F415" s="46">
        <v>27</v>
      </c>
      <c r="G415" s="46">
        <v>2</v>
      </c>
      <c r="H415" s="46"/>
      <c r="I415" s="46">
        <v>2</v>
      </c>
      <c r="J415" s="46">
        <v>56</v>
      </c>
      <c r="K415" s="38">
        <f t="shared" si="5"/>
        <v>256</v>
      </c>
      <c r="L415" s="46">
        <v>2</v>
      </c>
      <c r="M415" s="46" t="s">
        <v>1250</v>
      </c>
      <c r="N415" s="46" t="s">
        <v>15</v>
      </c>
      <c r="O415" s="46" t="s">
        <v>12</v>
      </c>
      <c r="P415" s="46">
        <v>187</v>
      </c>
      <c r="Q415" s="46"/>
      <c r="R415" s="46">
        <v>256</v>
      </c>
      <c r="S415" s="46"/>
      <c r="T415" s="38"/>
      <c r="U415" s="46">
        <v>30</v>
      </c>
      <c r="V415" s="46">
        <v>0</v>
      </c>
    </row>
    <row r="416" spans="1:22" s="25" customFormat="1" ht="27.75" customHeight="1" x14ac:dyDescent="0.2">
      <c r="A416" s="157">
        <v>407</v>
      </c>
      <c r="B416" s="157"/>
      <c r="C416" s="39" t="s">
        <v>9</v>
      </c>
      <c r="D416" s="39"/>
      <c r="E416" s="46">
        <v>3525</v>
      </c>
      <c r="F416" s="46">
        <v>132</v>
      </c>
      <c r="G416" s="46">
        <v>1</v>
      </c>
      <c r="H416" s="46">
        <v>12</v>
      </c>
      <c r="I416" s="46"/>
      <c r="J416" s="46">
        <v>43</v>
      </c>
      <c r="K416" s="38">
        <f t="shared" si="5"/>
        <v>4843</v>
      </c>
      <c r="L416" s="46">
        <v>1</v>
      </c>
      <c r="M416" s="46" t="s">
        <v>1250</v>
      </c>
      <c r="N416" s="46"/>
      <c r="O416" s="46"/>
      <c r="P416" s="46"/>
      <c r="Q416" s="46">
        <v>4843</v>
      </c>
      <c r="R416" s="46"/>
      <c r="S416" s="46"/>
      <c r="T416" s="38"/>
      <c r="U416" s="46"/>
      <c r="V416" s="46">
        <v>0</v>
      </c>
    </row>
    <row r="417" spans="1:22" s="25" customFormat="1" ht="27.75" customHeight="1" x14ac:dyDescent="0.2">
      <c r="A417" s="157">
        <v>408</v>
      </c>
      <c r="B417" s="157"/>
      <c r="C417" s="39" t="s">
        <v>9</v>
      </c>
      <c r="D417" s="39"/>
      <c r="E417" s="46">
        <v>1466</v>
      </c>
      <c r="F417" s="46">
        <v>103</v>
      </c>
      <c r="G417" s="46">
        <v>1</v>
      </c>
      <c r="H417" s="46">
        <v>7</v>
      </c>
      <c r="I417" s="46">
        <v>1</v>
      </c>
      <c r="J417" s="46">
        <v>49</v>
      </c>
      <c r="K417" s="38">
        <f t="shared" si="5"/>
        <v>2949</v>
      </c>
      <c r="L417" s="46">
        <v>1</v>
      </c>
      <c r="M417" s="46" t="s">
        <v>1250</v>
      </c>
      <c r="N417" s="46"/>
      <c r="O417" s="46"/>
      <c r="P417" s="46"/>
      <c r="Q417" s="46">
        <v>2949</v>
      </c>
      <c r="R417" s="46"/>
      <c r="S417" s="46"/>
      <c r="T417" s="38"/>
      <c r="U417" s="46"/>
      <c r="V417" s="46">
        <v>0</v>
      </c>
    </row>
    <row r="418" spans="1:22" s="25" customFormat="1" ht="27.75" customHeight="1" x14ac:dyDescent="0.2">
      <c r="A418" s="157">
        <v>409</v>
      </c>
      <c r="B418" s="157"/>
      <c r="C418" s="39" t="s">
        <v>9</v>
      </c>
      <c r="D418" s="39"/>
      <c r="E418" s="46">
        <v>5560</v>
      </c>
      <c r="F418" s="46">
        <v>229</v>
      </c>
      <c r="G418" s="46">
        <v>1</v>
      </c>
      <c r="H418" s="46">
        <v>1</v>
      </c>
      <c r="I418" s="46"/>
      <c r="J418" s="46">
        <v>4</v>
      </c>
      <c r="K418" s="38">
        <f t="shared" si="5"/>
        <v>404</v>
      </c>
      <c r="L418" s="46">
        <v>1</v>
      </c>
      <c r="M418" s="46" t="s">
        <v>1250</v>
      </c>
      <c r="N418" s="46"/>
      <c r="O418" s="46"/>
      <c r="P418" s="46"/>
      <c r="Q418" s="46">
        <v>404</v>
      </c>
      <c r="R418" s="46"/>
      <c r="S418" s="46"/>
      <c r="T418" s="38"/>
      <c r="U418" s="46"/>
      <c r="V418" s="46">
        <v>0</v>
      </c>
    </row>
    <row r="419" spans="1:22" s="25" customFormat="1" ht="27.75" customHeight="1" x14ac:dyDescent="0.2">
      <c r="A419" s="157">
        <v>410</v>
      </c>
      <c r="B419" s="157"/>
      <c r="C419" s="39" t="s">
        <v>9</v>
      </c>
      <c r="D419" s="39"/>
      <c r="E419" s="46">
        <v>900</v>
      </c>
      <c r="F419" s="46">
        <v>12</v>
      </c>
      <c r="G419" s="46">
        <v>1</v>
      </c>
      <c r="H419" s="46">
        <v>1</v>
      </c>
      <c r="I419" s="46"/>
      <c r="J419" s="46">
        <v>65</v>
      </c>
      <c r="K419" s="38">
        <f t="shared" si="5"/>
        <v>465</v>
      </c>
      <c r="L419" s="46">
        <v>1</v>
      </c>
      <c r="M419" s="46" t="s">
        <v>1250</v>
      </c>
      <c r="N419" s="46"/>
      <c r="O419" s="46"/>
      <c r="P419" s="46"/>
      <c r="Q419" s="46">
        <v>465</v>
      </c>
      <c r="R419" s="46"/>
      <c r="S419" s="46"/>
      <c r="T419" s="38"/>
      <c r="U419" s="46"/>
      <c r="V419" s="46">
        <v>0</v>
      </c>
    </row>
    <row r="420" spans="1:22" s="25" customFormat="1" ht="27.75" customHeight="1" x14ac:dyDescent="0.2">
      <c r="A420" s="157">
        <v>411</v>
      </c>
      <c r="B420" s="157"/>
      <c r="C420" s="39" t="s">
        <v>13</v>
      </c>
      <c r="D420" s="39"/>
      <c r="E420" s="46"/>
      <c r="F420" s="46"/>
      <c r="G420" s="46">
        <v>1</v>
      </c>
      <c r="H420" s="46">
        <v>9</v>
      </c>
      <c r="I420" s="46"/>
      <c r="J420" s="46"/>
      <c r="K420" s="38">
        <f t="shared" si="5"/>
        <v>3600</v>
      </c>
      <c r="L420" s="46">
        <v>1</v>
      </c>
      <c r="M420" s="46" t="s">
        <v>1250</v>
      </c>
      <c r="N420" s="46"/>
      <c r="O420" s="46"/>
      <c r="P420" s="46"/>
      <c r="Q420" s="46">
        <v>3600</v>
      </c>
      <c r="R420" s="46"/>
      <c r="S420" s="46"/>
      <c r="T420" s="38"/>
      <c r="U420" s="46"/>
      <c r="V420" s="46">
        <v>0</v>
      </c>
    </row>
    <row r="421" spans="1:22" s="25" customFormat="1" ht="27.75" customHeight="1" x14ac:dyDescent="0.2">
      <c r="A421" s="157">
        <v>412</v>
      </c>
      <c r="B421" s="162" t="s">
        <v>3121</v>
      </c>
      <c r="C421" s="39" t="s">
        <v>1251</v>
      </c>
      <c r="D421" s="39"/>
      <c r="E421" s="46"/>
      <c r="F421" s="46"/>
      <c r="G421" s="46">
        <v>2</v>
      </c>
      <c r="H421" s="46"/>
      <c r="I421" s="46"/>
      <c r="J421" s="46"/>
      <c r="K421" s="38">
        <f t="shared" si="5"/>
        <v>0</v>
      </c>
      <c r="L421" s="46">
        <v>2</v>
      </c>
      <c r="M421" s="46" t="s">
        <v>1252</v>
      </c>
      <c r="N421" s="46" t="s">
        <v>15</v>
      </c>
      <c r="O421" s="46" t="s">
        <v>1253</v>
      </c>
      <c r="P421" s="46">
        <v>80</v>
      </c>
      <c r="Q421" s="46"/>
      <c r="R421" s="46">
        <v>80</v>
      </c>
      <c r="S421" s="46"/>
      <c r="T421" s="38"/>
      <c r="U421" s="46">
        <v>15</v>
      </c>
      <c r="V421" s="46">
        <v>0.02</v>
      </c>
    </row>
    <row r="422" spans="1:22" s="25" customFormat="1" ht="27.75" customHeight="1" x14ac:dyDescent="0.2">
      <c r="A422" s="157">
        <v>413</v>
      </c>
      <c r="B422" s="157"/>
      <c r="C422" s="39" t="s">
        <v>9</v>
      </c>
      <c r="D422" s="39"/>
      <c r="E422" s="46">
        <v>1776</v>
      </c>
      <c r="F422" s="46">
        <v>41</v>
      </c>
      <c r="G422" s="46">
        <v>1</v>
      </c>
      <c r="H422" s="46">
        <v>12</v>
      </c>
      <c r="I422" s="46">
        <v>1</v>
      </c>
      <c r="J422" s="46">
        <v>92</v>
      </c>
      <c r="K422" s="38">
        <f t="shared" si="5"/>
        <v>4992</v>
      </c>
      <c r="L422" s="46">
        <v>1</v>
      </c>
      <c r="M422" s="46" t="s">
        <v>1252</v>
      </c>
      <c r="N422" s="46"/>
      <c r="O422" s="46"/>
      <c r="P422" s="46"/>
      <c r="Q422" s="46">
        <v>4992</v>
      </c>
      <c r="R422" s="46"/>
      <c r="S422" s="46"/>
      <c r="T422" s="38"/>
      <c r="U422" s="46"/>
      <c r="V422" s="46">
        <v>0</v>
      </c>
    </row>
    <row r="423" spans="1:22" s="25" customFormat="1" ht="27.75" customHeight="1" x14ac:dyDescent="0.2">
      <c r="A423" s="157">
        <v>414</v>
      </c>
      <c r="B423" s="162" t="s">
        <v>3122</v>
      </c>
      <c r="C423" s="39" t="s">
        <v>9</v>
      </c>
      <c r="D423" s="39"/>
      <c r="E423" s="46">
        <v>1367</v>
      </c>
      <c r="F423" s="46">
        <v>180</v>
      </c>
      <c r="G423" s="46">
        <v>2</v>
      </c>
      <c r="H423" s="46"/>
      <c r="I423" s="46">
        <v>3</v>
      </c>
      <c r="J423" s="46">
        <v>8</v>
      </c>
      <c r="K423" s="38">
        <f t="shared" si="5"/>
        <v>308</v>
      </c>
      <c r="L423" s="46">
        <v>2</v>
      </c>
      <c r="M423" s="46" t="s">
        <v>1254</v>
      </c>
      <c r="N423" s="46" t="s">
        <v>15</v>
      </c>
      <c r="O423" s="46" t="s">
        <v>42</v>
      </c>
      <c r="P423" s="46">
        <v>90</v>
      </c>
      <c r="Q423" s="46"/>
      <c r="R423" s="46">
        <v>308</v>
      </c>
      <c r="S423" s="46"/>
      <c r="T423" s="38"/>
      <c r="U423" s="46">
        <v>10</v>
      </c>
      <c r="V423" s="46">
        <v>0</v>
      </c>
    </row>
    <row r="424" spans="1:22" s="25" customFormat="1" ht="27.75" customHeight="1" x14ac:dyDescent="0.2">
      <c r="A424" s="157">
        <v>415</v>
      </c>
      <c r="B424" s="157"/>
      <c r="C424" s="39" t="s">
        <v>9</v>
      </c>
      <c r="D424" s="39"/>
      <c r="E424" s="46">
        <v>5956</v>
      </c>
      <c r="F424" s="46">
        <v>366</v>
      </c>
      <c r="G424" s="46">
        <v>1</v>
      </c>
      <c r="H424" s="46"/>
      <c r="I424" s="46">
        <v>2</v>
      </c>
      <c r="J424" s="46">
        <v>91</v>
      </c>
      <c r="K424" s="38">
        <f t="shared" si="5"/>
        <v>291</v>
      </c>
      <c r="L424" s="46">
        <v>2</v>
      </c>
      <c r="M424" s="46" t="s">
        <v>1254</v>
      </c>
      <c r="N424" s="46"/>
      <c r="O424" s="46"/>
      <c r="P424" s="46"/>
      <c r="Q424" s="46">
        <v>291</v>
      </c>
      <c r="R424" s="46"/>
      <c r="S424" s="46"/>
      <c r="T424" s="38"/>
      <c r="U424" s="46"/>
      <c r="V424" s="46">
        <v>0</v>
      </c>
    </row>
    <row r="425" spans="1:22" s="25" customFormat="1" ht="27.75" customHeight="1" x14ac:dyDescent="0.2">
      <c r="A425" s="157">
        <v>416</v>
      </c>
      <c r="B425" s="157"/>
      <c r="C425" s="39" t="s">
        <v>9</v>
      </c>
      <c r="D425" s="39"/>
      <c r="E425" s="46">
        <v>4974</v>
      </c>
      <c r="F425" s="46">
        <v>210</v>
      </c>
      <c r="G425" s="46">
        <v>1</v>
      </c>
      <c r="H425" s="46">
        <v>1</v>
      </c>
      <c r="I425" s="46">
        <v>1</v>
      </c>
      <c r="J425" s="46">
        <v>1</v>
      </c>
      <c r="K425" s="38">
        <f t="shared" si="5"/>
        <v>501</v>
      </c>
      <c r="L425" s="46">
        <v>1</v>
      </c>
      <c r="M425" s="46" t="s">
        <v>1254</v>
      </c>
      <c r="N425" s="46"/>
      <c r="O425" s="46"/>
      <c r="P425" s="46"/>
      <c r="Q425" s="46">
        <v>501</v>
      </c>
      <c r="R425" s="46"/>
      <c r="S425" s="46"/>
      <c r="T425" s="38"/>
      <c r="U425" s="46"/>
      <c r="V425" s="46">
        <v>0</v>
      </c>
    </row>
    <row r="426" spans="1:22" s="25" customFormat="1" ht="27.75" customHeight="1" x14ac:dyDescent="0.2">
      <c r="A426" s="157">
        <v>417</v>
      </c>
      <c r="B426" s="157"/>
      <c r="C426" s="39" t="s">
        <v>13</v>
      </c>
      <c r="D426" s="39"/>
      <c r="E426" s="46"/>
      <c r="F426" s="46"/>
      <c r="G426" s="46">
        <v>1</v>
      </c>
      <c r="H426" s="46">
        <v>7</v>
      </c>
      <c r="I426" s="46">
        <v>2</v>
      </c>
      <c r="J426" s="46">
        <v>91</v>
      </c>
      <c r="K426" s="38">
        <f t="shared" si="5"/>
        <v>3091</v>
      </c>
      <c r="L426" s="46">
        <v>1</v>
      </c>
      <c r="M426" s="46" t="s">
        <v>1254</v>
      </c>
      <c r="N426" s="46"/>
      <c r="O426" s="46"/>
      <c r="P426" s="46"/>
      <c r="Q426" s="46">
        <v>3091</v>
      </c>
      <c r="R426" s="46"/>
      <c r="S426" s="46"/>
      <c r="T426" s="38"/>
      <c r="U426" s="46"/>
      <c r="V426" s="46">
        <v>0.01</v>
      </c>
    </row>
    <row r="427" spans="1:22" s="25" customFormat="1" ht="27.75" customHeight="1" x14ac:dyDescent="0.2">
      <c r="A427" s="157">
        <v>418</v>
      </c>
      <c r="B427" s="162" t="s">
        <v>3123</v>
      </c>
      <c r="C427" s="39" t="s">
        <v>9</v>
      </c>
      <c r="D427" s="39"/>
      <c r="E427" s="46">
        <v>3878</v>
      </c>
      <c r="F427" s="46">
        <v>15</v>
      </c>
      <c r="G427" s="46">
        <v>2</v>
      </c>
      <c r="H427" s="46"/>
      <c r="I427" s="46">
        <v>1</v>
      </c>
      <c r="J427" s="46">
        <v>97</v>
      </c>
      <c r="K427" s="38">
        <f t="shared" si="5"/>
        <v>197</v>
      </c>
      <c r="L427" s="46">
        <v>2</v>
      </c>
      <c r="M427" s="46" t="s">
        <v>1255</v>
      </c>
      <c r="N427" s="46" t="s">
        <v>15</v>
      </c>
      <c r="O427" s="46" t="s">
        <v>42</v>
      </c>
      <c r="P427" s="46">
        <v>90</v>
      </c>
      <c r="Q427" s="46"/>
      <c r="R427" s="46">
        <v>197</v>
      </c>
      <c r="S427" s="46"/>
      <c r="T427" s="38"/>
      <c r="U427" s="46">
        <v>20</v>
      </c>
      <c r="V427" s="46">
        <v>0</v>
      </c>
    </row>
    <row r="428" spans="1:22" s="25" customFormat="1" ht="27.75" customHeight="1" x14ac:dyDescent="0.2">
      <c r="A428" s="157">
        <v>419</v>
      </c>
      <c r="B428" s="157"/>
      <c r="C428" s="39" t="s">
        <v>9</v>
      </c>
      <c r="D428" s="39"/>
      <c r="E428" s="46">
        <v>2239</v>
      </c>
      <c r="F428" s="46">
        <v>116</v>
      </c>
      <c r="G428" s="46">
        <v>1</v>
      </c>
      <c r="H428" s="46">
        <v>3</v>
      </c>
      <c r="I428" s="46">
        <v>1</v>
      </c>
      <c r="J428" s="46">
        <v>35</v>
      </c>
      <c r="K428" s="38">
        <f t="shared" si="5"/>
        <v>1335</v>
      </c>
      <c r="L428" s="46">
        <v>1</v>
      </c>
      <c r="M428" s="46" t="s">
        <v>1255</v>
      </c>
      <c r="N428" s="46"/>
      <c r="O428" s="46"/>
      <c r="P428" s="46"/>
      <c r="Q428" s="46">
        <v>1335</v>
      </c>
      <c r="R428" s="46"/>
      <c r="S428" s="46"/>
      <c r="T428" s="38"/>
      <c r="U428" s="46"/>
      <c r="V428" s="46">
        <v>0</v>
      </c>
    </row>
    <row r="429" spans="1:22" s="25" customFormat="1" ht="27.75" customHeight="1" x14ac:dyDescent="0.2">
      <c r="A429" s="157">
        <v>420</v>
      </c>
      <c r="B429" s="157"/>
      <c r="C429" s="39" t="s">
        <v>172</v>
      </c>
      <c r="D429" s="39"/>
      <c r="E429" s="46"/>
      <c r="F429" s="46"/>
      <c r="G429" s="46">
        <v>2</v>
      </c>
      <c r="H429" s="46"/>
      <c r="I429" s="46"/>
      <c r="J429" s="46"/>
      <c r="K429" s="38">
        <f t="shared" si="5"/>
        <v>0</v>
      </c>
      <c r="L429" s="46">
        <v>2</v>
      </c>
      <c r="M429" s="46" t="s">
        <v>1256</v>
      </c>
      <c r="N429" s="46" t="s">
        <v>15</v>
      </c>
      <c r="O429" s="46" t="s">
        <v>253</v>
      </c>
      <c r="P429" s="46">
        <v>72</v>
      </c>
      <c r="Q429" s="46"/>
      <c r="R429" s="46">
        <v>72</v>
      </c>
      <c r="S429" s="46"/>
      <c r="T429" s="38"/>
      <c r="U429" s="46">
        <v>5</v>
      </c>
      <c r="V429" s="46">
        <v>0.02</v>
      </c>
    </row>
    <row r="430" spans="1:22" s="25" customFormat="1" ht="27.75" customHeight="1" x14ac:dyDescent="0.2">
      <c r="A430" s="157">
        <v>421</v>
      </c>
      <c r="B430" s="162" t="s">
        <v>3124</v>
      </c>
      <c r="C430" s="39" t="s">
        <v>9</v>
      </c>
      <c r="D430" s="39"/>
      <c r="E430" s="46">
        <v>5349</v>
      </c>
      <c r="F430" s="46">
        <v>59</v>
      </c>
      <c r="G430" s="46">
        <v>2</v>
      </c>
      <c r="H430" s="46"/>
      <c r="I430" s="46">
        <v>2</v>
      </c>
      <c r="J430" s="46">
        <v>29</v>
      </c>
      <c r="K430" s="38">
        <f t="shared" si="5"/>
        <v>229</v>
      </c>
      <c r="L430" s="46">
        <v>2</v>
      </c>
      <c r="M430" s="46" t="s">
        <v>1257</v>
      </c>
      <c r="N430" s="46" t="s">
        <v>15</v>
      </c>
      <c r="O430" s="46" t="s">
        <v>12</v>
      </c>
      <c r="P430" s="46">
        <v>72</v>
      </c>
      <c r="Q430" s="46"/>
      <c r="R430" s="46">
        <v>229</v>
      </c>
      <c r="S430" s="46"/>
      <c r="T430" s="38"/>
      <c r="U430" s="46">
        <v>30</v>
      </c>
      <c r="V430" s="46">
        <v>0</v>
      </c>
    </row>
    <row r="431" spans="1:22" s="25" customFormat="1" ht="27.75" customHeight="1" x14ac:dyDescent="0.2">
      <c r="A431" s="157">
        <v>422</v>
      </c>
      <c r="B431" s="157"/>
      <c r="C431" s="39" t="s">
        <v>9</v>
      </c>
      <c r="D431" s="39"/>
      <c r="E431" s="46">
        <v>1484</v>
      </c>
      <c r="F431" s="46">
        <v>137</v>
      </c>
      <c r="G431" s="46">
        <v>1</v>
      </c>
      <c r="H431" s="46">
        <v>7</v>
      </c>
      <c r="I431" s="46"/>
      <c r="J431" s="46">
        <v>62</v>
      </c>
      <c r="K431" s="38">
        <f t="shared" si="5"/>
        <v>2862</v>
      </c>
      <c r="L431" s="46">
        <v>1</v>
      </c>
      <c r="M431" s="46" t="s">
        <v>1257</v>
      </c>
      <c r="N431" s="46"/>
      <c r="O431" s="46"/>
      <c r="P431" s="46"/>
      <c r="Q431" s="46">
        <v>2862</v>
      </c>
      <c r="R431" s="46"/>
      <c r="S431" s="46"/>
      <c r="T431" s="38"/>
      <c r="U431" s="46"/>
      <c r="V431" s="46">
        <v>0</v>
      </c>
    </row>
    <row r="432" spans="1:22" s="25" customFormat="1" ht="27.75" customHeight="1" x14ac:dyDescent="0.2">
      <c r="A432" s="157">
        <v>423</v>
      </c>
      <c r="B432" s="162" t="s">
        <v>3125</v>
      </c>
      <c r="C432" s="39" t="s">
        <v>9</v>
      </c>
      <c r="D432" s="39"/>
      <c r="E432" s="46"/>
      <c r="F432" s="46"/>
      <c r="G432" s="46">
        <v>2</v>
      </c>
      <c r="H432" s="46"/>
      <c r="I432" s="46"/>
      <c r="J432" s="46"/>
      <c r="K432" s="38">
        <f t="shared" si="5"/>
        <v>0</v>
      </c>
      <c r="L432" s="46">
        <v>2</v>
      </c>
      <c r="M432" s="46" t="s">
        <v>1258</v>
      </c>
      <c r="N432" s="46" t="s">
        <v>15</v>
      </c>
      <c r="O432" s="46" t="s">
        <v>12</v>
      </c>
      <c r="P432" s="46">
        <v>207</v>
      </c>
      <c r="Q432" s="46"/>
      <c r="R432" s="46">
        <v>207</v>
      </c>
      <c r="S432" s="46"/>
      <c r="T432" s="38"/>
      <c r="U432" s="46">
        <v>30</v>
      </c>
      <c r="V432" s="46">
        <v>0</v>
      </c>
    </row>
    <row r="433" spans="1:22" s="25" customFormat="1" ht="27.75" customHeight="1" x14ac:dyDescent="0.2">
      <c r="A433" s="157">
        <v>424</v>
      </c>
      <c r="B433" s="157"/>
      <c r="C433" s="39" t="s">
        <v>9</v>
      </c>
      <c r="D433" s="39"/>
      <c r="E433" s="46">
        <v>1297</v>
      </c>
      <c r="F433" s="46">
        <v>319</v>
      </c>
      <c r="G433" s="46">
        <v>1</v>
      </c>
      <c r="H433" s="46">
        <v>13</v>
      </c>
      <c r="I433" s="46">
        <v>3</v>
      </c>
      <c r="J433" s="46">
        <v>77</v>
      </c>
      <c r="K433" s="38">
        <f t="shared" si="5"/>
        <v>5577</v>
      </c>
      <c r="L433" s="46">
        <v>1</v>
      </c>
      <c r="M433" s="46" t="s">
        <v>1258</v>
      </c>
      <c r="N433" s="46"/>
      <c r="O433" s="46"/>
      <c r="P433" s="46"/>
      <c r="Q433" s="46">
        <v>5577</v>
      </c>
      <c r="R433" s="46"/>
      <c r="S433" s="46"/>
      <c r="T433" s="38"/>
      <c r="U433" s="46"/>
      <c r="V433" s="46">
        <v>0</v>
      </c>
    </row>
    <row r="434" spans="1:22" s="25" customFormat="1" ht="27.75" customHeight="1" x14ac:dyDescent="0.2">
      <c r="A434" s="157">
        <v>425</v>
      </c>
      <c r="B434" s="162" t="s">
        <v>3126</v>
      </c>
      <c r="C434" s="39" t="s">
        <v>9</v>
      </c>
      <c r="D434" s="39"/>
      <c r="E434" s="46">
        <v>1431</v>
      </c>
      <c r="F434" s="46">
        <v>126</v>
      </c>
      <c r="G434" s="46">
        <v>2</v>
      </c>
      <c r="H434" s="46">
        <v>1</v>
      </c>
      <c r="I434" s="46">
        <v>2</v>
      </c>
      <c r="J434" s="46">
        <v>9</v>
      </c>
      <c r="K434" s="38">
        <f t="shared" si="5"/>
        <v>609</v>
      </c>
      <c r="L434" s="46">
        <v>2</v>
      </c>
      <c r="M434" s="46" t="s">
        <v>1259</v>
      </c>
      <c r="N434" s="46" t="s">
        <v>15</v>
      </c>
      <c r="O434" s="46" t="s">
        <v>253</v>
      </c>
      <c r="P434" s="46">
        <v>81</v>
      </c>
      <c r="Q434" s="46">
        <v>500</v>
      </c>
      <c r="R434" s="46">
        <v>109</v>
      </c>
      <c r="S434" s="46"/>
      <c r="T434" s="38"/>
      <c r="U434" s="46">
        <v>10</v>
      </c>
      <c r="V434" s="46">
        <v>0</v>
      </c>
    </row>
    <row r="435" spans="1:22" s="25" customFormat="1" ht="27.75" customHeight="1" x14ac:dyDescent="0.2">
      <c r="A435" s="157">
        <v>426</v>
      </c>
      <c r="B435" s="157"/>
      <c r="C435" s="39" t="s">
        <v>9</v>
      </c>
      <c r="D435" s="39"/>
      <c r="E435" s="46">
        <v>1841</v>
      </c>
      <c r="F435" s="46">
        <v>43</v>
      </c>
      <c r="G435" s="46">
        <v>1</v>
      </c>
      <c r="H435" s="46">
        <v>12</v>
      </c>
      <c r="I435" s="46">
        <v>1</v>
      </c>
      <c r="J435" s="46">
        <v>85</v>
      </c>
      <c r="K435" s="38">
        <f t="shared" si="5"/>
        <v>4985</v>
      </c>
      <c r="L435" s="46">
        <v>1</v>
      </c>
      <c r="M435" s="46" t="s">
        <v>1259</v>
      </c>
      <c r="N435" s="46"/>
      <c r="O435" s="46"/>
      <c r="P435" s="46"/>
      <c r="Q435" s="46">
        <v>4985</v>
      </c>
      <c r="R435" s="46"/>
      <c r="S435" s="46"/>
      <c r="T435" s="38"/>
      <c r="U435" s="46"/>
      <c r="V435" s="46">
        <v>0</v>
      </c>
    </row>
    <row r="436" spans="1:22" s="25" customFormat="1" ht="27.75" customHeight="1" x14ac:dyDescent="0.2">
      <c r="A436" s="157">
        <v>427</v>
      </c>
      <c r="B436" s="157"/>
      <c r="C436" s="39" t="s">
        <v>9</v>
      </c>
      <c r="D436" s="39"/>
      <c r="E436" s="46">
        <v>4550</v>
      </c>
      <c r="F436" s="46">
        <v>205</v>
      </c>
      <c r="G436" s="46">
        <v>1</v>
      </c>
      <c r="H436" s="46">
        <v>26</v>
      </c>
      <c r="I436" s="46">
        <v>3</v>
      </c>
      <c r="J436" s="46">
        <v>2</v>
      </c>
      <c r="K436" s="38">
        <f t="shared" si="5"/>
        <v>10702</v>
      </c>
      <c r="L436" s="46">
        <v>1</v>
      </c>
      <c r="M436" s="46" t="s">
        <v>1259</v>
      </c>
      <c r="N436" s="46"/>
      <c r="O436" s="46"/>
      <c r="P436" s="46"/>
      <c r="Q436" s="46">
        <v>10702</v>
      </c>
      <c r="R436" s="46"/>
      <c r="S436" s="46"/>
      <c r="T436" s="38"/>
      <c r="U436" s="46"/>
      <c r="V436" s="46">
        <v>0</v>
      </c>
    </row>
    <row r="437" spans="1:22" s="25" customFormat="1" ht="27.75" customHeight="1" x14ac:dyDescent="0.2">
      <c r="A437" s="157">
        <v>428</v>
      </c>
      <c r="B437" s="157"/>
      <c r="C437" s="39" t="s">
        <v>9</v>
      </c>
      <c r="D437" s="39"/>
      <c r="E437" s="46">
        <v>1365</v>
      </c>
      <c r="F437" s="46">
        <v>179</v>
      </c>
      <c r="G437" s="46">
        <v>1</v>
      </c>
      <c r="H437" s="46">
        <v>2</v>
      </c>
      <c r="I437" s="46">
        <v>3</v>
      </c>
      <c r="J437" s="46">
        <v>10</v>
      </c>
      <c r="K437" s="38">
        <f t="shared" si="5"/>
        <v>1110</v>
      </c>
      <c r="L437" s="46">
        <v>1</v>
      </c>
      <c r="M437" s="46" t="s">
        <v>1259</v>
      </c>
      <c r="N437" s="46"/>
      <c r="O437" s="46"/>
      <c r="P437" s="46"/>
      <c r="Q437" s="46">
        <v>1110</v>
      </c>
      <c r="R437" s="46"/>
      <c r="S437" s="46"/>
      <c r="T437" s="38"/>
      <c r="U437" s="46"/>
      <c r="V437" s="46">
        <v>0</v>
      </c>
    </row>
    <row r="438" spans="1:22" s="25" customFormat="1" ht="27.75" customHeight="1" x14ac:dyDescent="0.2">
      <c r="A438" s="157">
        <v>429</v>
      </c>
      <c r="B438" s="162" t="s">
        <v>3127</v>
      </c>
      <c r="C438" s="39" t="s">
        <v>9</v>
      </c>
      <c r="D438" s="39"/>
      <c r="E438" s="46"/>
      <c r="F438" s="46"/>
      <c r="G438" s="46"/>
      <c r="H438" s="46"/>
      <c r="I438" s="46"/>
      <c r="J438" s="46"/>
      <c r="K438" s="38">
        <f t="shared" si="5"/>
        <v>0</v>
      </c>
      <c r="L438" s="46">
        <v>2</v>
      </c>
      <c r="M438" s="46"/>
      <c r="N438" s="46" t="s">
        <v>15</v>
      </c>
      <c r="O438" s="46" t="s">
        <v>12</v>
      </c>
      <c r="P438" s="46">
        <v>165</v>
      </c>
      <c r="Q438" s="46"/>
      <c r="R438" s="46">
        <v>165</v>
      </c>
      <c r="S438" s="46"/>
      <c r="T438" s="38"/>
      <c r="U438" s="46">
        <v>10</v>
      </c>
      <c r="V438" s="46">
        <v>0</v>
      </c>
    </row>
    <row r="439" spans="1:22" s="25" customFormat="1" ht="27.75" customHeight="1" x14ac:dyDescent="0.2">
      <c r="A439" s="157">
        <v>430</v>
      </c>
      <c r="B439" s="157"/>
      <c r="C439" s="39" t="s">
        <v>9</v>
      </c>
      <c r="D439" s="39"/>
      <c r="E439" s="46">
        <v>1428</v>
      </c>
      <c r="F439" s="46">
        <v>122</v>
      </c>
      <c r="G439" s="46">
        <v>2</v>
      </c>
      <c r="H439" s="46">
        <v>1</v>
      </c>
      <c r="I439" s="46">
        <v>1</v>
      </c>
      <c r="J439" s="46">
        <v>17</v>
      </c>
      <c r="K439" s="38">
        <f t="shared" si="5"/>
        <v>517</v>
      </c>
      <c r="L439" s="46">
        <v>1</v>
      </c>
      <c r="M439" s="46" t="s">
        <v>1260</v>
      </c>
      <c r="N439" s="46"/>
      <c r="O439" s="46"/>
      <c r="P439" s="46"/>
      <c r="Q439" s="46">
        <v>517</v>
      </c>
      <c r="R439" s="46"/>
      <c r="S439" s="46"/>
      <c r="T439" s="38"/>
      <c r="U439" s="46"/>
      <c r="V439" s="46">
        <v>0</v>
      </c>
    </row>
    <row r="440" spans="1:22" s="25" customFormat="1" ht="27.75" customHeight="1" x14ac:dyDescent="0.2">
      <c r="A440" s="157">
        <v>431</v>
      </c>
      <c r="B440" s="157"/>
      <c r="C440" s="39" t="s">
        <v>32</v>
      </c>
      <c r="D440" s="39"/>
      <c r="E440" s="46">
        <v>1736</v>
      </c>
      <c r="F440" s="46">
        <v>5</v>
      </c>
      <c r="G440" s="46">
        <v>1</v>
      </c>
      <c r="H440" s="46">
        <v>16</v>
      </c>
      <c r="I440" s="46">
        <v>1</v>
      </c>
      <c r="J440" s="46">
        <v>40</v>
      </c>
      <c r="K440" s="38">
        <f t="shared" si="5"/>
        <v>6540</v>
      </c>
      <c r="L440" s="46">
        <v>1</v>
      </c>
      <c r="M440" s="46" t="s">
        <v>1260</v>
      </c>
      <c r="N440" s="46"/>
      <c r="O440" s="46"/>
      <c r="P440" s="46"/>
      <c r="Q440" s="46">
        <v>6540</v>
      </c>
      <c r="R440" s="46"/>
      <c r="S440" s="46"/>
      <c r="T440" s="38"/>
      <c r="U440" s="46"/>
      <c r="V440" s="46">
        <v>0.01</v>
      </c>
    </row>
    <row r="441" spans="1:22" s="25" customFormat="1" ht="27.75" customHeight="1" x14ac:dyDescent="0.2">
      <c r="A441" s="157">
        <v>432</v>
      </c>
      <c r="B441" s="157"/>
      <c r="C441" s="39" t="s">
        <v>13</v>
      </c>
      <c r="D441" s="39"/>
      <c r="E441" s="46"/>
      <c r="F441" s="46"/>
      <c r="G441" s="46">
        <v>1</v>
      </c>
      <c r="H441" s="46">
        <v>29</v>
      </c>
      <c r="I441" s="46">
        <v>2</v>
      </c>
      <c r="J441" s="46">
        <v>57</v>
      </c>
      <c r="K441" s="38">
        <f t="shared" si="5"/>
        <v>11857</v>
      </c>
      <c r="L441" s="46">
        <v>1</v>
      </c>
      <c r="M441" s="46" t="s">
        <v>1260</v>
      </c>
      <c r="N441" s="46"/>
      <c r="O441" s="46"/>
      <c r="P441" s="46"/>
      <c r="Q441" s="46">
        <v>11857</v>
      </c>
      <c r="R441" s="46"/>
      <c r="S441" s="46"/>
      <c r="T441" s="38"/>
      <c r="U441" s="46"/>
      <c r="V441" s="46">
        <v>0.01</v>
      </c>
    </row>
    <row r="442" spans="1:22" s="25" customFormat="1" ht="27.75" customHeight="1" x14ac:dyDescent="0.2">
      <c r="A442" s="157">
        <v>433</v>
      </c>
      <c r="B442" s="162" t="s">
        <v>3128</v>
      </c>
      <c r="C442" s="39" t="s">
        <v>9</v>
      </c>
      <c r="D442" s="39"/>
      <c r="E442" s="46"/>
      <c r="F442" s="46">
        <v>71</v>
      </c>
      <c r="G442" s="46">
        <v>2</v>
      </c>
      <c r="H442" s="46"/>
      <c r="I442" s="46">
        <v>1</v>
      </c>
      <c r="J442" s="46"/>
      <c r="K442" s="38">
        <f t="shared" si="5"/>
        <v>100</v>
      </c>
      <c r="L442" s="46">
        <v>2</v>
      </c>
      <c r="M442" s="46" t="s">
        <v>1261</v>
      </c>
      <c r="N442" s="46" t="s">
        <v>15</v>
      </c>
      <c r="O442" s="46" t="s">
        <v>42</v>
      </c>
      <c r="P442" s="46">
        <v>156</v>
      </c>
      <c r="Q442" s="46"/>
      <c r="R442" s="46">
        <v>100</v>
      </c>
      <c r="S442" s="46"/>
      <c r="T442" s="38"/>
      <c r="U442" s="46">
        <v>10</v>
      </c>
      <c r="V442" s="46">
        <v>0</v>
      </c>
    </row>
    <row r="443" spans="1:22" s="25" customFormat="1" ht="27.75" customHeight="1" x14ac:dyDescent="0.2">
      <c r="A443" s="157">
        <v>434</v>
      </c>
      <c r="B443" s="157"/>
      <c r="C443" s="39" t="s">
        <v>13</v>
      </c>
      <c r="D443" s="39"/>
      <c r="E443" s="46"/>
      <c r="F443" s="46"/>
      <c r="G443" s="46">
        <v>1</v>
      </c>
      <c r="H443" s="46">
        <v>23</v>
      </c>
      <c r="I443" s="46"/>
      <c r="J443" s="46">
        <v>36</v>
      </c>
      <c r="K443" s="38">
        <f t="shared" si="5"/>
        <v>9236</v>
      </c>
      <c r="L443" s="46">
        <v>1</v>
      </c>
      <c r="M443" s="46" t="s">
        <v>1261</v>
      </c>
      <c r="N443" s="46"/>
      <c r="O443" s="46"/>
      <c r="P443" s="46"/>
      <c r="Q443" s="46">
        <v>9236</v>
      </c>
      <c r="R443" s="46"/>
      <c r="S443" s="46"/>
      <c r="T443" s="38"/>
      <c r="U443" s="46"/>
      <c r="V443" s="46">
        <v>0.01</v>
      </c>
    </row>
    <row r="444" spans="1:22" s="25" customFormat="1" ht="27.75" customHeight="1" x14ac:dyDescent="0.2">
      <c r="A444" s="157">
        <v>435</v>
      </c>
      <c r="B444" s="162" t="s">
        <v>3129</v>
      </c>
      <c r="C444" s="39" t="s">
        <v>9</v>
      </c>
      <c r="D444" s="39"/>
      <c r="E444" s="46"/>
      <c r="F444" s="46">
        <v>71</v>
      </c>
      <c r="G444" s="46">
        <v>2</v>
      </c>
      <c r="H444" s="46"/>
      <c r="I444" s="46">
        <v>1</v>
      </c>
      <c r="J444" s="46"/>
      <c r="K444" s="38">
        <f t="shared" si="5"/>
        <v>100</v>
      </c>
      <c r="L444" s="46">
        <v>2</v>
      </c>
      <c r="M444" s="46" t="s">
        <v>1262</v>
      </c>
      <c r="N444" s="46" t="s">
        <v>15</v>
      </c>
      <c r="O444" s="46" t="s">
        <v>42</v>
      </c>
      <c r="P444" s="46">
        <v>116</v>
      </c>
      <c r="Q444" s="46"/>
      <c r="R444" s="46">
        <v>100</v>
      </c>
      <c r="S444" s="46"/>
      <c r="T444" s="38"/>
      <c r="U444" s="46">
        <v>15</v>
      </c>
      <c r="V444" s="46">
        <v>0</v>
      </c>
    </row>
    <row r="445" spans="1:22" s="25" customFormat="1" ht="27.75" customHeight="1" x14ac:dyDescent="0.2">
      <c r="A445" s="157">
        <v>436</v>
      </c>
      <c r="B445" s="157"/>
      <c r="C445" s="39" t="s">
        <v>9</v>
      </c>
      <c r="D445" s="39"/>
      <c r="E445" s="46"/>
      <c r="F445" s="46">
        <v>150</v>
      </c>
      <c r="G445" s="46">
        <v>1</v>
      </c>
      <c r="H445" s="46">
        <v>4</v>
      </c>
      <c r="I445" s="46">
        <v>2</v>
      </c>
      <c r="J445" s="46">
        <v>79</v>
      </c>
      <c r="K445" s="38">
        <f t="shared" si="5"/>
        <v>1879</v>
      </c>
      <c r="L445" s="46">
        <v>1</v>
      </c>
      <c r="M445" s="46" t="s">
        <v>1262</v>
      </c>
      <c r="N445" s="46"/>
      <c r="O445" s="46"/>
      <c r="P445" s="46"/>
      <c r="Q445" s="46">
        <v>1879</v>
      </c>
      <c r="R445" s="46"/>
      <c r="S445" s="46"/>
      <c r="T445" s="38"/>
      <c r="U445" s="46"/>
      <c r="V445" s="46">
        <v>0</v>
      </c>
    </row>
    <row r="446" spans="1:22" s="25" customFormat="1" ht="27.75" customHeight="1" x14ac:dyDescent="0.2">
      <c r="A446" s="157">
        <v>437</v>
      </c>
      <c r="B446" s="162" t="s">
        <v>3130</v>
      </c>
      <c r="C446" s="39" t="s">
        <v>9</v>
      </c>
      <c r="D446" s="39"/>
      <c r="E446" s="46"/>
      <c r="F446" s="46">
        <v>71</v>
      </c>
      <c r="G446" s="46">
        <v>2</v>
      </c>
      <c r="H446" s="46"/>
      <c r="I446" s="46">
        <v>2</v>
      </c>
      <c r="J446" s="46"/>
      <c r="K446" s="38">
        <f t="shared" si="5"/>
        <v>200</v>
      </c>
      <c r="L446" s="46">
        <v>2</v>
      </c>
      <c r="M446" s="46" t="s">
        <v>1263</v>
      </c>
      <c r="N446" s="46" t="s">
        <v>15</v>
      </c>
      <c r="O446" s="46" t="s">
        <v>12</v>
      </c>
      <c r="P446" s="46">
        <v>156</v>
      </c>
      <c r="Q446" s="46"/>
      <c r="R446" s="46">
        <v>200</v>
      </c>
      <c r="S446" s="46"/>
      <c r="T446" s="38"/>
      <c r="U446" s="46">
        <v>30</v>
      </c>
      <c r="V446" s="46">
        <v>0</v>
      </c>
    </row>
    <row r="447" spans="1:22" s="25" customFormat="1" ht="27.75" customHeight="1" x14ac:dyDescent="0.2">
      <c r="A447" s="157">
        <v>438</v>
      </c>
      <c r="B447" s="157"/>
      <c r="C447" s="39" t="s">
        <v>9</v>
      </c>
      <c r="D447" s="39"/>
      <c r="E447" s="46">
        <v>1313</v>
      </c>
      <c r="F447" s="46">
        <v>155</v>
      </c>
      <c r="G447" s="46">
        <v>1</v>
      </c>
      <c r="H447" s="46"/>
      <c r="I447" s="46">
        <v>2</v>
      </c>
      <c r="J447" s="46">
        <v>35</v>
      </c>
      <c r="K447" s="38">
        <f t="shared" si="5"/>
        <v>235</v>
      </c>
      <c r="L447" s="46">
        <v>1</v>
      </c>
      <c r="M447" s="46" t="s">
        <v>1263</v>
      </c>
      <c r="N447" s="46"/>
      <c r="O447" s="46"/>
      <c r="P447" s="46"/>
      <c r="Q447" s="46">
        <v>235</v>
      </c>
      <c r="R447" s="46"/>
      <c r="S447" s="46"/>
      <c r="T447" s="38"/>
      <c r="U447" s="46"/>
      <c r="V447" s="46">
        <v>0</v>
      </c>
    </row>
    <row r="448" spans="1:22" s="25" customFormat="1" ht="27.75" customHeight="1" x14ac:dyDescent="0.2">
      <c r="A448" s="157">
        <v>439</v>
      </c>
      <c r="B448" s="157"/>
      <c r="C448" s="39" t="s">
        <v>9</v>
      </c>
      <c r="D448" s="39"/>
      <c r="E448" s="46">
        <v>1723</v>
      </c>
      <c r="F448" s="46">
        <v>147</v>
      </c>
      <c r="G448" s="46">
        <v>1</v>
      </c>
      <c r="H448" s="46">
        <v>22</v>
      </c>
      <c r="I448" s="46">
        <v>3</v>
      </c>
      <c r="J448" s="46">
        <v>3</v>
      </c>
      <c r="K448" s="38">
        <f t="shared" si="5"/>
        <v>9103</v>
      </c>
      <c r="L448" s="46">
        <v>1</v>
      </c>
      <c r="M448" s="46" t="s">
        <v>1206</v>
      </c>
      <c r="N448" s="46"/>
      <c r="O448" s="46"/>
      <c r="P448" s="46"/>
      <c r="Q448" s="46">
        <v>9103</v>
      </c>
      <c r="R448" s="46"/>
      <c r="S448" s="46"/>
      <c r="T448" s="38"/>
      <c r="U448" s="46"/>
      <c r="V448" s="46">
        <v>0</v>
      </c>
    </row>
    <row r="449" spans="1:22" s="25" customFormat="1" ht="27.75" customHeight="1" x14ac:dyDescent="0.2">
      <c r="A449" s="157">
        <v>440</v>
      </c>
      <c r="B449" s="157"/>
      <c r="C449" s="39" t="s">
        <v>13</v>
      </c>
      <c r="D449" s="39"/>
      <c r="E449" s="46"/>
      <c r="F449" s="46"/>
      <c r="G449" s="46">
        <v>1</v>
      </c>
      <c r="H449" s="46">
        <v>11</v>
      </c>
      <c r="I449" s="46"/>
      <c r="J449" s="46"/>
      <c r="K449" s="38">
        <f t="shared" si="5"/>
        <v>4400</v>
      </c>
      <c r="L449" s="46">
        <v>1</v>
      </c>
      <c r="M449" s="46" t="s">
        <v>1206</v>
      </c>
      <c r="N449" s="46"/>
      <c r="O449" s="46"/>
      <c r="P449" s="46"/>
      <c r="Q449" s="46">
        <v>4400</v>
      </c>
      <c r="R449" s="46"/>
      <c r="S449" s="46"/>
      <c r="T449" s="38"/>
      <c r="U449" s="46"/>
      <c r="V449" s="46">
        <v>0.01</v>
      </c>
    </row>
    <row r="450" spans="1:22" s="25" customFormat="1" ht="27.75" customHeight="1" x14ac:dyDescent="0.2">
      <c r="A450" s="157">
        <v>441</v>
      </c>
      <c r="B450" s="162" t="s">
        <v>3131</v>
      </c>
      <c r="C450" s="39" t="s">
        <v>9</v>
      </c>
      <c r="D450" s="39"/>
      <c r="E450" s="46"/>
      <c r="F450" s="46"/>
      <c r="G450" s="46">
        <v>2</v>
      </c>
      <c r="H450" s="46"/>
      <c r="I450" s="46"/>
      <c r="J450" s="46"/>
      <c r="K450" s="38">
        <f t="shared" ref="K450:K498" si="6">H450*400+I450*100+J450</f>
        <v>0</v>
      </c>
      <c r="L450" s="46">
        <v>2</v>
      </c>
      <c r="M450" s="46" t="s">
        <v>1264</v>
      </c>
      <c r="N450" s="46" t="s">
        <v>15</v>
      </c>
      <c r="O450" s="46" t="s">
        <v>42</v>
      </c>
      <c r="P450" s="46">
        <v>105</v>
      </c>
      <c r="Q450" s="46"/>
      <c r="R450" s="46">
        <v>105</v>
      </c>
      <c r="S450" s="46"/>
      <c r="T450" s="38"/>
      <c r="U450" s="46">
        <v>15</v>
      </c>
      <c r="V450" s="46">
        <v>0</v>
      </c>
    </row>
    <row r="451" spans="1:22" s="25" customFormat="1" ht="27.75" customHeight="1" x14ac:dyDescent="0.2">
      <c r="A451" s="157">
        <v>442</v>
      </c>
      <c r="B451" s="157"/>
      <c r="C451" s="39" t="s">
        <v>9</v>
      </c>
      <c r="D451" s="39"/>
      <c r="E451" s="46">
        <v>1491</v>
      </c>
      <c r="F451" s="46">
        <v>151</v>
      </c>
      <c r="G451" s="46">
        <v>1</v>
      </c>
      <c r="H451" s="46">
        <v>10</v>
      </c>
      <c r="I451" s="46"/>
      <c r="J451" s="46">
        <v>32</v>
      </c>
      <c r="K451" s="38">
        <f t="shared" si="6"/>
        <v>4032</v>
      </c>
      <c r="L451" s="46">
        <v>1</v>
      </c>
      <c r="M451" s="46" t="s">
        <v>1264</v>
      </c>
      <c r="N451" s="46"/>
      <c r="O451" s="46"/>
      <c r="P451" s="46"/>
      <c r="Q451" s="46">
        <v>4032</v>
      </c>
      <c r="R451" s="46"/>
      <c r="S451" s="46"/>
      <c r="T451" s="38"/>
      <c r="U451" s="46"/>
      <c r="V451" s="46">
        <v>0</v>
      </c>
    </row>
    <row r="452" spans="1:22" s="25" customFormat="1" ht="27.75" customHeight="1" x14ac:dyDescent="0.2">
      <c r="A452" s="157">
        <v>443</v>
      </c>
      <c r="B452" s="162" t="s">
        <v>3132</v>
      </c>
      <c r="C452" s="39" t="s">
        <v>9</v>
      </c>
      <c r="D452" s="39"/>
      <c r="E452" s="46">
        <v>6054</v>
      </c>
      <c r="F452" s="46">
        <v>256</v>
      </c>
      <c r="G452" s="46">
        <v>1</v>
      </c>
      <c r="H452" s="46">
        <v>8</v>
      </c>
      <c r="I452" s="46">
        <v>1</v>
      </c>
      <c r="J452" s="46">
        <v>37</v>
      </c>
      <c r="K452" s="38">
        <f t="shared" si="6"/>
        <v>3337</v>
      </c>
      <c r="L452" s="46">
        <v>1</v>
      </c>
      <c r="M452" s="46" t="s">
        <v>1265</v>
      </c>
      <c r="N452" s="46"/>
      <c r="O452" s="46"/>
      <c r="P452" s="46"/>
      <c r="Q452" s="46">
        <v>3337</v>
      </c>
      <c r="R452" s="46"/>
      <c r="S452" s="46"/>
      <c r="T452" s="38"/>
      <c r="U452" s="46"/>
      <c r="V452" s="46">
        <v>0</v>
      </c>
    </row>
    <row r="453" spans="1:22" s="25" customFormat="1" ht="27.75" customHeight="1" x14ac:dyDescent="0.2">
      <c r="A453" s="157">
        <v>444</v>
      </c>
      <c r="B453" s="157"/>
      <c r="C453" s="39" t="s">
        <v>32</v>
      </c>
      <c r="D453" s="39"/>
      <c r="E453" s="46">
        <v>1732</v>
      </c>
      <c r="F453" s="46">
        <v>1</v>
      </c>
      <c r="G453" s="46">
        <v>1</v>
      </c>
      <c r="H453" s="46">
        <v>14</v>
      </c>
      <c r="I453" s="46"/>
      <c r="J453" s="46">
        <v>10</v>
      </c>
      <c r="K453" s="38">
        <f t="shared" si="6"/>
        <v>5610</v>
      </c>
      <c r="L453" s="46">
        <v>1</v>
      </c>
      <c r="M453" s="46" t="s">
        <v>1265</v>
      </c>
      <c r="N453" s="46"/>
      <c r="O453" s="46"/>
      <c r="P453" s="46"/>
      <c r="Q453" s="46">
        <v>5610</v>
      </c>
      <c r="R453" s="46"/>
      <c r="S453" s="46"/>
      <c r="T453" s="38"/>
      <c r="U453" s="46"/>
      <c r="V453" s="46">
        <v>0.01</v>
      </c>
    </row>
    <row r="454" spans="1:22" s="25" customFormat="1" ht="27.75" customHeight="1" x14ac:dyDescent="0.2">
      <c r="A454" s="157">
        <v>445</v>
      </c>
      <c r="B454" s="162" t="s">
        <v>3133</v>
      </c>
      <c r="C454" s="39" t="s">
        <v>9</v>
      </c>
      <c r="D454" s="39"/>
      <c r="E454" s="46">
        <v>1269</v>
      </c>
      <c r="F454" s="46">
        <v>165</v>
      </c>
      <c r="G454" s="46">
        <v>2</v>
      </c>
      <c r="H454" s="46"/>
      <c r="I454" s="46">
        <v>2</v>
      </c>
      <c r="J454" s="46">
        <v>9</v>
      </c>
      <c r="K454" s="38">
        <f t="shared" si="6"/>
        <v>209</v>
      </c>
      <c r="L454" s="46">
        <v>2</v>
      </c>
      <c r="M454" s="46" t="s">
        <v>1266</v>
      </c>
      <c r="N454" s="46" t="s">
        <v>15</v>
      </c>
      <c r="O454" s="46" t="s">
        <v>12</v>
      </c>
      <c r="P454" s="46">
        <v>176</v>
      </c>
      <c r="Q454" s="46"/>
      <c r="R454" s="46">
        <v>209</v>
      </c>
      <c r="S454" s="46"/>
      <c r="T454" s="38"/>
      <c r="U454" s="46">
        <v>30</v>
      </c>
      <c r="V454" s="46">
        <v>0</v>
      </c>
    </row>
    <row r="455" spans="1:22" s="25" customFormat="1" ht="27.75" customHeight="1" x14ac:dyDescent="0.2">
      <c r="A455" s="157">
        <v>446</v>
      </c>
      <c r="B455" s="157"/>
      <c r="C455" s="39" t="s">
        <v>9</v>
      </c>
      <c r="D455" s="39"/>
      <c r="E455" s="46">
        <v>3096</v>
      </c>
      <c r="F455" s="46">
        <v>167</v>
      </c>
      <c r="G455" s="46">
        <v>1</v>
      </c>
      <c r="H455" s="46">
        <v>8</v>
      </c>
      <c r="I455" s="46">
        <v>3</v>
      </c>
      <c r="J455" s="46">
        <v>40</v>
      </c>
      <c r="K455" s="38">
        <f t="shared" si="6"/>
        <v>3540</v>
      </c>
      <c r="L455" s="46">
        <v>1</v>
      </c>
      <c r="M455" s="46" t="s">
        <v>1266</v>
      </c>
      <c r="N455" s="46"/>
      <c r="O455" s="46"/>
      <c r="P455" s="46"/>
      <c r="Q455" s="46">
        <v>3540</v>
      </c>
      <c r="R455" s="46"/>
      <c r="S455" s="46"/>
      <c r="T455" s="38"/>
      <c r="U455" s="46"/>
      <c r="V455" s="46">
        <v>0</v>
      </c>
    </row>
    <row r="456" spans="1:22" s="25" customFormat="1" ht="27.75" customHeight="1" x14ac:dyDescent="0.2">
      <c r="A456" s="157">
        <v>447</v>
      </c>
      <c r="B456" s="157"/>
      <c r="C456" s="39" t="s">
        <v>9</v>
      </c>
      <c r="D456" s="39"/>
      <c r="E456" s="46">
        <v>3097</v>
      </c>
      <c r="F456" s="46">
        <v>168</v>
      </c>
      <c r="G456" s="46">
        <v>1</v>
      </c>
      <c r="H456" s="46">
        <v>14</v>
      </c>
      <c r="I456" s="46">
        <v>1</v>
      </c>
      <c r="J456" s="46">
        <v>30</v>
      </c>
      <c r="K456" s="38">
        <f t="shared" si="6"/>
        <v>5730</v>
      </c>
      <c r="L456" s="46">
        <v>1</v>
      </c>
      <c r="M456" s="46" t="s">
        <v>1266</v>
      </c>
      <c r="N456" s="46"/>
      <c r="O456" s="46"/>
      <c r="P456" s="46"/>
      <c r="Q456" s="46">
        <v>5730</v>
      </c>
      <c r="R456" s="46"/>
      <c r="S456" s="46"/>
      <c r="T456" s="38"/>
      <c r="U456" s="46"/>
      <c r="V456" s="46">
        <v>0</v>
      </c>
    </row>
    <row r="457" spans="1:22" s="25" customFormat="1" ht="27.75" customHeight="1" x14ac:dyDescent="0.2">
      <c r="A457" s="157">
        <v>448</v>
      </c>
      <c r="B457" s="162" t="s">
        <v>3134</v>
      </c>
      <c r="C457" s="39" t="s">
        <v>9</v>
      </c>
      <c r="D457" s="39"/>
      <c r="E457" s="46">
        <v>4824</v>
      </c>
      <c r="F457" s="46">
        <v>344</v>
      </c>
      <c r="G457" s="46">
        <v>2</v>
      </c>
      <c r="H457" s="46"/>
      <c r="I457" s="46">
        <v>2</v>
      </c>
      <c r="J457" s="46">
        <v>1</v>
      </c>
      <c r="K457" s="38">
        <f t="shared" si="6"/>
        <v>201</v>
      </c>
      <c r="L457" s="46">
        <v>2</v>
      </c>
      <c r="M457" s="46" t="s">
        <v>1267</v>
      </c>
      <c r="N457" s="46" t="s">
        <v>15</v>
      </c>
      <c r="O457" s="46" t="s">
        <v>12</v>
      </c>
      <c r="P457" s="46">
        <v>174</v>
      </c>
      <c r="Q457" s="46"/>
      <c r="R457" s="46">
        <v>201</v>
      </c>
      <c r="S457" s="46"/>
      <c r="T457" s="38"/>
      <c r="U457" s="46">
        <v>20</v>
      </c>
      <c r="V457" s="46">
        <v>0</v>
      </c>
    </row>
    <row r="458" spans="1:22" s="25" customFormat="1" ht="27.75" customHeight="1" x14ac:dyDescent="0.2">
      <c r="A458" s="157">
        <v>449</v>
      </c>
      <c r="B458" s="157"/>
      <c r="C458" s="39" t="s">
        <v>9</v>
      </c>
      <c r="D458" s="39"/>
      <c r="E458" s="46">
        <v>3739</v>
      </c>
      <c r="F458" s="46">
        <v>176</v>
      </c>
      <c r="G458" s="46">
        <v>1</v>
      </c>
      <c r="H458" s="46">
        <v>5</v>
      </c>
      <c r="I458" s="46"/>
      <c r="J458" s="46">
        <v>92</v>
      </c>
      <c r="K458" s="38">
        <f t="shared" si="6"/>
        <v>2092</v>
      </c>
      <c r="L458" s="46">
        <v>1</v>
      </c>
      <c r="M458" s="46" t="s">
        <v>1267</v>
      </c>
      <c r="N458" s="46"/>
      <c r="O458" s="46"/>
      <c r="P458" s="46"/>
      <c r="Q458" s="46">
        <v>2092</v>
      </c>
      <c r="R458" s="46"/>
      <c r="S458" s="46"/>
      <c r="T458" s="38"/>
      <c r="U458" s="46"/>
      <c r="V458" s="46">
        <v>0</v>
      </c>
    </row>
    <row r="459" spans="1:22" s="25" customFormat="1" ht="27.75" customHeight="1" x14ac:dyDescent="0.2">
      <c r="A459" s="157">
        <v>450</v>
      </c>
      <c r="B459" s="157"/>
      <c r="C459" s="39" t="s">
        <v>9</v>
      </c>
      <c r="D459" s="39"/>
      <c r="E459" s="46">
        <v>1534</v>
      </c>
      <c r="F459" s="46">
        <v>159</v>
      </c>
      <c r="G459" s="46">
        <v>1</v>
      </c>
      <c r="H459" s="46">
        <v>10</v>
      </c>
      <c r="I459" s="46">
        <v>3</v>
      </c>
      <c r="J459" s="46">
        <v>56</v>
      </c>
      <c r="K459" s="38">
        <f t="shared" si="6"/>
        <v>4356</v>
      </c>
      <c r="L459" s="46">
        <v>1</v>
      </c>
      <c r="M459" s="46" t="s">
        <v>1267</v>
      </c>
      <c r="N459" s="46"/>
      <c r="O459" s="46"/>
      <c r="P459" s="46"/>
      <c r="Q459" s="46">
        <v>4356</v>
      </c>
      <c r="R459" s="46"/>
      <c r="S459" s="46"/>
      <c r="T459" s="38"/>
      <c r="U459" s="46"/>
      <c r="V459" s="46">
        <v>0</v>
      </c>
    </row>
    <row r="460" spans="1:22" s="25" customFormat="1" ht="27.75" customHeight="1" x14ac:dyDescent="0.2">
      <c r="A460" s="157">
        <v>451</v>
      </c>
      <c r="B460" s="157"/>
      <c r="C460" s="39" t="s">
        <v>9</v>
      </c>
      <c r="D460" s="39"/>
      <c r="E460" s="46"/>
      <c r="F460" s="46">
        <v>151</v>
      </c>
      <c r="G460" s="46">
        <v>1</v>
      </c>
      <c r="H460" s="46">
        <v>4</v>
      </c>
      <c r="I460" s="46">
        <v>3</v>
      </c>
      <c r="J460" s="46">
        <v>76</v>
      </c>
      <c r="K460" s="38">
        <f t="shared" si="6"/>
        <v>1976</v>
      </c>
      <c r="L460" s="46">
        <v>1</v>
      </c>
      <c r="M460" s="46" t="s">
        <v>1267</v>
      </c>
      <c r="N460" s="46"/>
      <c r="O460" s="46"/>
      <c r="P460" s="46"/>
      <c r="Q460" s="46">
        <v>1976</v>
      </c>
      <c r="R460" s="46"/>
      <c r="S460" s="46"/>
      <c r="T460" s="38"/>
      <c r="U460" s="46"/>
      <c r="V460" s="46">
        <v>0</v>
      </c>
    </row>
    <row r="461" spans="1:22" s="25" customFormat="1" ht="27.75" customHeight="1" x14ac:dyDescent="0.2">
      <c r="A461" s="157">
        <v>452</v>
      </c>
      <c r="B461" s="157"/>
      <c r="C461" s="39" t="s">
        <v>32</v>
      </c>
      <c r="D461" s="39"/>
      <c r="E461" s="46">
        <v>556</v>
      </c>
      <c r="F461" s="46">
        <v>18</v>
      </c>
      <c r="G461" s="46">
        <v>1</v>
      </c>
      <c r="H461" s="46">
        <v>17</v>
      </c>
      <c r="I461" s="46">
        <v>2</v>
      </c>
      <c r="J461" s="46"/>
      <c r="K461" s="38">
        <f t="shared" si="6"/>
        <v>7000</v>
      </c>
      <c r="L461" s="46">
        <v>1</v>
      </c>
      <c r="M461" s="46" t="s">
        <v>1267</v>
      </c>
      <c r="N461" s="46"/>
      <c r="O461" s="46"/>
      <c r="P461" s="46"/>
      <c r="Q461" s="46">
        <v>7000</v>
      </c>
      <c r="R461" s="46"/>
      <c r="S461" s="46"/>
      <c r="T461" s="38"/>
      <c r="U461" s="46"/>
      <c r="V461" s="46">
        <v>0.01</v>
      </c>
    </row>
    <row r="462" spans="1:22" s="25" customFormat="1" ht="27.75" customHeight="1" x14ac:dyDescent="0.2">
      <c r="A462" s="157">
        <v>453</v>
      </c>
      <c r="B462" s="157"/>
      <c r="C462" s="39" t="s">
        <v>9</v>
      </c>
      <c r="D462" s="39"/>
      <c r="E462" s="46"/>
      <c r="F462" s="46">
        <v>95</v>
      </c>
      <c r="G462" s="46">
        <v>1</v>
      </c>
      <c r="H462" s="46"/>
      <c r="I462" s="46">
        <v>1</v>
      </c>
      <c r="J462" s="46">
        <v>31</v>
      </c>
      <c r="K462" s="38">
        <f t="shared" si="6"/>
        <v>131</v>
      </c>
      <c r="L462" s="46">
        <v>1</v>
      </c>
      <c r="M462" s="46" t="s">
        <v>1267</v>
      </c>
      <c r="N462" s="46"/>
      <c r="O462" s="46"/>
      <c r="P462" s="46"/>
      <c r="Q462" s="46">
        <v>131</v>
      </c>
      <c r="R462" s="46"/>
      <c r="S462" s="46"/>
      <c r="T462" s="38"/>
      <c r="U462" s="46"/>
      <c r="V462" s="46">
        <v>0</v>
      </c>
    </row>
    <row r="463" spans="1:22" s="25" customFormat="1" ht="27.75" customHeight="1" x14ac:dyDescent="0.2">
      <c r="A463" s="157">
        <v>454</v>
      </c>
      <c r="B463" s="157"/>
      <c r="C463" s="39" t="s">
        <v>9</v>
      </c>
      <c r="D463" s="39"/>
      <c r="E463" s="46">
        <v>1315</v>
      </c>
      <c r="F463" s="46">
        <v>154</v>
      </c>
      <c r="G463" s="46">
        <v>1</v>
      </c>
      <c r="H463" s="46"/>
      <c r="I463" s="46">
        <v>2</v>
      </c>
      <c r="J463" s="46">
        <v>53</v>
      </c>
      <c r="K463" s="38">
        <f t="shared" si="6"/>
        <v>253</v>
      </c>
      <c r="L463" s="46">
        <v>1</v>
      </c>
      <c r="M463" s="46" t="s">
        <v>1267</v>
      </c>
      <c r="N463" s="46"/>
      <c r="O463" s="46"/>
      <c r="P463" s="46"/>
      <c r="Q463" s="46">
        <v>253</v>
      </c>
      <c r="R463" s="46"/>
      <c r="S463" s="46"/>
      <c r="T463" s="38"/>
      <c r="U463" s="46"/>
      <c r="V463" s="46">
        <v>0</v>
      </c>
    </row>
    <row r="464" spans="1:22" s="25" customFormat="1" ht="27.75" customHeight="1" x14ac:dyDescent="0.2">
      <c r="A464" s="157">
        <v>455</v>
      </c>
      <c r="B464" s="162" t="s">
        <v>3135</v>
      </c>
      <c r="C464" s="39" t="s">
        <v>9</v>
      </c>
      <c r="D464" s="39"/>
      <c r="E464" s="46"/>
      <c r="F464" s="46"/>
      <c r="G464" s="46">
        <v>2</v>
      </c>
      <c r="H464" s="46"/>
      <c r="I464" s="46"/>
      <c r="J464" s="46"/>
      <c r="K464" s="38">
        <f t="shared" si="6"/>
        <v>0</v>
      </c>
      <c r="L464" s="46">
        <v>2</v>
      </c>
      <c r="M464" s="46" t="s">
        <v>1268</v>
      </c>
      <c r="N464" s="46" t="s">
        <v>15</v>
      </c>
      <c r="O464" s="46" t="s">
        <v>42</v>
      </c>
      <c r="P464" s="46">
        <v>98</v>
      </c>
      <c r="Q464" s="46"/>
      <c r="R464" s="46">
        <v>98</v>
      </c>
      <c r="S464" s="46"/>
      <c r="T464" s="38"/>
      <c r="U464" s="46">
        <v>10</v>
      </c>
      <c r="V464" s="46">
        <v>0</v>
      </c>
    </row>
    <row r="465" spans="1:22" s="25" customFormat="1" ht="27.75" customHeight="1" x14ac:dyDescent="0.2">
      <c r="A465" s="157">
        <v>456</v>
      </c>
      <c r="B465" s="157"/>
      <c r="C465" s="39" t="s">
        <v>13</v>
      </c>
      <c r="D465" s="39"/>
      <c r="E465" s="46"/>
      <c r="F465" s="46"/>
      <c r="G465" s="46">
        <v>1</v>
      </c>
      <c r="H465" s="46">
        <v>6</v>
      </c>
      <c r="I465" s="46">
        <v>2</v>
      </c>
      <c r="J465" s="46"/>
      <c r="K465" s="38">
        <f t="shared" si="6"/>
        <v>2600</v>
      </c>
      <c r="L465" s="46">
        <v>1</v>
      </c>
      <c r="M465" s="46" t="s">
        <v>1268</v>
      </c>
      <c r="N465" s="46"/>
      <c r="O465" s="46"/>
      <c r="P465" s="46"/>
      <c r="Q465" s="46">
        <v>2600</v>
      </c>
      <c r="R465" s="46"/>
      <c r="S465" s="46"/>
      <c r="T465" s="38"/>
      <c r="U465" s="46"/>
      <c r="V465" s="46">
        <v>0.01</v>
      </c>
    </row>
    <row r="466" spans="1:22" s="25" customFormat="1" ht="27.75" customHeight="1" x14ac:dyDescent="0.2">
      <c r="A466" s="157">
        <v>457</v>
      </c>
      <c r="B466" s="157"/>
      <c r="C466" s="39" t="s">
        <v>32</v>
      </c>
      <c r="D466" s="39"/>
      <c r="E466" s="46">
        <v>558</v>
      </c>
      <c r="F466" s="46">
        <v>20</v>
      </c>
      <c r="G466" s="46">
        <v>1</v>
      </c>
      <c r="H466" s="46">
        <v>12</v>
      </c>
      <c r="I466" s="46">
        <v>3</v>
      </c>
      <c r="J466" s="46">
        <v>41</v>
      </c>
      <c r="K466" s="38">
        <f t="shared" si="6"/>
        <v>5141</v>
      </c>
      <c r="L466" s="46">
        <v>1</v>
      </c>
      <c r="M466" s="46" t="s">
        <v>1268</v>
      </c>
      <c r="N466" s="46"/>
      <c r="O466" s="46"/>
      <c r="P466" s="46"/>
      <c r="Q466" s="46">
        <v>5141</v>
      </c>
      <c r="R466" s="46"/>
      <c r="S466" s="46"/>
      <c r="T466" s="38"/>
      <c r="U466" s="46"/>
      <c r="V466" s="46">
        <v>0.01</v>
      </c>
    </row>
    <row r="467" spans="1:22" s="25" customFormat="1" ht="27.75" customHeight="1" x14ac:dyDescent="0.2">
      <c r="A467" s="157">
        <v>458</v>
      </c>
      <c r="B467" s="162" t="s">
        <v>3136</v>
      </c>
      <c r="C467" s="39" t="s">
        <v>9</v>
      </c>
      <c r="D467" s="39"/>
      <c r="E467" s="46">
        <v>3080</v>
      </c>
      <c r="F467" s="46">
        <v>325</v>
      </c>
      <c r="G467" s="46">
        <v>2</v>
      </c>
      <c r="H467" s="46"/>
      <c r="I467" s="46">
        <v>2</v>
      </c>
      <c r="J467" s="46">
        <v>57</v>
      </c>
      <c r="K467" s="38">
        <f t="shared" si="6"/>
        <v>257</v>
      </c>
      <c r="L467" s="46">
        <v>2</v>
      </c>
      <c r="M467" s="46" t="s">
        <v>1269</v>
      </c>
      <c r="N467" s="46" t="s">
        <v>15</v>
      </c>
      <c r="O467" s="46" t="s">
        <v>12</v>
      </c>
      <c r="P467" s="46">
        <v>168</v>
      </c>
      <c r="Q467" s="46"/>
      <c r="R467" s="46">
        <v>257</v>
      </c>
      <c r="S467" s="46"/>
      <c r="T467" s="38"/>
      <c r="U467" s="46">
        <v>20</v>
      </c>
      <c r="V467" s="46">
        <v>0</v>
      </c>
    </row>
    <row r="468" spans="1:22" s="25" customFormat="1" ht="27.75" customHeight="1" x14ac:dyDescent="0.2">
      <c r="A468" s="157">
        <v>459</v>
      </c>
      <c r="B468" s="157"/>
      <c r="C468" s="39" t="s">
        <v>9</v>
      </c>
      <c r="D468" s="39"/>
      <c r="E468" s="46">
        <v>1331</v>
      </c>
      <c r="F468" s="46">
        <v>184</v>
      </c>
      <c r="G468" s="46">
        <v>1</v>
      </c>
      <c r="H468" s="46">
        <v>10</v>
      </c>
      <c r="I468" s="46">
        <v>3</v>
      </c>
      <c r="J468" s="46">
        <v>45</v>
      </c>
      <c r="K468" s="38">
        <f t="shared" si="6"/>
        <v>4345</v>
      </c>
      <c r="L468" s="46">
        <v>1</v>
      </c>
      <c r="M468" s="46" t="s">
        <v>1269</v>
      </c>
      <c r="N468" s="46"/>
      <c r="O468" s="46"/>
      <c r="P468" s="46"/>
      <c r="Q468" s="46">
        <v>4345</v>
      </c>
      <c r="R468" s="46"/>
      <c r="S468" s="46"/>
      <c r="T468" s="38"/>
      <c r="U468" s="46"/>
      <c r="V468" s="46">
        <v>0</v>
      </c>
    </row>
    <row r="469" spans="1:22" s="25" customFormat="1" ht="27.75" customHeight="1" x14ac:dyDescent="0.2">
      <c r="A469" s="157">
        <v>460</v>
      </c>
      <c r="B469" s="157"/>
      <c r="C469" s="39" t="s">
        <v>9</v>
      </c>
      <c r="D469" s="39"/>
      <c r="E469" s="46"/>
      <c r="F469" s="46">
        <v>188</v>
      </c>
      <c r="G469" s="46">
        <v>1</v>
      </c>
      <c r="H469" s="46">
        <v>5</v>
      </c>
      <c r="I469" s="46">
        <v>1</v>
      </c>
      <c r="J469" s="46">
        <v>31</v>
      </c>
      <c r="K469" s="38">
        <f t="shared" si="6"/>
        <v>2131</v>
      </c>
      <c r="L469" s="46">
        <v>1</v>
      </c>
      <c r="M469" s="46" t="s">
        <v>1269</v>
      </c>
      <c r="N469" s="46"/>
      <c r="O469" s="46"/>
      <c r="P469" s="46"/>
      <c r="Q469" s="46">
        <v>2131</v>
      </c>
      <c r="R469" s="46"/>
      <c r="S469" s="46"/>
      <c r="T469" s="38"/>
      <c r="U469" s="46"/>
      <c r="V469" s="46">
        <v>0</v>
      </c>
    </row>
    <row r="470" spans="1:22" s="25" customFormat="1" ht="27.75" customHeight="1" x14ac:dyDescent="0.2">
      <c r="A470" s="157">
        <v>461</v>
      </c>
      <c r="B470" s="157"/>
      <c r="C470" s="39" t="s">
        <v>32</v>
      </c>
      <c r="D470" s="39"/>
      <c r="E470" s="46">
        <v>1751</v>
      </c>
      <c r="F470" s="46">
        <v>20</v>
      </c>
      <c r="G470" s="46">
        <v>1</v>
      </c>
      <c r="H470" s="46">
        <v>10</v>
      </c>
      <c r="I470" s="46"/>
      <c r="J470" s="46"/>
      <c r="K470" s="38">
        <f t="shared" si="6"/>
        <v>4000</v>
      </c>
      <c r="L470" s="46">
        <v>1</v>
      </c>
      <c r="M470" s="46" t="s">
        <v>1269</v>
      </c>
      <c r="N470" s="46"/>
      <c r="O470" s="46"/>
      <c r="P470" s="46"/>
      <c r="Q470" s="46">
        <v>4000</v>
      </c>
      <c r="R470" s="46"/>
      <c r="S470" s="46"/>
      <c r="T470" s="38"/>
      <c r="U470" s="46"/>
      <c r="V470" s="46">
        <v>0.01</v>
      </c>
    </row>
    <row r="471" spans="1:22" s="25" customFormat="1" ht="27.75" customHeight="1" x14ac:dyDescent="0.2">
      <c r="A471" s="157">
        <v>462</v>
      </c>
      <c r="B471" s="162" t="s">
        <v>3137</v>
      </c>
      <c r="C471" s="39" t="s">
        <v>9</v>
      </c>
      <c r="D471" s="39"/>
      <c r="E471" s="46">
        <v>2240</v>
      </c>
      <c r="F471" s="46">
        <v>167</v>
      </c>
      <c r="G471" s="46">
        <v>2</v>
      </c>
      <c r="H471" s="46">
        <v>1</v>
      </c>
      <c r="I471" s="46">
        <v>1</v>
      </c>
      <c r="J471" s="46">
        <v>71</v>
      </c>
      <c r="K471" s="38">
        <f t="shared" si="6"/>
        <v>571</v>
      </c>
      <c r="L471" s="46">
        <v>2</v>
      </c>
      <c r="M471" s="46" t="s">
        <v>1270</v>
      </c>
      <c r="N471" s="46" t="s">
        <v>15</v>
      </c>
      <c r="O471" s="46" t="s">
        <v>42</v>
      </c>
      <c r="P471" s="46">
        <v>97.5</v>
      </c>
      <c r="Q471" s="46">
        <v>400</v>
      </c>
      <c r="R471" s="46">
        <v>171</v>
      </c>
      <c r="S471" s="46"/>
      <c r="T471" s="38"/>
      <c r="U471" s="46">
        <v>10</v>
      </c>
      <c r="V471" s="46">
        <v>0</v>
      </c>
    </row>
    <row r="472" spans="1:22" s="25" customFormat="1" ht="27.75" customHeight="1" x14ac:dyDescent="0.2">
      <c r="A472" s="157">
        <v>463</v>
      </c>
      <c r="B472" s="157"/>
      <c r="C472" s="39" t="s">
        <v>9</v>
      </c>
      <c r="D472" s="39"/>
      <c r="E472" s="46">
        <v>1271</v>
      </c>
      <c r="F472" s="46">
        <v>168</v>
      </c>
      <c r="G472" s="46">
        <v>1</v>
      </c>
      <c r="H472" s="46">
        <v>6</v>
      </c>
      <c r="I472" s="46">
        <v>3</v>
      </c>
      <c r="J472" s="46">
        <v>14</v>
      </c>
      <c r="K472" s="38">
        <f t="shared" si="6"/>
        <v>2714</v>
      </c>
      <c r="L472" s="46">
        <v>1</v>
      </c>
      <c r="M472" s="46" t="s">
        <v>1270</v>
      </c>
      <c r="N472" s="46"/>
      <c r="O472" s="46"/>
      <c r="P472" s="46"/>
      <c r="Q472" s="46">
        <v>2714</v>
      </c>
      <c r="R472" s="46"/>
      <c r="S472" s="46"/>
      <c r="T472" s="38"/>
      <c r="U472" s="46"/>
      <c r="V472" s="46">
        <v>0</v>
      </c>
    </row>
    <row r="473" spans="1:22" s="25" customFormat="1" ht="27.75" customHeight="1" x14ac:dyDescent="0.2">
      <c r="A473" s="157">
        <v>464</v>
      </c>
      <c r="B473" s="162" t="s">
        <v>3138</v>
      </c>
      <c r="C473" s="39" t="s">
        <v>9</v>
      </c>
      <c r="D473" s="39"/>
      <c r="E473" s="46">
        <v>1270</v>
      </c>
      <c r="F473" s="46">
        <v>166</v>
      </c>
      <c r="G473" s="46">
        <v>2</v>
      </c>
      <c r="H473" s="46">
        <v>1</v>
      </c>
      <c r="I473" s="46"/>
      <c r="J473" s="46">
        <v>22</v>
      </c>
      <c r="K473" s="38">
        <f t="shared" si="6"/>
        <v>422</v>
      </c>
      <c r="L473" s="46">
        <v>2</v>
      </c>
      <c r="M473" s="46" t="s">
        <v>1271</v>
      </c>
      <c r="N473" s="46" t="s">
        <v>15</v>
      </c>
      <c r="O473" s="46" t="s">
        <v>42</v>
      </c>
      <c r="P473" s="46">
        <v>120</v>
      </c>
      <c r="Q473" s="46"/>
      <c r="R473" s="46">
        <v>422</v>
      </c>
      <c r="S473" s="46"/>
      <c r="T473" s="38"/>
      <c r="U473" s="46">
        <v>10</v>
      </c>
      <c r="V473" s="46">
        <v>0</v>
      </c>
    </row>
    <row r="474" spans="1:22" s="25" customFormat="1" ht="27.75" customHeight="1" x14ac:dyDescent="0.2">
      <c r="A474" s="157">
        <v>465</v>
      </c>
      <c r="B474" s="157"/>
      <c r="C474" s="39" t="s">
        <v>13</v>
      </c>
      <c r="D474" s="39"/>
      <c r="E474" s="46"/>
      <c r="F474" s="46"/>
      <c r="G474" s="46">
        <v>1</v>
      </c>
      <c r="H474" s="46">
        <v>10</v>
      </c>
      <c r="I474" s="46"/>
      <c r="J474" s="46">
        <v>0</v>
      </c>
      <c r="K474" s="38">
        <f t="shared" si="6"/>
        <v>4000</v>
      </c>
      <c r="L474" s="46">
        <v>1</v>
      </c>
      <c r="M474" s="46" t="s">
        <v>1271</v>
      </c>
      <c r="N474" s="46"/>
      <c r="O474" s="46"/>
      <c r="P474" s="46"/>
      <c r="Q474" s="46">
        <v>4000</v>
      </c>
      <c r="R474" s="46"/>
      <c r="S474" s="46"/>
      <c r="T474" s="38"/>
      <c r="U474" s="46"/>
      <c r="V474" s="46">
        <v>0.01</v>
      </c>
    </row>
    <row r="475" spans="1:22" s="25" customFormat="1" ht="27.75" customHeight="1" x14ac:dyDescent="0.2">
      <c r="A475" s="157">
        <v>466</v>
      </c>
      <c r="B475" s="157"/>
      <c r="C475" s="39" t="s">
        <v>9</v>
      </c>
      <c r="D475" s="39"/>
      <c r="E475" s="46">
        <v>1424</v>
      </c>
      <c r="F475" s="46">
        <v>116</v>
      </c>
      <c r="G475" s="46">
        <v>1</v>
      </c>
      <c r="H475" s="46">
        <v>9</v>
      </c>
      <c r="I475" s="46"/>
      <c r="J475" s="46">
        <v>77</v>
      </c>
      <c r="K475" s="38">
        <f t="shared" si="6"/>
        <v>3677</v>
      </c>
      <c r="L475" s="46">
        <v>1</v>
      </c>
      <c r="M475" s="46" t="s">
        <v>1271</v>
      </c>
      <c r="N475" s="46"/>
      <c r="O475" s="46"/>
      <c r="P475" s="46"/>
      <c r="Q475" s="46">
        <v>3677</v>
      </c>
      <c r="R475" s="46"/>
      <c r="S475" s="46"/>
      <c r="T475" s="38"/>
      <c r="U475" s="46"/>
      <c r="V475" s="46">
        <v>0</v>
      </c>
    </row>
    <row r="476" spans="1:22" s="25" customFormat="1" ht="27.75" customHeight="1" x14ac:dyDescent="0.2">
      <c r="A476" s="157">
        <v>467</v>
      </c>
      <c r="B476" s="162" t="s">
        <v>3139</v>
      </c>
      <c r="C476" s="39" t="s">
        <v>9</v>
      </c>
      <c r="D476" s="39"/>
      <c r="E476" s="46">
        <v>951</v>
      </c>
      <c r="F476" s="46">
        <v>65</v>
      </c>
      <c r="G476" s="46">
        <v>2</v>
      </c>
      <c r="H476" s="46"/>
      <c r="I476" s="46">
        <v>1</v>
      </c>
      <c r="J476" s="46">
        <v>22</v>
      </c>
      <c r="K476" s="38">
        <f t="shared" si="6"/>
        <v>122</v>
      </c>
      <c r="L476" s="46">
        <v>2</v>
      </c>
      <c r="M476" s="46" t="s">
        <v>1272</v>
      </c>
      <c r="N476" s="46" t="s">
        <v>15</v>
      </c>
      <c r="O476" s="46" t="s">
        <v>12</v>
      </c>
      <c r="P476" s="46">
        <v>165</v>
      </c>
      <c r="Q476" s="46"/>
      <c r="R476" s="46">
        <v>122</v>
      </c>
      <c r="S476" s="46"/>
      <c r="T476" s="38"/>
      <c r="U476" s="46">
        <v>20</v>
      </c>
      <c r="V476" s="46">
        <v>0</v>
      </c>
    </row>
    <row r="477" spans="1:22" s="25" customFormat="1" ht="27.75" customHeight="1" x14ac:dyDescent="0.2">
      <c r="A477" s="157">
        <v>468</v>
      </c>
      <c r="B477" s="157"/>
      <c r="C477" s="39" t="s">
        <v>9</v>
      </c>
      <c r="D477" s="39"/>
      <c r="E477" s="46">
        <v>1524</v>
      </c>
      <c r="F477" s="46">
        <v>105</v>
      </c>
      <c r="G477" s="46">
        <v>1</v>
      </c>
      <c r="H477" s="46">
        <v>16</v>
      </c>
      <c r="I477" s="46">
        <v>2</v>
      </c>
      <c r="J477" s="46">
        <v>8</v>
      </c>
      <c r="K477" s="38">
        <f t="shared" si="6"/>
        <v>6608</v>
      </c>
      <c r="L477" s="46">
        <v>1</v>
      </c>
      <c r="M477" s="46" t="s">
        <v>1272</v>
      </c>
      <c r="N477" s="46"/>
      <c r="O477" s="46"/>
      <c r="P477" s="46"/>
      <c r="Q477" s="46">
        <v>6608</v>
      </c>
      <c r="R477" s="46"/>
      <c r="S477" s="46"/>
      <c r="T477" s="38"/>
      <c r="U477" s="46"/>
      <c r="V477" s="46">
        <v>0</v>
      </c>
    </row>
    <row r="478" spans="1:22" s="25" customFormat="1" ht="27.75" customHeight="1" x14ac:dyDescent="0.2">
      <c r="A478" s="157">
        <v>469</v>
      </c>
      <c r="B478" s="157"/>
      <c r="C478" s="39" t="s">
        <v>9</v>
      </c>
      <c r="D478" s="39"/>
      <c r="E478" s="46">
        <v>4071</v>
      </c>
      <c r="F478" s="46">
        <v>126</v>
      </c>
      <c r="G478" s="46">
        <v>1</v>
      </c>
      <c r="H478" s="46">
        <v>10</v>
      </c>
      <c r="I478" s="46"/>
      <c r="J478" s="46"/>
      <c r="K478" s="38">
        <f t="shared" si="6"/>
        <v>4000</v>
      </c>
      <c r="L478" s="46">
        <v>1</v>
      </c>
      <c r="M478" s="46" t="s">
        <v>1272</v>
      </c>
      <c r="N478" s="46"/>
      <c r="O478" s="46"/>
      <c r="P478" s="46"/>
      <c r="Q478" s="46">
        <v>4000</v>
      </c>
      <c r="R478" s="46"/>
      <c r="S478" s="46"/>
      <c r="T478" s="38"/>
      <c r="U478" s="46"/>
      <c r="V478" s="46">
        <v>0</v>
      </c>
    </row>
    <row r="479" spans="1:22" s="25" customFormat="1" ht="27.75" customHeight="1" x14ac:dyDescent="0.2">
      <c r="A479" s="157">
        <v>470</v>
      </c>
      <c r="B479" s="157"/>
      <c r="C479" s="39" t="s">
        <v>9</v>
      </c>
      <c r="D479" s="39"/>
      <c r="E479" s="46">
        <v>1415</v>
      </c>
      <c r="F479" s="46">
        <v>103</v>
      </c>
      <c r="G479" s="46">
        <v>1</v>
      </c>
      <c r="H479" s="46">
        <v>28</v>
      </c>
      <c r="I479" s="46">
        <v>2</v>
      </c>
      <c r="J479" s="46">
        <v>29</v>
      </c>
      <c r="K479" s="38">
        <f t="shared" si="6"/>
        <v>11429</v>
      </c>
      <c r="L479" s="46">
        <v>1</v>
      </c>
      <c r="M479" s="46" t="s">
        <v>1272</v>
      </c>
      <c r="N479" s="46"/>
      <c r="O479" s="46"/>
      <c r="P479" s="46"/>
      <c r="Q479" s="46">
        <v>11429</v>
      </c>
      <c r="R479" s="46"/>
      <c r="S479" s="46"/>
      <c r="T479" s="38"/>
      <c r="U479" s="46"/>
      <c r="V479" s="46">
        <v>0</v>
      </c>
    </row>
    <row r="480" spans="1:22" s="25" customFormat="1" ht="27.75" customHeight="1" x14ac:dyDescent="0.2">
      <c r="A480" s="157">
        <v>471</v>
      </c>
      <c r="B480" s="157"/>
      <c r="C480" s="39" t="s">
        <v>9</v>
      </c>
      <c r="D480" s="39"/>
      <c r="E480" s="46">
        <v>1325</v>
      </c>
      <c r="F480" s="46">
        <v>181</v>
      </c>
      <c r="G480" s="46">
        <v>1</v>
      </c>
      <c r="H480" s="46">
        <v>2</v>
      </c>
      <c r="I480" s="46">
        <v>3</v>
      </c>
      <c r="J480" s="46">
        <v>59</v>
      </c>
      <c r="K480" s="38">
        <f t="shared" si="6"/>
        <v>1159</v>
      </c>
      <c r="L480" s="46">
        <v>1</v>
      </c>
      <c r="M480" s="46" t="s">
        <v>1272</v>
      </c>
      <c r="N480" s="46"/>
      <c r="O480" s="46"/>
      <c r="P480" s="46"/>
      <c r="Q480" s="46">
        <v>1159</v>
      </c>
      <c r="R480" s="46"/>
      <c r="S480" s="46"/>
      <c r="T480" s="38"/>
      <c r="U480" s="46"/>
      <c r="V480" s="46">
        <v>0</v>
      </c>
    </row>
    <row r="481" spans="1:22" s="25" customFormat="1" ht="27.75" customHeight="1" x14ac:dyDescent="0.2">
      <c r="A481" s="157">
        <v>472</v>
      </c>
      <c r="B481" s="162" t="s">
        <v>3140</v>
      </c>
      <c r="C481" s="39" t="s">
        <v>9</v>
      </c>
      <c r="D481" s="39"/>
      <c r="E481" s="46"/>
      <c r="F481" s="46">
        <v>93</v>
      </c>
      <c r="G481" s="46">
        <v>2</v>
      </c>
      <c r="H481" s="46"/>
      <c r="I481" s="46">
        <v>2</v>
      </c>
      <c r="J481" s="46">
        <v>39</v>
      </c>
      <c r="K481" s="38">
        <f t="shared" si="6"/>
        <v>239</v>
      </c>
      <c r="L481" s="46">
        <v>2</v>
      </c>
      <c r="M481" s="46" t="s">
        <v>1273</v>
      </c>
      <c r="N481" s="46" t="s">
        <v>15</v>
      </c>
      <c r="O481" s="46" t="s">
        <v>12</v>
      </c>
      <c r="P481" s="46">
        <v>153</v>
      </c>
      <c r="Q481" s="46"/>
      <c r="R481" s="46">
        <v>239</v>
      </c>
      <c r="S481" s="46"/>
      <c r="T481" s="38"/>
      <c r="U481" s="46">
        <v>20</v>
      </c>
      <c r="V481" s="46">
        <v>0</v>
      </c>
    </row>
    <row r="482" spans="1:22" s="25" customFormat="1" ht="27.75" customHeight="1" x14ac:dyDescent="0.2">
      <c r="A482" s="157">
        <v>473</v>
      </c>
      <c r="B482" s="157"/>
      <c r="C482" s="39" t="s">
        <v>9</v>
      </c>
      <c r="D482" s="39"/>
      <c r="E482" s="46"/>
      <c r="F482" s="46">
        <v>186</v>
      </c>
      <c r="G482" s="46">
        <v>1</v>
      </c>
      <c r="H482" s="46">
        <v>6</v>
      </c>
      <c r="I482" s="46">
        <v>1</v>
      </c>
      <c r="J482" s="46">
        <v>36</v>
      </c>
      <c r="K482" s="38">
        <f t="shared" si="6"/>
        <v>2536</v>
      </c>
      <c r="L482" s="46">
        <v>1</v>
      </c>
      <c r="M482" s="46" t="s">
        <v>1273</v>
      </c>
      <c r="N482" s="46"/>
      <c r="O482" s="46"/>
      <c r="P482" s="46"/>
      <c r="Q482" s="46">
        <v>2536</v>
      </c>
      <c r="R482" s="46"/>
      <c r="S482" s="46"/>
      <c r="T482" s="38"/>
      <c r="U482" s="46"/>
      <c r="V482" s="46">
        <v>0</v>
      </c>
    </row>
    <row r="483" spans="1:22" s="25" customFormat="1" ht="27.75" customHeight="1" x14ac:dyDescent="0.2">
      <c r="A483" s="157">
        <v>474</v>
      </c>
      <c r="B483" s="157"/>
      <c r="C483" s="39" t="s">
        <v>9</v>
      </c>
      <c r="D483" s="39"/>
      <c r="E483" s="46">
        <v>1733</v>
      </c>
      <c r="F483" s="46">
        <v>2</v>
      </c>
      <c r="G483" s="46">
        <v>1</v>
      </c>
      <c r="H483" s="46">
        <v>17</v>
      </c>
      <c r="I483" s="46"/>
      <c r="J483" s="46">
        <v>10</v>
      </c>
      <c r="K483" s="38">
        <f t="shared" si="6"/>
        <v>6810</v>
      </c>
      <c r="L483" s="46">
        <v>1</v>
      </c>
      <c r="M483" s="46" t="s">
        <v>1273</v>
      </c>
      <c r="N483" s="46"/>
      <c r="O483" s="46"/>
      <c r="P483" s="46"/>
      <c r="Q483" s="46">
        <v>6810</v>
      </c>
      <c r="R483" s="46"/>
      <c r="S483" s="46"/>
      <c r="T483" s="38"/>
      <c r="U483" s="46"/>
      <c r="V483" s="46">
        <v>0</v>
      </c>
    </row>
    <row r="484" spans="1:22" s="25" customFormat="1" ht="27.75" customHeight="1" x14ac:dyDescent="0.2">
      <c r="A484" s="157">
        <v>475</v>
      </c>
      <c r="B484" s="162" t="s">
        <v>3141</v>
      </c>
      <c r="C484" s="39" t="s">
        <v>9</v>
      </c>
      <c r="D484" s="39"/>
      <c r="E484" s="46">
        <v>3360</v>
      </c>
      <c r="F484" s="46">
        <v>327</v>
      </c>
      <c r="G484" s="46">
        <v>2</v>
      </c>
      <c r="H484" s="46"/>
      <c r="I484" s="46">
        <v>1</v>
      </c>
      <c r="J484" s="46">
        <v>41</v>
      </c>
      <c r="K484" s="38">
        <f t="shared" si="6"/>
        <v>141</v>
      </c>
      <c r="L484" s="46">
        <v>2</v>
      </c>
      <c r="M484" s="46" t="s">
        <v>1274</v>
      </c>
      <c r="N484" s="46" t="s">
        <v>15</v>
      </c>
      <c r="O484" s="46" t="s">
        <v>12</v>
      </c>
      <c r="P484" s="46">
        <v>105</v>
      </c>
      <c r="Q484" s="46"/>
      <c r="R484" s="46">
        <v>141</v>
      </c>
      <c r="S484" s="46"/>
      <c r="T484" s="38"/>
      <c r="U484" s="46">
        <v>30</v>
      </c>
      <c r="V484" s="46">
        <v>0</v>
      </c>
    </row>
    <row r="485" spans="1:22" s="25" customFormat="1" ht="27.75" customHeight="1" x14ac:dyDescent="0.2">
      <c r="A485" s="157">
        <v>476</v>
      </c>
      <c r="B485" s="157"/>
      <c r="C485" s="39" t="s">
        <v>9</v>
      </c>
      <c r="D485" s="39"/>
      <c r="E485" s="46">
        <v>1843</v>
      </c>
      <c r="F485" s="46">
        <v>97</v>
      </c>
      <c r="G485" s="46">
        <v>1</v>
      </c>
      <c r="H485" s="46">
        <v>9</v>
      </c>
      <c r="I485" s="46">
        <v>1</v>
      </c>
      <c r="J485" s="46">
        <v>58</v>
      </c>
      <c r="K485" s="38">
        <f t="shared" si="6"/>
        <v>3758</v>
      </c>
      <c r="L485" s="46">
        <v>1</v>
      </c>
      <c r="M485" s="46" t="s">
        <v>1274</v>
      </c>
      <c r="N485" s="46"/>
      <c r="O485" s="46"/>
      <c r="P485" s="46"/>
      <c r="Q485" s="46">
        <v>3758</v>
      </c>
      <c r="R485" s="46"/>
      <c r="S485" s="46"/>
      <c r="T485" s="38"/>
      <c r="U485" s="46"/>
      <c r="V485" s="46">
        <v>0</v>
      </c>
    </row>
    <row r="486" spans="1:22" s="25" customFormat="1" ht="27.75" customHeight="1" x14ac:dyDescent="0.2">
      <c r="A486" s="157">
        <v>477</v>
      </c>
      <c r="B486" s="162" t="s">
        <v>3142</v>
      </c>
      <c r="C486" s="39" t="s">
        <v>9</v>
      </c>
      <c r="D486" s="39"/>
      <c r="E486" s="46"/>
      <c r="F486" s="46">
        <v>435</v>
      </c>
      <c r="G486" s="46">
        <v>1</v>
      </c>
      <c r="H486" s="46">
        <v>15</v>
      </c>
      <c r="I486" s="46">
        <v>2</v>
      </c>
      <c r="J486" s="46">
        <v>65</v>
      </c>
      <c r="K486" s="38">
        <f t="shared" si="6"/>
        <v>6265</v>
      </c>
      <c r="L486" s="46">
        <v>1</v>
      </c>
      <c r="M486" s="46" t="s">
        <v>1274</v>
      </c>
      <c r="N486" s="46"/>
      <c r="O486" s="46"/>
      <c r="P486" s="46"/>
      <c r="Q486" s="46">
        <v>6265</v>
      </c>
      <c r="R486" s="46"/>
      <c r="S486" s="46"/>
      <c r="T486" s="38"/>
      <c r="U486" s="46"/>
      <c r="V486" s="46">
        <v>0</v>
      </c>
    </row>
    <row r="487" spans="1:22" s="25" customFormat="1" ht="27.75" customHeight="1" x14ac:dyDescent="0.2">
      <c r="A487" s="157">
        <v>478</v>
      </c>
      <c r="B487" s="157"/>
      <c r="C487" s="39" t="s">
        <v>9</v>
      </c>
      <c r="D487" s="39"/>
      <c r="E487" s="46">
        <v>1526</v>
      </c>
      <c r="F487" s="46">
        <v>119</v>
      </c>
      <c r="G487" s="46">
        <v>1</v>
      </c>
      <c r="H487" s="46">
        <v>2</v>
      </c>
      <c r="I487" s="46"/>
      <c r="J487" s="46">
        <v>16</v>
      </c>
      <c r="K487" s="38">
        <f t="shared" si="6"/>
        <v>816</v>
      </c>
      <c r="L487" s="46">
        <v>1</v>
      </c>
      <c r="M487" s="46" t="s">
        <v>1274</v>
      </c>
      <c r="N487" s="46"/>
      <c r="O487" s="46"/>
      <c r="P487" s="46"/>
      <c r="Q487" s="46">
        <v>816</v>
      </c>
      <c r="R487" s="46"/>
      <c r="S487" s="46"/>
      <c r="T487" s="38"/>
      <c r="U487" s="46"/>
      <c r="V487" s="46">
        <v>0</v>
      </c>
    </row>
    <row r="488" spans="1:22" s="25" customFormat="1" ht="27.75" customHeight="1" x14ac:dyDescent="0.2">
      <c r="A488" s="157">
        <v>479</v>
      </c>
      <c r="B488" s="162" t="s">
        <v>3143</v>
      </c>
      <c r="C488" s="39" t="s">
        <v>9</v>
      </c>
      <c r="D488" s="39"/>
      <c r="E488" s="46">
        <v>1367</v>
      </c>
      <c r="F488" s="46">
        <v>180</v>
      </c>
      <c r="G488" s="46">
        <v>2</v>
      </c>
      <c r="H488" s="46"/>
      <c r="I488" s="46">
        <v>3</v>
      </c>
      <c r="J488" s="46">
        <v>8</v>
      </c>
      <c r="K488" s="38">
        <f t="shared" si="6"/>
        <v>308</v>
      </c>
      <c r="L488" s="46">
        <v>2</v>
      </c>
      <c r="M488" s="46" t="s">
        <v>1275</v>
      </c>
      <c r="N488" s="46" t="s">
        <v>15</v>
      </c>
      <c r="O488" s="46" t="s">
        <v>12</v>
      </c>
      <c r="P488" s="46">
        <v>165</v>
      </c>
      <c r="Q488" s="46"/>
      <c r="R488" s="46">
        <v>308</v>
      </c>
      <c r="S488" s="46"/>
      <c r="T488" s="38"/>
      <c r="U488" s="46">
        <v>30</v>
      </c>
      <c r="V488" s="46">
        <v>0</v>
      </c>
    </row>
    <row r="489" spans="1:22" s="25" customFormat="1" ht="27.75" customHeight="1" x14ac:dyDescent="0.2">
      <c r="A489" s="157">
        <v>480</v>
      </c>
      <c r="B489" s="157"/>
      <c r="C489" s="39" t="s">
        <v>9</v>
      </c>
      <c r="D489" s="39"/>
      <c r="E489" s="46">
        <v>4973</v>
      </c>
      <c r="F489" s="46">
        <v>209</v>
      </c>
      <c r="G489" s="46">
        <v>1</v>
      </c>
      <c r="H489" s="46">
        <v>2</v>
      </c>
      <c r="I489" s="46"/>
      <c r="J489" s="46">
        <v>13</v>
      </c>
      <c r="K489" s="38">
        <f t="shared" si="6"/>
        <v>813</v>
      </c>
      <c r="L489" s="46">
        <v>1</v>
      </c>
      <c r="M489" s="46" t="s">
        <v>1275</v>
      </c>
      <c r="N489" s="46"/>
      <c r="O489" s="46"/>
      <c r="P489" s="46"/>
      <c r="Q489" s="46">
        <v>813</v>
      </c>
      <c r="R489" s="46"/>
      <c r="S489" s="46"/>
      <c r="T489" s="38"/>
      <c r="U489" s="46"/>
      <c r="V489" s="46">
        <v>0</v>
      </c>
    </row>
    <row r="490" spans="1:22" s="25" customFormat="1" ht="27.75" customHeight="1" x14ac:dyDescent="0.2">
      <c r="A490" s="157">
        <v>481</v>
      </c>
      <c r="B490" s="157"/>
      <c r="C490" s="39" t="s">
        <v>9</v>
      </c>
      <c r="D490" s="39"/>
      <c r="E490" s="46">
        <v>4954</v>
      </c>
      <c r="F490" s="46">
        <v>16</v>
      </c>
      <c r="G490" s="46">
        <v>1</v>
      </c>
      <c r="H490" s="46">
        <v>14</v>
      </c>
      <c r="I490" s="46">
        <v>1</v>
      </c>
      <c r="J490" s="46">
        <v>51</v>
      </c>
      <c r="K490" s="38">
        <f t="shared" si="6"/>
        <v>5751</v>
      </c>
      <c r="L490" s="46">
        <v>1</v>
      </c>
      <c r="M490" s="46" t="s">
        <v>1275</v>
      </c>
      <c r="N490" s="46"/>
      <c r="O490" s="46"/>
      <c r="P490" s="46"/>
      <c r="Q490" s="46">
        <v>5751</v>
      </c>
      <c r="R490" s="46"/>
      <c r="S490" s="46"/>
      <c r="T490" s="38"/>
      <c r="U490" s="46"/>
      <c r="V490" s="46">
        <v>0</v>
      </c>
    </row>
    <row r="491" spans="1:22" s="25" customFormat="1" ht="27.75" customHeight="1" x14ac:dyDescent="0.2">
      <c r="A491" s="157">
        <v>482</v>
      </c>
      <c r="B491" s="157"/>
      <c r="C491" s="39" t="s">
        <v>13</v>
      </c>
      <c r="D491" s="39"/>
      <c r="E491" s="46"/>
      <c r="F491" s="46"/>
      <c r="G491" s="46">
        <v>1</v>
      </c>
      <c r="H491" s="46">
        <v>5</v>
      </c>
      <c r="I491" s="46"/>
      <c r="J491" s="46"/>
      <c r="K491" s="38">
        <f t="shared" si="6"/>
        <v>2000</v>
      </c>
      <c r="L491" s="46">
        <v>1</v>
      </c>
      <c r="M491" s="46" t="s">
        <v>1275</v>
      </c>
      <c r="N491" s="46"/>
      <c r="O491" s="46"/>
      <c r="P491" s="46"/>
      <c r="Q491" s="46">
        <v>2000</v>
      </c>
      <c r="R491" s="46"/>
      <c r="S491" s="46"/>
      <c r="T491" s="38"/>
      <c r="U491" s="46"/>
      <c r="V491" s="46">
        <v>0.01</v>
      </c>
    </row>
    <row r="492" spans="1:22" s="25" customFormat="1" ht="27.75" customHeight="1" x14ac:dyDescent="0.2">
      <c r="A492" s="157">
        <v>483</v>
      </c>
      <c r="B492" s="162" t="s">
        <v>3144</v>
      </c>
      <c r="C492" s="39" t="s">
        <v>9</v>
      </c>
      <c r="D492" s="39"/>
      <c r="E492" s="46">
        <v>5567</v>
      </c>
      <c r="F492" s="46">
        <v>386</v>
      </c>
      <c r="G492" s="46">
        <v>2</v>
      </c>
      <c r="H492" s="46"/>
      <c r="I492" s="46">
        <v>1</v>
      </c>
      <c r="J492" s="46">
        <v>53</v>
      </c>
      <c r="K492" s="38">
        <f t="shared" si="6"/>
        <v>153</v>
      </c>
      <c r="L492" s="46">
        <v>2</v>
      </c>
      <c r="M492" s="46" t="s">
        <v>1276</v>
      </c>
      <c r="N492" s="46" t="s">
        <v>15</v>
      </c>
      <c r="O492" s="46" t="s">
        <v>42</v>
      </c>
      <c r="P492" s="46">
        <v>102</v>
      </c>
      <c r="Q492" s="46"/>
      <c r="R492" s="46">
        <v>153</v>
      </c>
      <c r="S492" s="46"/>
      <c r="T492" s="38"/>
      <c r="U492" s="46">
        <v>5</v>
      </c>
      <c r="V492" s="46">
        <v>0</v>
      </c>
    </row>
    <row r="493" spans="1:22" s="25" customFormat="1" ht="27.75" customHeight="1" x14ac:dyDescent="0.2">
      <c r="A493" s="157">
        <v>484</v>
      </c>
      <c r="B493" s="157"/>
      <c r="C493" s="39" t="s">
        <v>13</v>
      </c>
      <c r="D493" s="39"/>
      <c r="E493" s="46"/>
      <c r="F493" s="46"/>
      <c r="G493" s="46">
        <v>1</v>
      </c>
      <c r="H493" s="46">
        <v>2</v>
      </c>
      <c r="I493" s="46">
        <v>2</v>
      </c>
      <c r="J493" s="46"/>
      <c r="K493" s="38">
        <f t="shared" si="6"/>
        <v>1000</v>
      </c>
      <c r="L493" s="46">
        <v>1</v>
      </c>
      <c r="M493" s="46" t="s">
        <v>1276</v>
      </c>
      <c r="N493" s="46"/>
      <c r="O493" s="46"/>
      <c r="P493" s="46"/>
      <c r="Q493" s="46">
        <v>1000</v>
      </c>
      <c r="R493" s="46"/>
      <c r="S493" s="46"/>
      <c r="T493" s="38"/>
      <c r="U493" s="46"/>
      <c r="V493" s="46">
        <v>0.01</v>
      </c>
    </row>
    <row r="494" spans="1:22" s="25" customFormat="1" ht="27.75" customHeight="1" x14ac:dyDescent="0.2">
      <c r="A494" s="157">
        <v>485</v>
      </c>
      <c r="B494" s="162" t="s">
        <v>3145</v>
      </c>
      <c r="C494" s="39" t="s">
        <v>9</v>
      </c>
      <c r="D494" s="39"/>
      <c r="E494" s="46"/>
      <c r="F494" s="46">
        <v>173</v>
      </c>
      <c r="G494" s="46">
        <v>2</v>
      </c>
      <c r="H494" s="46"/>
      <c r="I494" s="46">
        <v>1</v>
      </c>
      <c r="J494" s="46">
        <v>96</v>
      </c>
      <c r="K494" s="38">
        <f t="shared" si="6"/>
        <v>196</v>
      </c>
      <c r="L494" s="46">
        <v>2</v>
      </c>
      <c r="M494" s="46" t="s">
        <v>1277</v>
      </c>
      <c r="N494" s="46" t="s">
        <v>15</v>
      </c>
      <c r="O494" s="46" t="s">
        <v>42</v>
      </c>
      <c r="P494" s="46">
        <v>86</v>
      </c>
      <c r="Q494" s="46"/>
      <c r="R494" s="46">
        <v>196</v>
      </c>
      <c r="S494" s="46"/>
      <c r="T494" s="38"/>
      <c r="U494" s="46">
        <v>5</v>
      </c>
      <c r="V494" s="46">
        <v>0</v>
      </c>
    </row>
    <row r="495" spans="1:22" s="25" customFormat="1" ht="27.75" customHeight="1" x14ac:dyDescent="0.2">
      <c r="A495" s="157">
        <v>486</v>
      </c>
      <c r="B495" s="157"/>
      <c r="C495" s="39" t="s">
        <v>9</v>
      </c>
      <c r="D495" s="39"/>
      <c r="E495" s="46"/>
      <c r="F495" s="46">
        <v>170</v>
      </c>
      <c r="G495" s="46">
        <v>1</v>
      </c>
      <c r="H495" s="46">
        <v>6</v>
      </c>
      <c r="I495" s="46">
        <v>2</v>
      </c>
      <c r="J495" s="46">
        <v>84</v>
      </c>
      <c r="K495" s="38">
        <f t="shared" si="6"/>
        <v>2684</v>
      </c>
      <c r="L495" s="46">
        <v>1</v>
      </c>
      <c r="M495" s="46" t="s">
        <v>1277</v>
      </c>
      <c r="N495" s="46"/>
      <c r="O495" s="46"/>
      <c r="P495" s="46"/>
      <c r="Q495" s="46">
        <v>2684</v>
      </c>
      <c r="R495" s="46"/>
      <c r="S495" s="46"/>
      <c r="T495" s="38"/>
      <c r="U495" s="46"/>
      <c r="V495" s="46">
        <v>0</v>
      </c>
    </row>
    <row r="496" spans="1:22" s="25" customFormat="1" ht="27.75" customHeight="1" x14ac:dyDescent="0.2">
      <c r="A496" s="157">
        <v>487</v>
      </c>
      <c r="B496" s="162" t="s">
        <v>3146</v>
      </c>
      <c r="C496" s="39" t="s">
        <v>9</v>
      </c>
      <c r="D496" s="39"/>
      <c r="E496" s="46"/>
      <c r="F496" s="46"/>
      <c r="G496" s="46">
        <v>2</v>
      </c>
      <c r="H496" s="46"/>
      <c r="I496" s="46"/>
      <c r="J496" s="46"/>
      <c r="K496" s="38"/>
      <c r="L496" s="46">
        <v>2</v>
      </c>
      <c r="M496" s="46" t="s">
        <v>1278</v>
      </c>
      <c r="N496" s="46" t="s">
        <v>15</v>
      </c>
      <c r="O496" s="46" t="s">
        <v>12</v>
      </c>
      <c r="P496" s="46">
        <v>191</v>
      </c>
      <c r="Q496" s="46"/>
      <c r="R496" s="46">
        <v>1912</v>
      </c>
      <c r="S496" s="46"/>
      <c r="T496" s="38"/>
      <c r="U496" s="46">
        <v>30</v>
      </c>
      <c r="V496" s="46">
        <v>0</v>
      </c>
    </row>
    <row r="497" spans="1:22" s="25" customFormat="1" ht="27.75" customHeight="1" x14ac:dyDescent="0.2">
      <c r="A497" s="157">
        <v>488</v>
      </c>
      <c r="B497" s="157"/>
      <c r="C497" s="39" t="s">
        <v>9</v>
      </c>
      <c r="D497" s="39"/>
      <c r="E497" s="46">
        <v>1457</v>
      </c>
      <c r="F497" s="46">
        <v>156</v>
      </c>
      <c r="G497" s="46">
        <v>1</v>
      </c>
      <c r="H497" s="46">
        <v>17</v>
      </c>
      <c r="I497" s="46"/>
      <c r="J497" s="46">
        <v>16</v>
      </c>
      <c r="K497" s="38">
        <f t="shared" si="6"/>
        <v>6816</v>
      </c>
      <c r="L497" s="46">
        <v>1</v>
      </c>
      <c r="M497" s="46" t="s">
        <v>1278</v>
      </c>
      <c r="N497" s="46"/>
      <c r="O497" s="46"/>
      <c r="P497" s="46"/>
      <c r="Q497" s="46">
        <v>6816</v>
      </c>
      <c r="R497" s="46"/>
      <c r="S497" s="46"/>
      <c r="T497" s="38"/>
      <c r="U497" s="46"/>
      <c r="V497" s="46">
        <v>0</v>
      </c>
    </row>
    <row r="498" spans="1:22" s="25" customFormat="1" ht="27.75" customHeight="1" x14ac:dyDescent="0.2">
      <c r="A498" s="157">
        <v>489</v>
      </c>
      <c r="B498" s="157"/>
      <c r="C498" s="39" t="s">
        <v>13</v>
      </c>
      <c r="D498" s="39"/>
      <c r="E498" s="46"/>
      <c r="F498" s="46"/>
      <c r="G498" s="46">
        <v>1</v>
      </c>
      <c r="H498" s="46">
        <v>21</v>
      </c>
      <c r="I498" s="46"/>
      <c r="J498" s="46"/>
      <c r="K498" s="38">
        <f t="shared" si="6"/>
        <v>8400</v>
      </c>
      <c r="L498" s="46">
        <v>1</v>
      </c>
      <c r="M498" s="46" t="s">
        <v>1278</v>
      </c>
      <c r="N498" s="46"/>
      <c r="O498" s="46"/>
      <c r="P498" s="46"/>
      <c r="Q498" s="46">
        <v>8400</v>
      </c>
      <c r="R498" s="46"/>
      <c r="S498" s="46"/>
      <c r="T498" s="38"/>
      <c r="U498" s="46"/>
      <c r="V498" s="46">
        <v>0.01</v>
      </c>
    </row>
    <row r="499" spans="1:22" s="25" customFormat="1" ht="27.75" customHeight="1" x14ac:dyDescent="0.2">
      <c r="A499" s="157">
        <v>490</v>
      </c>
      <c r="B499" s="162" t="s">
        <v>3147</v>
      </c>
      <c r="C499" s="39" t="s">
        <v>9</v>
      </c>
      <c r="D499" s="39"/>
      <c r="E499" s="46"/>
      <c r="F499" s="46"/>
      <c r="G499" s="46">
        <v>2</v>
      </c>
      <c r="H499" s="46"/>
      <c r="I499" s="46"/>
      <c r="J499" s="46"/>
      <c r="K499" s="38">
        <f t="shared" ref="K499:K514" si="7">H499*400+I499*100+J499</f>
        <v>0</v>
      </c>
      <c r="L499" s="46">
        <v>2</v>
      </c>
      <c r="M499" s="46" t="s">
        <v>1279</v>
      </c>
      <c r="N499" s="46" t="s">
        <v>15</v>
      </c>
      <c r="O499" s="46" t="s">
        <v>42</v>
      </c>
      <c r="P499" s="46">
        <v>93</v>
      </c>
      <c r="Q499" s="46"/>
      <c r="R499" s="46">
        <v>93</v>
      </c>
      <c r="S499" s="46"/>
      <c r="T499" s="38"/>
      <c r="U499" s="46">
        <v>10</v>
      </c>
      <c r="V499" s="46">
        <v>0</v>
      </c>
    </row>
    <row r="500" spans="1:22" s="25" customFormat="1" ht="27.75" customHeight="1" x14ac:dyDescent="0.2">
      <c r="A500" s="157">
        <v>491</v>
      </c>
      <c r="B500" s="157"/>
      <c r="C500" s="39" t="s">
        <v>9</v>
      </c>
      <c r="D500" s="39"/>
      <c r="E500" s="46">
        <v>1340</v>
      </c>
      <c r="F500" s="46">
        <v>221</v>
      </c>
      <c r="G500" s="46">
        <v>1</v>
      </c>
      <c r="H500" s="46">
        <v>4</v>
      </c>
      <c r="I500" s="46"/>
      <c r="J500" s="46">
        <v>38</v>
      </c>
      <c r="K500" s="38">
        <f t="shared" si="7"/>
        <v>1638</v>
      </c>
      <c r="L500" s="46">
        <v>1</v>
      </c>
      <c r="M500" s="46" t="s">
        <v>1279</v>
      </c>
      <c r="N500" s="46"/>
      <c r="O500" s="46"/>
      <c r="P500" s="46"/>
      <c r="Q500" s="46">
        <v>1638</v>
      </c>
      <c r="R500" s="46"/>
      <c r="S500" s="46"/>
      <c r="T500" s="38"/>
      <c r="U500" s="46"/>
      <c r="V500" s="46">
        <v>0</v>
      </c>
    </row>
    <row r="501" spans="1:22" s="25" customFormat="1" ht="27.75" customHeight="1" x14ac:dyDescent="0.2">
      <c r="A501" s="157">
        <v>492</v>
      </c>
      <c r="B501" s="157"/>
      <c r="C501" s="39" t="s">
        <v>9</v>
      </c>
      <c r="D501" s="39"/>
      <c r="E501" s="46"/>
      <c r="F501" s="46">
        <v>127</v>
      </c>
      <c r="G501" s="46">
        <v>1</v>
      </c>
      <c r="H501" s="46">
        <v>4</v>
      </c>
      <c r="I501" s="46">
        <v>1</v>
      </c>
      <c r="J501" s="46">
        <v>17</v>
      </c>
      <c r="K501" s="38">
        <f t="shared" si="7"/>
        <v>1717</v>
      </c>
      <c r="L501" s="46">
        <v>1</v>
      </c>
      <c r="M501" s="46" t="s">
        <v>1279</v>
      </c>
      <c r="N501" s="46"/>
      <c r="O501" s="46"/>
      <c r="P501" s="46"/>
      <c r="Q501" s="46">
        <v>1717</v>
      </c>
      <c r="R501" s="46"/>
      <c r="S501" s="46"/>
      <c r="T501" s="38"/>
      <c r="U501" s="46"/>
      <c r="V501" s="46">
        <v>0</v>
      </c>
    </row>
    <row r="502" spans="1:22" s="25" customFormat="1" ht="27.75" customHeight="1" x14ac:dyDescent="0.2">
      <c r="A502" s="157">
        <v>493</v>
      </c>
      <c r="B502" s="162" t="s">
        <v>3148</v>
      </c>
      <c r="C502" s="39" t="s">
        <v>9</v>
      </c>
      <c r="D502" s="39"/>
      <c r="E502" s="46"/>
      <c r="F502" s="46"/>
      <c r="G502" s="46">
        <v>2</v>
      </c>
      <c r="H502" s="46"/>
      <c r="I502" s="46"/>
      <c r="J502" s="46"/>
      <c r="K502" s="38">
        <f t="shared" si="7"/>
        <v>0</v>
      </c>
      <c r="L502" s="46">
        <v>2</v>
      </c>
      <c r="M502" s="46" t="s">
        <v>1280</v>
      </c>
      <c r="N502" s="46" t="s">
        <v>15</v>
      </c>
      <c r="O502" s="46" t="s">
        <v>42</v>
      </c>
      <c r="P502" s="46">
        <v>99</v>
      </c>
      <c r="Q502" s="46"/>
      <c r="R502" s="46">
        <v>99</v>
      </c>
      <c r="S502" s="46"/>
      <c r="T502" s="38"/>
      <c r="U502" s="46">
        <v>10</v>
      </c>
      <c r="V502" s="46">
        <v>0</v>
      </c>
    </row>
    <row r="503" spans="1:22" s="25" customFormat="1" ht="27.75" customHeight="1" x14ac:dyDescent="0.2">
      <c r="A503" s="157">
        <v>494</v>
      </c>
      <c r="B503" s="157"/>
      <c r="C503" s="39" t="s">
        <v>9</v>
      </c>
      <c r="D503" s="39"/>
      <c r="E503" s="46">
        <v>1838</v>
      </c>
      <c r="F503" s="46">
        <v>157</v>
      </c>
      <c r="G503" s="46">
        <v>1</v>
      </c>
      <c r="H503" s="46">
        <v>35</v>
      </c>
      <c r="I503" s="46">
        <v>1</v>
      </c>
      <c r="J503" s="46">
        <v>72</v>
      </c>
      <c r="K503" s="38">
        <f t="shared" si="7"/>
        <v>14172</v>
      </c>
      <c r="L503" s="46">
        <v>1</v>
      </c>
      <c r="M503" s="46" t="s">
        <v>1280</v>
      </c>
      <c r="N503" s="46"/>
      <c r="O503" s="46"/>
      <c r="P503" s="46"/>
      <c r="Q503" s="46">
        <v>14172</v>
      </c>
      <c r="R503" s="46"/>
      <c r="S503" s="46"/>
      <c r="T503" s="38"/>
      <c r="U503" s="46"/>
      <c r="V503" s="46">
        <v>0</v>
      </c>
    </row>
    <row r="504" spans="1:22" s="25" customFormat="1" ht="27.75" customHeight="1" x14ac:dyDescent="0.2">
      <c r="A504" s="157">
        <v>495</v>
      </c>
      <c r="B504" s="162" t="s">
        <v>3149</v>
      </c>
      <c r="C504" s="39" t="s">
        <v>9</v>
      </c>
      <c r="D504" s="39"/>
      <c r="E504" s="46"/>
      <c r="F504" s="46">
        <v>172</v>
      </c>
      <c r="G504" s="46">
        <v>2</v>
      </c>
      <c r="H504" s="46"/>
      <c r="I504" s="46">
        <v>1</v>
      </c>
      <c r="J504" s="46">
        <v>87</v>
      </c>
      <c r="K504" s="38">
        <f t="shared" si="7"/>
        <v>187</v>
      </c>
      <c r="L504" s="46">
        <v>2</v>
      </c>
      <c r="M504" s="46" t="s">
        <v>1281</v>
      </c>
      <c r="N504" s="46" t="s">
        <v>15</v>
      </c>
      <c r="O504" s="46" t="s">
        <v>12</v>
      </c>
      <c r="P504" s="46">
        <v>79</v>
      </c>
      <c r="Q504" s="46"/>
      <c r="R504" s="46">
        <v>187</v>
      </c>
      <c r="S504" s="46"/>
      <c r="T504" s="38"/>
      <c r="U504" s="46">
        <v>10</v>
      </c>
      <c r="V504" s="46">
        <v>0</v>
      </c>
    </row>
    <row r="505" spans="1:22" s="25" customFormat="1" ht="27.75" customHeight="1" x14ac:dyDescent="0.2">
      <c r="A505" s="157">
        <v>496</v>
      </c>
      <c r="B505" s="157"/>
      <c r="C505" s="39" t="s">
        <v>9</v>
      </c>
      <c r="D505" s="39"/>
      <c r="E505" s="46">
        <v>1446</v>
      </c>
      <c r="F505" s="46">
        <v>143</v>
      </c>
      <c r="G505" s="46">
        <v>1</v>
      </c>
      <c r="H505" s="46">
        <v>8</v>
      </c>
      <c r="I505" s="46">
        <v>1</v>
      </c>
      <c r="J505" s="46">
        <v>33</v>
      </c>
      <c r="K505" s="38">
        <f t="shared" si="7"/>
        <v>3333</v>
      </c>
      <c r="L505" s="46">
        <v>1</v>
      </c>
      <c r="M505" s="46" t="s">
        <v>1281</v>
      </c>
      <c r="N505" s="46"/>
      <c r="O505" s="46"/>
      <c r="P505" s="46"/>
      <c r="Q505" s="46">
        <v>3333</v>
      </c>
      <c r="R505" s="46"/>
      <c r="S505" s="46"/>
      <c r="T505" s="38"/>
      <c r="U505" s="46"/>
      <c r="V505" s="46">
        <v>0</v>
      </c>
    </row>
    <row r="506" spans="1:22" s="25" customFormat="1" ht="27.75" customHeight="1" x14ac:dyDescent="0.2">
      <c r="A506" s="157">
        <v>497</v>
      </c>
      <c r="B506" s="157"/>
      <c r="C506" s="39" t="s">
        <v>13</v>
      </c>
      <c r="D506" s="39"/>
      <c r="E506" s="46"/>
      <c r="F506" s="46"/>
      <c r="G506" s="46">
        <v>1</v>
      </c>
      <c r="H506" s="46">
        <v>17</v>
      </c>
      <c r="I506" s="46"/>
      <c r="J506" s="46">
        <v>28</v>
      </c>
      <c r="K506" s="38">
        <f t="shared" si="7"/>
        <v>6828</v>
      </c>
      <c r="L506" s="46">
        <v>1</v>
      </c>
      <c r="M506" s="46" t="s">
        <v>1281</v>
      </c>
      <c r="N506" s="46"/>
      <c r="O506" s="46"/>
      <c r="P506" s="46"/>
      <c r="Q506" s="46">
        <v>6828</v>
      </c>
      <c r="R506" s="46"/>
      <c r="S506" s="46"/>
      <c r="T506" s="38"/>
      <c r="U506" s="46"/>
      <c r="V506" s="46">
        <v>0.01</v>
      </c>
    </row>
    <row r="507" spans="1:22" s="25" customFormat="1" ht="27.75" customHeight="1" x14ac:dyDescent="0.2">
      <c r="A507" s="157">
        <v>498</v>
      </c>
      <c r="B507" s="162" t="s">
        <v>3150</v>
      </c>
      <c r="C507" s="39" t="s">
        <v>9</v>
      </c>
      <c r="D507" s="39"/>
      <c r="E507" s="46">
        <v>3359</v>
      </c>
      <c r="F507" s="46">
        <v>326</v>
      </c>
      <c r="G507" s="46">
        <v>2</v>
      </c>
      <c r="H507" s="46"/>
      <c r="I507" s="46"/>
      <c r="J507" s="46">
        <v>66</v>
      </c>
      <c r="K507" s="38">
        <f t="shared" si="7"/>
        <v>66</v>
      </c>
      <c r="L507" s="46">
        <v>2</v>
      </c>
      <c r="M507" s="46" t="s">
        <v>1282</v>
      </c>
      <c r="N507" s="46" t="s">
        <v>15</v>
      </c>
      <c r="O507" s="46" t="s">
        <v>12</v>
      </c>
      <c r="P507" s="46">
        <v>187</v>
      </c>
      <c r="Q507" s="46"/>
      <c r="R507" s="46">
        <v>66</v>
      </c>
      <c r="S507" s="46"/>
      <c r="T507" s="38"/>
      <c r="U507" s="46">
        <v>20</v>
      </c>
      <c r="V507" s="46">
        <v>0</v>
      </c>
    </row>
    <row r="508" spans="1:22" s="25" customFormat="1" ht="27.75" customHeight="1" x14ac:dyDescent="0.2">
      <c r="A508" s="157">
        <v>499</v>
      </c>
      <c r="B508" s="157"/>
      <c r="C508" s="39" t="s">
        <v>9</v>
      </c>
      <c r="D508" s="39"/>
      <c r="E508" s="46"/>
      <c r="F508" s="46">
        <v>91</v>
      </c>
      <c r="G508" s="46">
        <v>1</v>
      </c>
      <c r="H508" s="46"/>
      <c r="I508" s="46">
        <v>2</v>
      </c>
      <c r="J508" s="46">
        <v>50</v>
      </c>
      <c r="K508" s="38">
        <f t="shared" si="7"/>
        <v>250</v>
      </c>
      <c r="L508" s="46">
        <v>1</v>
      </c>
      <c r="M508" s="46" t="s">
        <v>1282</v>
      </c>
      <c r="N508" s="46"/>
      <c r="O508" s="46"/>
      <c r="P508" s="46"/>
      <c r="Q508" s="46">
        <v>250</v>
      </c>
      <c r="R508" s="46"/>
      <c r="S508" s="46"/>
      <c r="T508" s="38"/>
      <c r="U508" s="46"/>
      <c r="V508" s="46">
        <v>0</v>
      </c>
    </row>
    <row r="509" spans="1:22" s="25" customFormat="1" ht="27.75" customHeight="1" x14ac:dyDescent="0.2">
      <c r="A509" s="157">
        <v>500</v>
      </c>
      <c r="B509" s="157"/>
      <c r="C509" s="39" t="s">
        <v>9</v>
      </c>
      <c r="D509" s="39"/>
      <c r="E509" s="46">
        <v>1339</v>
      </c>
      <c r="F509" s="46">
        <v>220</v>
      </c>
      <c r="G509" s="46">
        <v>1</v>
      </c>
      <c r="H509" s="46">
        <v>17</v>
      </c>
      <c r="I509" s="46">
        <v>2</v>
      </c>
      <c r="J509" s="46">
        <v>28</v>
      </c>
      <c r="K509" s="38">
        <f t="shared" si="7"/>
        <v>7028</v>
      </c>
      <c r="L509" s="46">
        <v>1</v>
      </c>
      <c r="M509" s="46" t="s">
        <v>1282</v>
      </c>
      <c r="N509" s="46"/>
      <c r="O509" s="46"/>
      <c r="P509" s="46"/>
      <c r="Q509" s="46">
        <v>7028</v>
      </c>
      <c r="R509" s="46"/>
      <c r="S509" s="46"/>
      <c r="T509" s="38"/>
      <c r="U509" s="46"/>
      <c r="V509" s="46">
        <v>0</v>
      </c>
    </row>
    <row r="510" spans="1:22" s="25" customFormat="1" ht="27.75" customHeight="1" x14ac:dyDescent="0.2">
      <c r="A510" s="157">
        <v>501</v>
      </c>
      <c r="B510" s="157"/>
      <c r="C510" s="39" t="s">
        <v>9</v>
      </c>
      <c r="D510" s="39"/>
      <c r="E510" s="46">
        <v>1280</v>
      </c>
      <c r="F510" s="46">
        <v>219</v>
      </c>
      <c r="G510" s="46">
        <v>1</v>
      </c>
      <c r="H510" s="46">
        <v>11</v>
      </c>
      <c r="I510" s="46"/>
      <c r="J510" s="46">
        <v>56</v>
      </c>
      <c r="K510" s="38">
        <f t="shared" si="7"/>
        <v>4456</v>
      </c>
      <c r="L510" s="46">
        <v>1</v>
      </c>
      <c r="M510" s="46" t="s">
        <v>1282</v>
      </c>
      <c r="N510" s="46"/>
      <c r="O510" s="46"/>
      <c r="P510" s="46"/>
      <c r="Q510" s="46">
        <v>4456</v>
      </c>
      <c r="R510" s="46"/>
      <c r="S510" s="46"/>
      <c r="T510" s="38"/>
      <c r="U510" s="46"/>
      <c r="V510" s="46">
        <v>0</v>
      </c>
    </row>
    <row r="511" spans="1:22" s="25" customFormat="1" ht="27.75" customHeight="1" x14ac:dyDescent="0.2">
      <c r="A511" s="157">
        <v>502</v>
      </c>
      <c r="B511" s="157"/>
      <c r="C511" s="39" t="s">
        <v>9</v>
      </c>
      <c r="D511" s="39"/>
      <c r="E511" s="46">
        <v>1488</v>
      </c>
      <c r="F511" s="46">
        <v>145</v>
      </c>
      <c r="G511" s="46">
        <v>1</v>
      </c>
      <c r="H511" s="46">
        <v>8</v>
      </c>
      <c r="I511" s="46">
        <v>1</v>
      </c>
      <c r="J511" s="46">
        <v>77</v>
      </c>
      <c r="K511" s="38">
        <f t="shared" si="7"/>
        <v>3377</v>
      </c>
      <c r="L511" s="46">
        <v>1</v>
      </c>
      <c r="M511" s="46" t="s">
        <v>1282</v>
      </c>
      <c r="N511" s="46"/>
      <c r="O511" s="46"/>
      <c r="P511" s="46"/>
      <c r="Q511" s="46">
        <v>3377</v>
      </c>
      <c r="R511" s="46"/>
      <c r="S511" s="46"/>
      <c r="T511" s="38"/>
      <c r="U511" s="46"/>
      <c r="V511" s="46">
        <v>0</v>
      </c>
    </row>
    <row r="512" spans="1:22" s="25" customFormat="1" ht="27.75" customHeight="1" x14ac:dyDescent="0.2">
      <c r="A512" s="157">
        <v>503</v>
      </c>
      <c r="B512" s="157"/>
      <c r="C512" s="39" t="s">
        <v>9</v>
      </c>
      <c r="D512" s="39"/>
      <c r="E512" s="46">
        <v>1368</v>
      </c>
      <c r="F512" s="46">
        <v>183</v>
      </c>
      <c r="G512" s="46">
        <v>1</v>
      </c>
      <c r="H512" s="46">
        <v>2</v>
      </c>
      <c r="I512" s="46">
        <v>3</v>
      </c>
      <c r="J512" s="46">
        <v>70</v>
      </c>
      <c r="K512" s="38">
        <f t="shared" si="7"/>
        <v>1170</v>
      </c>
      <c r="L512" s="46">
        <v>1</v>
      </c>
      <c r="M512" s="46" t="s">
        <v>1282</v>
      </c>
      <c r="N512" s="46"/>
      <c r="O512" s="46"/>
      <c r="P512" s="46"/>
      <c r="Q512" s="46">
        <v>1170</v>
      </c>
      <c r="R512" s="46"/>
      <c r="S512" s="46"/>
      <c r="T512" s="38"/>
      <c r="U512" s="46"/>
      <c r="V512" s="46">
        <v>0</v>
      </c>
    </row>
    <row r="513" spans="1:22" s="25" customFormat="1" ht="27.75" customHeight="1" x14ac:dyDescent="0.2">
      <c r="A513" s="157">
        <v>504</v>
      </c>
      <c r="B513" s="157"/>
      <c r="C513" s="39" t="s">
        <v>9</v>
      </c>
      <c r="D513" s="39"/>
      <c r="E513" s="46">
        <v>1279</v>
      </c>
      <c r="F513" s="46">
        <v>218</v>
      </c>
      <c r="G513" s="46">
        <v>1</v>
      </c>
      <c r="H513" s="46">
        <v>8</v>
      </c>
      <c r="I513" s="46"/>
      <c r="J513" s="46">
        <v>55</v>
      </c>
      <c r="K513" s="38">
        <f t="shared" si="7"/>
        <v>3255</v>
      </c>
      <c r="L513" s="46">
        <v>1</v>
      </c>
      <c r="M513" s="46" t="s">
        <v>1282</v>
      </c>
      <c r="N513" s="46"/>
      <c r="O513" s="46"/>
      <c r="P513" s="46"/>
      <c r="Q513" s="46">
        <v>3255</v>
      </c>
      <c r="R513" s="46"/>
      <c r="S513" s="46"/>
      <c r="T513" s="38"/>
      <c r="U513" s="46"/>
      <c r="V513" s="46">
        <v>0</v>
      </c>
    </row>
    <row r="514" spans="1:22" s="25" customFormat="1" ht="27.75" customHeight="1" x14ac:dyDescent="0.2">
      <c r="A514" s="157">
        <v>505</v>
      </c>
      <c r="B514" s="157"/>
      <c r="C514" s="39" t="s">
        <v>9</v>
      </c>
      <c r="D514" s="39"/>
      <c r="E514" s="46">
        <v>1347</v>
      </c>
      <c r="F514" s="46">
        <v>216</v>
      </c>
      <c r="G514" s="46">
        <v>1</v>
      </c>
      <c r="H514" s="46">
        <v>5</v>
      </c>
      <c r="I514" s="46">
        <v>2</v>
      </c>
      <c r="J514" s="46">
        <v>54</v>
      </c>
      <c r="K514" s="38">
        <f t="shared" si="7"/>
        <v>2254</v>
      </c>
      <c r="L514" s="46">
        <v>1</v>
      </c>
      <c r="M514" s="46" t="s">
        <v>1282</v>
      </c>
      <c r="N514" s="46"/>
      <c r="O514" s="46"/>
      <c r="P514" s="46"/>
      <c r="Q514" s="46">
        <v>2254</v>
      </c>
      <c r="R514" s="46"/>
      <c r="S514" s="46"/>
      <c r="T514" s="38"/>
      <c r="U514" s="46"/>
      <c r="V514" s="46">
        <v>0</v>
      </c>
    </row>
    <row r="515" spans="1:22" s="25" customFormat="1" ht="27.75" customHeight="1" x14ac:dyDescent="0.2">
      <c r="A515" s="46"/>
      <c r="B515" s="157"/>
      <c r="C515" s="156"/>
      <c r="D515" s="156"/>
      <c r="E515" s="46"/>
      <c r="F515" s="46"/>
      <c r="G515" s="46"/>
      <c r="H515" s="46"/>
      <c r="I515" s="46"/>
      <c r="J515" s="46"/>
      <c r="K515" s="38"/>
      <c r="L515" s="46"/>
      <c r="M515" s="46"/>
      <c r="N515" s="46"/>
      <c r="O515" s="46"/>
      <c r="P515" s="46"/>
      <c r="Q515" s="46"/>
      <c r="R515" s="46"/>
      <c r="S515" s="46"/>
      <c r="T515" s="38"/>
      <c r="U515" s="46"/>
      <c r="V515" s="46"/>
    </row>
    <row r="516" spans="1:22" s="25" customFormat="1" ht="27.75" customHeight="1" x14ac:dyDescent="0.2">
      <c r="A516" s="46"/>
      <c r="B516" s="157"/>
      <c r="C516" s="156"/>
      <c r="D516" s="156"/>
      <c r="E516" s="46"/>
      <c r="F516" s="46"/>
      <c r="G516" s="46"/>
      <c r="H516" s="46"/>
      <c r="I516" s="46"/>
      <c r="J516" s="46"/>
      <c r="K516" s="38"/>
      <c r="L516" s="46"/>
      <c r="M516" s="46"/>
      <c r="N516" s="46"/>
      <c r="O516" s="46"/>
      <c r="P516" s="46"/>
      <c r="Q516" s="46"/>
      <c r="R516" s="46"/>
      <c r="S516" s="46"/>
      <c r="T516" s="38"/>
      <c r="U516" s="46"/>
      <c r="V516" s="46"/>
    </row>
    <row r="517" spans="1:22" s="25" customFormat="1" ht="27.75" customHeight="1" x14ac:dyDescent="0.2">
      <c r="A517" s="46"/>
      <c r="B517" s="157"/>
      <c r="C517" s="156"/>
      <c r="D517" s="156"/>
      <c r="E517" s="46"/>
      <c r="F517" s="46"/>
      <c r="G517" s="46"/>
      <c r="H517" s="46"/>
      <c r="I517" s="46"/>
      <c r="J517" s="46"/>
      <c r="K517" s="38"/>
      <c r="L517" s="46"/>
      <c r="M517" s="46"/>
      <c r="N517" s="46"/>
      <c r="O517" s="46"/>
      <c r="P517" s="46"/>
      <c r="Q517" s="46"/>
      <c r="R517" s="46"/>
      <c r="S517" s="46"/>
      <c r="T517" s="38"/>
      <c r="U517" s="46"/>
      <c r="V517" s="46"/>
    </row>
    <row r="518" spans="1:22" s="25" customFormat="1" ht="27.75" customHeight="1" x14ac:dyDescent="0.2">
      <c r="A518" s="46"/>
      <c r="B518" s="157"/>
      <c r="C518" s="156"/>
      <c r="D518" s="156"/>
      <c r="E518" s="46"/>
      <c r="F518" s="46"/>
      <c r="G518" s="46"/>
      <c r="H518" s="46"/>
      <c r="I518" s="46"/>
      <c r="J518" s="46"/>
      <c r="K518" s="38"/>
      <c r="L518" s="46"/>
      <c r="M518" s="46"/>
      <c r="N518" s="46"/>
      <c r="O518" s="46"/>
      <c r="P518" s="46"/>
      <c r="Q518" s="46"/>
      <c r="R518" s="46"/>
      <c r="S518" s="46"/>
      <c r="T518" s="38"/>
      <c r="U518" s="46"/>
      <c r="V518" s="46"/>
    </row>
    <row r="519" spans="1:22" s="25" customFormat="1" ht="27.75" customHeight="1" x14ac:dyDescent="0.2">
      <c r="A519" s="46"/>
      <c r="B519" s="157"/>
      <c r="C519" s="156"/>
      <c r="D519" s="156"/>
      <c r="E519" s="46"/>
      <c r="F519" s="46"/>
      <c r="G519" s="46"/>
      <c r="H519" s="46"/>
      <c r="I519" s="46"/>
      <c r="J519" s="46"/>
      <c r="K519" s="38"/>
      <c r="L519" s="46"/>
      <c r="M519" s="46"/>
      <c r="N519" s="46"/>
      <c r="O519" s="46"/>
      <c r="P519" s="46"/>
      <c r="Q519" s="46"/>
      <c r="R519" s="46"/>
      <c r="S519" s="46"/>
      <c r="T519" s="38"/>
      <c r="U519" s="46"/>
      <c r="V519" s="46"/>
    </row>
    <row r="520" spans="1:22" s="25" customFormat="1" ht="27.75" customHeight="1" x14ac:dyDescent="0.2">
      <c r="A520" s="46"/>
      <c r="B520" s="157"/>
      <c r="C520" s="156"/>
      <c r="D520" s="156"/>
      <c r="E520" s="46"/>
      <c r="F520" s="46"/>
      <c r="G520" s="46"/>
      <c r="H520" s="46"/>
      <c r="I520" s="46"/>
      <c r="J520" s="46"/>
      <c r="K520" s="38"/>
      <c r="L520" s="46"/>
      <c r="M520" s="46"/>
      <c r="N520" s="46"/>
      <c r="O520" s="46"/>
      <c r="P520" s="46"/>
      <c r="Q520" s="46"/>
      <c r="R520" s="46"/>
      <c r="S520" s="46"/>
      <c r="T520" s="38"/>
      <c r="U520" s="46"/>
      <c r="V520" s="46"/>
    </row>
    <row r="521" spans="1:22" s="25" customFormat="1" ht="27.75" customHeight="1" x14ac:dyDescent="0.2">
      <c r="A521" s="46"/>
      <c r="B521" s="157"/>
      <c r="C521" s="156"/>
      <c r="D521" s="156"/>
      <c r="E521" s="46"/>
      <c r="F521" s="46"/>
      <c r="G521" s="46"/>
      <c r="H521" s="46"/>
      <c r="I521" s="46"/>
      <c r="J521" s="46"/>
      <c r="K521" s="38"/>
      <c r="L521" s="46"/>
      <c r="M521" s="46"/>
      <c r="N521" s="46"/>
      <c r="O521" s="46"/>
      <c r="P521" s="46"/>
      <c r="Q521" s="46"/>
      <c r="R521" s="46"/>
      <c r="S521" s="46"/>
      <c r="T521" s="38"/>
      <c r="U521" s="46"/>
      <c r="V521" s="46"/>
    </row>
    <row r="522" spans="1:22" s="25" customFormat="1" ht="27.75" customHeight="1" x14ac:dyDescent="0.2">
      <c r="A522" s="46"/>
      <c r="B522" s="157"/>
      <c r="C522" s="39"/>
      <c r="D522" s="39"/>
      <c r="E522" s="46"/>
      <c r="F522" s="46"/>
      <c r="G522" s="46"/>
      <c r="H522" s="46"/>
      <c r="I522" s="46"/>
      <c r="J522" s="46"/>
      <c r="K522" s="38"/>
      <c r="L522" s="46"/>
      <c r="M522" s="46"/>
      <c r="N522" s="46"/>
      <c r="O522" s="46"/>
      <c r="P522" s="46"/>
      <c r="Q522" s="46"/>
      <c r="R522" s="46"/>
      <c r="S522" s="46"/>
      <c r="T522" s="38"/>
      <c r="U522" s="46"/>
      <c r="V522" s="46"/>
    </row>
    <row r="523" spans="1:22" s="25" customFormat="1" ht="27.75" customHeight="1" x14ac:dyDescent="0.2">
      <c r="A523" s="47"/>
      <c r="B523" s="47"/>
      <c r="C523" s="158"/>
      <c r="D523" s="158"/>
      <c r="E523" s="47"/>
      <c r="F523" s="47"/>
      <c r="G523" s="47"/>
      <c r="H523" s="47"/>
      <c r="I523" s="47"/>
      <c r="J523" s="47"/>
      <c r="K523" s="158"/>
      <c r="L523" s="47"/>
      <c r="M523" s="47"/>
      <c r="N523" s="47"/>
      <c r="O523" s="47"/>
      <c r="P523" s="47"/>
      <c r="Q523" s="47"/>
      <c r="R523" s="47"/>
      <c r="S523" s="47"/>
      <c r="T523" s="158"/>
      <c r="U523" s="47"/>
      <c r="V523" s="47"/>
    </row>
    <row r="524" spans="1:22" s="25" customFormat="1" ht="15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</row>
    <row r="525" spans="1:22" s="25" customFormat="1" ht="18.75" x14ac:dyDescent="0.45">
      <c r="A525" s="48" t="s">
        <v>219</v>
      </c>
      <c r="B525" s="48"/>
      <c r="C525" s="48"/>
      <c r="D525" s="48"/>
      <c r="E525" s="48"/>
      <c r="F525" s="48" t="s">
        <v>206</v>
      </c>
      <c r="G525" s="48"/>
      <c r="H525" s="48" t="s">
        <v>597</v>
      </c>
      <c r="I525" s="48"/>
      <c r="J525" s="31"/>
      <c r="K525" s="49"/>
      <c r="L525" s="50"/>
      <c r="M525" s="50"/>
      <c r="N525" s="47"/>
      <c r="O525" s="47"/>
      <c r="P525" s="47"/>
      <c r="Q525" s="47"/>
      <c r="R525" s="47"/>
      <c r="S525" s="47"/>
      <c r="T525" s="47"/>
      <c r="U525" s="47"/>
      <c r="V525" s="47"/>
    </row>
    <row r="526" spans="1:22" s="25" customFormat="1" ht="18.75" x14ac:dyDescent="0.45">
      <c r="A526" s="48"/>
      <c r="B526" s="48"/>
      <c r="C526" s="48"/>
      <c r="D526" s="48"/>
      <c r="E526" s="48"/>
      <c r="F526" s="48"/>
      <c r="G526" s="48"/>
      <c r="H526" s="48" t="s">
        <v>598</v>
      </c>
      <c r="I526" s="48"/>
      <c r="J526" s="31"/>
      <c r="K526" s="49"/>
      <c r="L526" s="50"/>
      <c r="M526" s="50"/>
      <c r="N526" s="47"/>
      <c r="O526" s="47"/>
      <c r="P526" s="47"/>
      <c r="Q526" s="47"/>
      <c r="R526" s="47"/>
      <c r="S526" s="47"/>
      <c r="T526" s="47"/>
      <c r="U526" s="47"/>
      <c r="V526" s="47"/>
    </row>
    <row r="527" spans="1:22" s="25" customFormat="1" ht="18.75" x14ac:dyDescent="0.45">
      <c r="A527" s="48"/>
      <c r="B527" s="48"/>
      <c r="C527" s="48"/>
      <c r="D527" s="48"/>
      <c r="E527" s="48"/>
      <c r="F527" s="48"/>
      <c r="G527" s="48"/>
      <c r="H527" s="48" t="s">
        <v>599</v>
      </c>
      <c r="I527" s="48"/>
      <c r="J527" s="31"/>
      <c r="K527" s="49"/>
      <c r="L527" s="50"/>
      <c r="M527" s="50"/>
      <c r="N527" s="47"/>
      <c r="O527" s="47"/>
      <c r="P527" s="47"/>
      <c r="Q527" s="47"/>
      <c r="R527" s="47"/>
      <c r="S527" s="47"/>
      <c r="T527" s="47"/>
      <c r="U527" s="47"/>
      <c r="V527" s="47"/>
    </row>
    <row r="528" spans="1:22" s="25" customFormat="1" ht="18.75" x14ac:dyDescent="0.45">
      <c r="A528" s="48"/>
      <c r="B528" s="48"/>
      <c r="C528" s="48"/>
      <c r="D528" s="48"/>
      <c r="E528" s="48"/>
      <c r="F528" s="48"/>
      <c r="G528" s="48"/>
      <c r="H528" s="48" t="s">
        <v>600</v>
      </c>
      <c r="I528" s="48"/>
      <c r="J528" s="31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</row>
    <row r="529" spans="1:22" s="25" customFormat="1" ht="18.75" x14ac:dyDescent="0.45">
      <c r="A529" s="48"/>
      <c r="B529" s="48"/>
      <c r="C529" s="48"/>
      <c r="D529" s="48"/>
      <c r="E529" s="48"/>
      <c r="F529" s="48"/>
      <c r="G529" s="48"/>
      <c r="H529" s="48" t="s">
        <v>601</v>
      </c>
      <c r="I529" s="48"/>
      <c r="J529" s="31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</row>
  </sheetData>
  <mergeCells count="28">
    <mergeCell ref="V3:V9"/>
    <mergeCell ref="H4:J4"/>
    <mergeCell ref="K4:K9"/>
    <mergeCell ref="M4:M9"/>
    <mergeCell ref="L4:L9"/>
    <mergeCell ref="N4:N9"/>
    <mergeCell ref="O4:O9"/>
    <mergeCell ref="P4:P9"/>
    <mergeCell ref="U4:U9"/>
    <mergeCell ref="J5:J9"/>
    <mergeCell ref="A3:K3"/>
    <mergeCell ref="A4:A9"/>
    <mergeCell ref="C4:C9"/>
    <mergeCell ref="E4:E9"/>
    <mergeCell ref="F4:F9"/>
    <mergeCell ref="G4:G9"/>
    <mergeCell ref="A1:U1"/>
    <mergeCell ref="A2:U2"/>
    <mergeCell ref="L3:U3"/>
    <mergeCell ref="H5:H9"/>
    <mergeCell ref="I5:I9"/>
    <mergeCell ref="D4:D9"/>
    <mergeCell ref="Q4:T4"/>
    <mergeCell ref="Q5:Q9"/>
    <mergeCell ref="R5:R9"/>
    <mergeCell ref="S5:S9"/>
    <mergeCell ref="T5:T9"/>
    <mergeCell ref="B4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0"/>
  <sheetViews>
    <sheetView workbookViewId="0">
      <pane xSplit="15" ySplit="10" topLeftCell="P311" activePane="bottomRight" state="frozenSplit"/>
      <selection pane="topRight" activeCell="P1" sqref="P1"/>
      <selection pane="bottomLeft" activeCell="A16" sqref="A16"/>
      <selection pane="bottomRight" activeCell="C320" sqref="C320:C329"/>
    </sheetView>
  </sheetViews>
  <sheetFormatPr defaultRowHeight="14.25" x14ac:dyDescent="0.2"/>
  <cols>
    <col min="1" max="1" width="9" style="45"/>
    <col min="2" max="2" width="15.375" customWidth="1"/>
    <col min="3" max="3" width="11.5" style="25" customWidth="1"/>
    <col min="8" max="8" width="6.875" customWidth="1"/>
    <col min="9" max="9" width="6.25" customWidth="1"/>
    <col min="10" max="10" width="6.375" customWidth="1"/>
    <col min="11" max="11" width="8.75" customWidth="1"/>
    <col min="12" max="12" width="13.125" style="25" hidden="1" customWidth="1"/>
    <col min="13" max="13" width="0" hidden="1" customWidth="1"/>
    <col min="14" max="14" width="7.125" customWidth="1"/>
    <col min="15" max="15" width="12.875" customWidth="1"/>
    <col min="17" max="17" width="9" style="25"/>
    <col min="20" max="21" width="0" hidden="1" customWidth="1"/>
    <col min="27" max="32" width="0" hidden="1" customWidth="1"/>
  </cols>
  <sheetData>
    <row r="1" spans="1:33" ht="20.25" x14ac:dyDescent="0.3">
      <c r="A1" s="224" t="s">
        <v>3151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5"/>
    </row>
    <row r="2" spans="1:33" ht="20.25" x14ac:dyDescent="0.2">
      <c r="A2" s="225" t="s">
        <v>3400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164" t="s">
        <v>3152</v>
      </c>
    </row>
    <row r="3" spans="1:33" s="53" customFormat="1" ht="17.25" customHeight="1" x14ac:dyDescent="0.5">
      <c r="A3" s="190" t="s">
        <v>207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9" t="s">
        <v>208</v>
      </c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165"/>
      <c r="AB3" s="165"/>
      <c r="AC3" s="165"/>
      <c r="AD3" s="165"/>
      <c r="AE3" s="165"/>
      <c r="AF3" s="165"/>
      <c r="AG3" s="222" t="s">
        <v>752</v>
      </c>
    </row>
    <row r="4" spans="1:33" s="53" customFormat="1" ht="16.5" customHeight="1" x14ac:dyDescent="0.5">
      <c r="A4" s="182" t="s">
        <v>2</v>
      </c>
      <c r="B4" s="182" t="s">
        <v>2704</v>
      </c>
      <c r="C4" s="182" t="s">
        <v>205</v>
      </c>
      <c r="D4" s="182" t="s">
        <v>4</v>
      </c>
      <c r="E4" s="182" t="s">
        <v>1064</v>
      </c>
      <c r="F4" s="179" t="s">
        <v>3153</v>
      </c>
      <c r="G4" s="198" t="s">
        <v>206</v>
      </c>
      <c r="H4" s="183" t="s">
        <v>1066</v>
      </c>
      <c r="I4" s="183"/>
      <c r="J4" s="223"/>
      <c r="K4" s="179" t="s">
        <v>337</v>
      </c>
      <c r="L4" s="166"/>
      <c r="M4" s="166"/>
      <c r="N4" s="190" t="s">
        <v>2</v>
      </c>
      <c r="O4" s="222" t="s">
        <v>2778</v>
      </c>
      <c r="P4" s="222" t="s">
        <v>211</v>
      </c>
      <c r="Q4" s="222" t="s">
        <v>338</v>
      </c>
      <c r="R4" s="178" t="s">
        <v>206</v>
      </c>
      <c r="S4" s="222" t="s">
        <v>2779</v>
      </c>
      <c r="T4" s="167"/>
      <c r="U4" s="167"/>
      <c r="V4" s="184" t="s">
        <v>338</v>
      </c>
      <c r="W4" s="185"/>
      <c r="X4" s="185"/>
      <c r="Y4" s="185"/>
      <c r="Z4" s="185"/>
      <c r="AA4" s="185"/>
      <c r="AB4" s="185"/>
      <c r="AC4" s="185"/>
      <c r="AD4" s="193"/>
      <c r="AE4" s="178" t="s">
        <v>2774</v>
      </c>
      <c r="AF4" s="197" t="s">
        <v>2775</v>
      </c>
      <c r="AG4" s="222"/>
    </row>
    <row r="5" spans="1:33" s="53" customFormat="1" ht="14.25" customHeight="1" x14ac:dyDescent="0.5">
      <c r="A5" s="182"/>
      <c r="B5" s="182"/>
      <c r="C5" s="182"/>
      <c r="D5" s="182"/>
      <c r="E5" s="182"/>
      <c r="F5" s="179"/>
      <c r="G5" s="179"/>
      <c r="H5" s="190" t="s">
        <v>6</v>
      </c>
      <c r="I5" s="190" t="s">
        <v>7</v>
      </c>
      <c r="J5" s="205" t="s">
        <v>8</v>
      </c>
      <c r="K5" s="179"/>
      <c r="L5" s="168" t="s">
        <v>2776</v>
      </c>
      <c r="M5" s="169" t="s">
        <v>2777</v>
      </c>
      <c r="N5" s="190"/>
      <c r="O5" s="222"/>
      <c r="P5" s="222"/>
      <c r="Q5" s="222"/>
      <c r="R5" s="179"/>
      <c r="S5" s="222"/>
      <c r="T5" s="187" t="s">
        <v>2781</v>
      </c>
      <c r="U5" s="178" t="s">
        <v>2782</v>
      </c>
      <c r="V5" s="178" t="s">
        <v>214</v>
      </c>
      <c r="W5" s="178" t="s">
        <v>215</v>
      </c>
      <c r="X5" s="178" t="s">
        <v>216</v>
      </c>
      <c r="Y5" s="178" t="s">
        <v>2788</v>
      </c>
      <c r="Z5" s="178" t="s">
        <v>2783</v>
      </c>
      <c r="AA5" s="187" t="s">
        <v>2784</v>
      </c>
      <c r="AB5" s="178" t="s">
        <v>2785</v>
      </c>
      <c r="AC5" s="178" t="s">
        <v>2786</v>
      </c>
      <c r="AD5" s="178" t="s">
        <v>2787</v>
      </c>
      <c r="AE5" s="179"/>
      <c r="AF5" s="198"/>
      <c r="AG5" s="222"/>
    </row>
    <row r="6" spans="1:33" s="53" customFormat="1" ht="14.25" customHeight="1" x14ac:dyDescent="0.5">
      <c r="A6" s="182"/>
      <c r="B6" s="182"/>
      <c r="C6" s="182"/>
      <c r="D6" s="182"/>
      <c r="E6" s="182"/>
      <c r="F6" s="179"/>
      <c r="G6" s="179"/>
      <c r="H6" s="190"/>
      <c r="I6" s="190"/>
      <c r="J6" s="227"/>
      <c r="K6" s="179"/>
      <c r="L6" s="168"/>
      <c r="M6" s="169"/>
      <c r="N6" s="190"/>
      <c r="O6" s="222"/>
      <c r="P6" s="222"/>
      <c r="Q6" s="222"/>
      <c r="R6" s="179"/>
      <c r="S6" s="222"/>
      <c r="T6" s="188"/>
      <c r="U6" s="179"/>
      <c r="V6" s="179"/>
      <c r="W6" s="179"/>
      <c r="X6" s="179"/>
      <c r="Y6" s="179"/>
      <c r="Z6" s="179"/>
      <c r="AA6" s="188"/>
      <c r="AB6" s="179"/>
      <c r="AC6" s="179"/>
      <c r="AD6" s="179"/>
      <c r="AE6" s="179"/>
      <c r="AF6" s="198"/>
      <c r="AG6" s="222"/>
    </row>
    <row r="7" spans="1:33" s="53" customFormat="1" ht="14.25" customHeight="1" x14ac:dyDescent="0.5">
      <c r="A7" s="182"/>
      <c r="B7" s="182"/>
      <c r="C7" s="182"/>
      <c r="D7" s="182"/>
      <c r="E7" s="182"/>
      <c r="F7" s="179"/>
      <c r="G7" s="179"/>
      <c r="H7" s="190"/>
      <c r="I7" s="190"/>
      <c r="J7" s="227"/>
      <c r="K7" s="179"/>
      <c r="L7" s="168"/>
      <c r="M7" s="169"/>
      <c r="N7" s="190"/>
      <c r="O7" s="222"/>
      <c r="P7" s="222"/>
      <c r="Q7" s="222"/>
      <c r="R7" s="179"/>
      <c r="S7" s="222"/>
      <c r="T7" s="188"/>
      <c r="U7" s="179"/>
      <c r="V7" s="179"/>
      <c r="W7" s="179"/>
      <c r="X7" s="179"/>
      <c r="Y7" s="179"/>
      <c r="Z7" s="179"/>
      <c r="AA7" s="188"/>
      <c r="AB7" s="179"/>
      <c r="AC7" s="179"/>
      <c r="AD7" s="179"/>
      <c r="AE7" s="179"/>
      <c r="AF7" s="198"/>
      <c r="AG7" s="222"/>
    </row>
    <row r="8" spans="1:33" s="53" customFormat="1" ht="14.25" customHeight="1" x14ac:dyDescent="0.5">
      <c r="A8" s="182"/>
      <c r="B8" s="182"/>
      <c r="C8" s="182"/>
      <c r="D8" s="182"/>
      <c r="E8" s="182"/>
      <c r="F8" s="179"/>
      <c r="G8" s="179"/>
      <c r="H8" s="190"/>
      <c r="I8" s="190"/>
      <c r="J8" s="227"/>
      <c r="K8" s="179"/>
      <c r="L8" s="168"/>
      <c r="M8" s="169"/>
      <c r="N8" s="190"/>
      <c r="O8" s="222"/>
      <c r="P8" s="222"/>
      <c r="Q8" s="222"/>
      <c r="R8" s="179"/>
      <c r="S8" s="222"/>
      <c r="T8" s="188"/>
      <c r="U8" s="179"/>
      <c r="V8" s="179"/>
      <c r="W8" s="179"/>
      <c r="X8" s="179"/>
      <c r="Y8" s="179"/>
      <c r="Z8" s="179"/>
      <c r="AA8" s="188"/>
      <c r="AB8" s="179"/>
      <c r="AC8" s="179"/>
      <c r="AD8" s="179"/>
      <c r="AE8" s="179"/>
      <c r="AF8" s="198"/>
      <c r="AG8" s="222"/>
    </row>
    <row r="9" spans="1:33" s="53" customFormat="1" ht="14.25" customHeight="1" x14ac:dyDescent="0.5">
      <c r="A9" s="182"/>
      <c r="B9" s="182"/>
      <c r="C9" s="182"/>
      <c r="D9" s="182"/>
      <c r="E9" s="182"/>
      <c r="F9" s="179"/>
      <c r="G9" s="179"/>
      <c r="H9" s="190"/>
      <c r="I9" s="190"/>
      <c r="J9" s="227"/>
      <c r="K9" s="179"/>
      <c r="L9" s="168"/>
      <c r="M9" s="169"/>
      <c r="N9" s="190"/>
      <c r="O9" s="222"/>
      <c r="P9" s="222"/>
      <c r="Q9" s="222"/>
      <c r="R9" s="179"/>
      <c r="S9" s="222"/>
      <c r="T9" s="188"/>
      <c r="U9" s="179"/>
      <c r="V9" s="179"/>
      <c r="W9" s="179"/>
      <c r="X9" s="179"/>
      <c r="Y9" s="179"/>
      <c r="Z9" s="179"/>
      <c r="AA9" s="188"/>
      <c r="AB9" s="179"/>
      <c r="AC9" s="179"/>
      <c r="AD9" s="179"/>
      <c r="AE9" s="179"/>
      <c r="AF9" s="198"/>
      <c r="AG9" s="222"/>
    </row>
    <row r="10" spans="1:33" s="53" customFormat="1" ht="24.75" customHeight="1" x14ac:dyDescent="0.5">
      <c r="A10" s="183"/>
      <c r="B10" s="183"/>
      <c r="C10" s="183"/>
      <c r="D10" s="183"/>
      <c r="E10" s="183"/>
      <c r="F10" s="180"/>
      <c r="G10" s="180"/>
      <c r="H10" s="190"/>
      <c r="I10" s="190"/>
      <c r="J10" s="223"/>
      <c r="K10" s="180"/>
      <c r="L10" s="170"/>
      <c r="M10" s="171"/>
      <c r="N10" s="190"/>
      <c r="O10" s="222"/>
      <c r="P10" s="222"/>
      <c r="Q10" s="222"/>
      <c r="R10" s="180"/>
      <c r="S10" s="222"/>
      <c r="T10" s="189"/>
      <c r="U10" s="180"/>
      <c r="V10" s="180"/>
      <c r="W10" s="180"/>
      <c r="X10" s="180"/>
      <c r="Y10" s="180"/>
      <c r="Z10" s="180"/>
      <c r="AA10" s="189"/>
      <c r="AB10" s="180"/>
      <c r="AC10" s="180"/>
      <c r="AD10" s="180"/>
      <c r="AE10" s="180"/>
      <c r="AF10" s="226"/>
      <c r="AG10" s="222"/>
    </row>
    <row r="11" spans="1:33" s="53" customFormat="1" ht="27.75" customHeight="1" x14ac:dyDescent="0.5">
      <c r="A11" s="161"/>
      <c r="B11" s="160" t="s">
        <v>3154</v>
      </c>
      <c r="C11" s="160" t="s">
        <v>9</v>
      </c>
      <c r="D11" s="161">
        <v>4769</v>
      </c>
      <c r="E11" s="161">
        <v>128</v>
      </c>
      <c r="F11" s="161">
        <v>49957</v>
      </c>
      <c r="G11" s="161">
        <v>2</v>
      </c>
      <c r="H11" s="161"/>
      <c r="I11" s="161"/>
      <c r="J11" s="161">
        <v>70</v>
      </c>
      <c r="K11" s="51">
        <f>H11*400+I11*100+J11</f>
        <v>70</v>
      </c>
      <c r="L11" s="160">
        <v>75</v>
      </c>
      <c r="M11" s="161">
        <f>K11*L11</f>
        <v>5250</v>
      </c>
      <c r="N11" s="160">
        <v>2</v>
      </c>
      <c r="O11" s="161" t="s">
        <v>3155</v>
      </c>
      <c r="P11" s="160" t="s">
        <v>15</v>
      </c>
      <c r="Q11" s="160" t="s">
        <v>12</v>
      </c>
      <c r="R11" s="160">
        <v>2</v>
      </c>
      <c r="S11" s="160">
        <v>116</v>
      </c>
      <c r="T11" s="160">
        <v>6400</v>
      </c>
      <c r="U11" s="161">
        <f t="shared" ref="U11:U74" si="0">S11*T11</f>
        <v>742400</v>
      </c>
      <c r="V11" s="160"/>
      <c r="W11" s="160">
        <v>116</v>
      </c>
      <c r="X11" s="160"/>
      <c r="Y11" s="160"/>
      <c r="Z11" s="160">
        <v>21</v>
      </c>
      <c r="AA11" s="160">
        <f>U11*80%</f>
        <v>593920</v>
      </c>
      <c r="AB11" s="161">
        <f>U11-AA11</f>
        <v>148480</v>
      </c>
      <c r="AC11" s="161">
        <f t="shared" ref="AC11:AC74" si="1">M11+AB11</f>
        <v>153730</v>
      </c>
      <c r="AD11" s="160">
        <v>0</v>
      </c>
      <c r="AE11" s="161">
        <v>50</v>
      </c>
      <c r="AF11" s="161">
        <v>0</v>
      </c>
      <c r="AG11" s="136">
        <f>AE11*AF11%</f>
        <v>0</v>
      </c>
    </row>
    <row r="12" spans="1:33" s="53" customFormat="1" ht="27.75" customHeight="1" x14ac:dyDescent="0.5">
      <c r="A12" s="160"/>
      <c r="B12" s="160"/>
      <c r="C12" s="160" t="s">
        <v>117</v>
      </c>
      <c r="D12" s="160"/>
      <c r="E12" s="160"/>
      <c r="F12" s="160"/>
      <c r="G12" s="160">
        <v>1</v>
      </c>
      <c r="H12" s="160">
        <v>6</v>
      </c>
      <c r="I12" s="160"/>
      <c r="J12" s="160"/>
      <c r="K12" s="52">
        <f t="shared" ref="K12:K75" si="2">H12*400+I12*100+J12</f>
        <v>2400</v>
      </c>
      <c r="L12" s="160">
        <v>75</v>
      </c>
      <c r="M12" s="161">
        <f t="shared" ref="M12:M75" si="3">K12*L12</f>
        <v>180000</v>
      </c>
      <c r="N12" s="160">
        <v>1</v>
      </c>
      <c r="O12" s="160" t="s">
        <v>3155</v>
      </c>
      <c r="P12" s="160"/>
      <c r="Q12" s="160"/>
      <c r="R12" s="160"/>
      <c r="S12" s="160"/>
      <c r="T12" s="160"/>
      <c r="U12" s="161">
        <f t="shared" si="0"/>
        <v>0</v>
      </c>
      <c r="V12" s="160">
        <v>2400</v>
      </c>
      <c r="W12" s="160"/>
      <c r="X12" s="160"/>
      <c r="Y12" s="160"/>
      <c r="Z12" s="160"/>
      <c r="AA12" s="160">
        <f t="shared" ref="AA12:AA71" si="4">U12*80%</f>
        <v>0</v>
      </c>
      <c r="AB12" s="161">
        <f t="shared" ref="AB12:AB75" si="5">U12-AA12</f>
        <v>0</v>
      </c>
      <c r="AC12" s="161">
        <f t="shared" si="1"/>
        <v>180000</v>
      </c>
      <c r="AD12" s="160">
        <v>0</v>
      </c>
      <c r="AE12" s="160">
        <v>0</v>
      </c>
      <c r="AF12" s="160">
        <v>180000</v>
      </c>
      <c r="AG12" s="136">
        <v>0.01</v>
      </c>
    </row>
    <row r="13" spans="1:33" s="53" customFormat="1" ht="27.75" customHeight="1" x14ac:dyDescent="0.5">
      <c r="A13" s="160"/>
      <c r="B13" s="160" t="s">
        <v>3156</v>
      </c>
      <c r="C13" s="160" t="s">
        <v>3157</v>
      </c>
      <c r="D13" s="160"/>
      <c r="E13" s="160"/>
      <c r="F13" s="160"/>
      <c r="G13" s="160">
        <v>2</v>
      </c>
      <c r="H13" s="160"/>
      <c r="I13" s="160"/>
      <c r="J13" s="160"/>
      <c r="K13" s="52">
        <f t="shared" si="2"/>
        <v>0</v>
      </c>
      <c r="L13" s="160"/>
      <c r="M13" s="161">
        <f t="shared" si="3"/>
        <v>0</v>
      </c>
      <c r="N13" s="160">
        <v>2</v>
      </c>
      <c r="O13" s="160" t="s">
        <v>3158</v>
      </c>
      <c r="P13" s="160" t="s">
        <v>15</v>
      </c>
      <c r="Q13" s="160" t="s">
        <v>12</v>
      </c>
      <c r="R13" s="160">
        <v>2</v>
      </c>
      <c r="S13" s="160">
        <v>252</v>
      </c>
      <c r="T13" s="160">
        <v>6400</v>
      </c>
      <c r="U13" s="161">
        <f t="shared" si="0"/>
        <v>1612800</v>
      </c>
      <c r="V13" s="160"/>
      <c r="W13" s="160">
        <v>252</v>
      </c>
      <c r="X13" s="160"/>
      <c r="Y13" s="160"/>
      <c r="Z13" s="160">
        <v>21</v>
      </c>
      <c r="AA13" s="160">
        <f t="shared" si="4"/>
        <v>1290240</v>
      </c>
      <c r="AB13" s="161">
        <f t="shared" si="5"/>
        <v>322560</v>
      </c>
      <c r="AC13" s="161">
        <f t="shared" si="1"/>
        <v>322560</v>
      </c>
      <c r="AD13" s="160">
        <v>0</v>
      </c>
      <c r="AE13" s="160">
        <v>0</v>
      </c>
      <c r="AF13" s="160">
        <v>322560</v>
      </c>
      <c r="AG13" s="136">
        <v>0.02</v>
      </c>
    </row>
    <row r="14" spans="1:33" s="53" customFormat="1" ht="27.75" customHeight="1" x14ac:dyDescent="0.5">
      <c r="A14" s="160"/>
      <c r="B14" s="160"/>
      <c r="C14" s="160" t="s">
        <v>13</v>
      </c>
      <c r="D14" s="160"/>
      <c r="E14" s="160"/>
      <c r="F14" s="160"/>
      <c r="G14" s="160">
        <v>1</v>
      </c>
      <c r="H14" s="160">
        <v>10</v>
      </c>
      <c r="I14" s="160"/>
      <c r="J14" s="160"/>
      <c r="K14" s="52">
        <f t="shared" si="2"/>
        <v>4000</v>
      </c>
      <c r="L14" s="160">
        <v>75</v>
      </c>
      <c r="M14" s="161">
        <f t="shared" si="3"/>
        <v>300000</v>
      </c>
      <c r="N14" s="160">
        <v>1</v>
      </c>
      <c r="O14" s="160" t="s">
        <v>3158</v>
      </c>
      <c r="P14" s="160"/>
      <c r="Q14" s="160"/>
      <c r="R14" s="160"/>
      <c r="S14" s="160"/>
      <c r="T14" s="160"/>
      <c r="U14" s="161">
        <f t="shared" si="0"/>
        <v>0</v>
      </c>
      <c r="V14" s="160">
        <v>4000</v>
      </c>
      <c r="W14" s="160"/>
      <c r="X14" s="160"/>
      <c r="Y14" s="160"/>
      <c r="Z14" s="160"/>
      <c r="AA14" s="160">
        <f t="shared" si="4"/>
        <v>0</v>
      </c>
      <c r="AB14" s="161">
        <f t="shared" si="5"/>
        <v>0</v>
      </c>
      <c r="AC14" s="161">
        <f t="shared" si="1"/>
        <v>300000</v>
      </c>
      <c r="AD14" s="160">
        <v>0</v>
      </c>
      <c r="AE14" s="160">
        <v>0</v>
      </c>
      <c r="AF14" s="160">
        <v>300000</v>
      </c>
      <c r="AG14" s="136">
        <v>0.01</v>
      </c>
    </row>
    <row r="15" spans="1:33" s="53" customFormat="1" ht="27.75" customHeight="1" x14ac:dyDescent="0.5">
      <c r="A15" s="160"/>
      <c r="B15" s="160"/>
      <c r="C15" s="160" t="s">
        <v>117</v>
      </c>
      <c r="D15" s="160"/>
      <c r="E15" s="160"/>
      <c r="F15" s="160"/>
      <c r="G15" s="160">
        <v>1</v>
      </c>
      <c r="H15" s="160">
        <v>2</v>
      </c>
      <c r="I15" s="160">
        <v>2</v>
      </c>
      <c r="J15" s="160">
        <v>60</v>
      </c>
      <c r="K15" s="52">
        <f t="shared" si="2"/>
        <v>1060</v>
      </c>
      <c r="L15" s="160">
        <v>75</v>
      </c>
      <c r="M15" s="161">
        <f t="shared" si="3"/>
        <v>79500</v>
      </c>
      <c r="N15" s="160">
        <v>1</v>
      </c>
      <c r="O15" s="160" t="s">
        <v>3158</v>
      </c>
      <c r="P15" s="160"/>
      <c r="Q15" s="160"/>
      <c r="R15" s="160"/>
      <c r="S15" s="160"/>
      <c r="T15" s="160"/>
      <c r="U15" s="161">
        <f t="shared" si="0"/>
        <v>0</v>
      </c>
      <c r="V15" s="160">
        <v>1060</v>
      </c>
      <c r="W15" s="160"/>
      <c r="X15" s="160"/>
      <c r="Y15" s="160"/>
      <c r="Z15" s="160"/>
      <c r="AA15" s="160">
        <f t="shared" si="4"/>
        <v>0</v>
      </c>
      <c r="AB15" s="161">
        <f t="shared" si="5"/>
        <v>0</v>
      </c>
      <c r="AC15" s="161">
        <f t="shared" si="1"/>
        <v>79500</v>
      </c>
      <c r="AD15" s="160">
        <v>0</v>
      </c>
      <c r="AE15" s="160">
        <v>0</v>
      </c>
      <c r="AF15" s="160">
        <v>79500</v>
      </c>
      <c r="AG15" s="136">
        <v>0.01</v>
      </c>
    </row>
    <row r="16" spans="1:33" s="53" customFormat="1" ht="27.75" customHeight="1" x14ac:dyDescent="0.5">
      <c r="A16" s="160"/>
      <c r="B16" s="160" t="s">
        <v>1919</v>
      </c>
      <c r="C16" s="160" t="s">
        <v>9</v>
      </c>
      <c r="D16" s="160"/>
      <c r="E16" s="160">
        <v>75</v>
      </c>
      <c r="F16" s="160">
        <v>7112</v>
      </c>
      <c r="G16" s="160">
        <v>2</v>
      </c>
      <c r="H16" s="160"/>
      <c r="I16" s="160"/>
      <c r="J16" s="160">
        <v>65</v>
      </c>
      <c r="K16" s="52">
        <f t="shared" si="2"/>
        <v>65</v>
      </c>
      <c r="L16" s="160">
        <v>430</v>
      </c>
      <c r="M16" s="161">
        <f t="shared" si="3"/>
        <v>27950</v>
      </c>
      <c r="N16" s="160">
        <v>2</v>
      </c>
      <c r="O16" s="160" t="s">
        <v>3159</v>
      </c>
      <c r="P16" s="160" t="s">
        <v>15</v>
      </c>
      <c r="Q16" s="160" t="s">
        <v>12</v>
      </c>
      <c r="R16" s="160">
        <v>2</v>
      </c>
      <c r="S16" s="160">
        <v>134</v>
      </c>
      <c r="T16" s="160">
        <v>6400</v>
      </c>
      <c r="U16" s="161">
        <f t="shared" si="0"/>
        <v>857600</v>
      </c>
      <c r="V16" s="160"/>
      <c r="W16" s="160">
        <v>134</v>
      </c>
      <c r="X16" s="160"/>
      <c r="Y16" s="160"/>
      <c r="Z16" s="160">
        <v>21</v>
      </c>
      <c r="AA16" s="160">
        <f t="shared" si="4"/>
        <v>686080</v>
      </c>
      <c r="AB16" s="161">
        <f t="shared" si="5"/>
        <v>171520</v>
      </c>
      <c r="AC16" s="161">
        <f t="shared" si="1"/>
        <v>199470</v>
      </c>
      <c r="AD16" s="160">
        <v>0</v>
      </c>
      <c r="AE16" s="160">
        <v>50</v>
      </c>
      <c r="AF16" s="160">
        <v>0</v>
      </c>
      <c r="AG16" s="136">
        <f t="shared" ref="AG16:AG73" si="6">AE16*AF16%</f>
        <v>0</v>
      </c>
    </row>
    <row r="17" spans="1:33" s="53" customFormat="1" ht="27.75" customHeight="1" x14ac:dyDescent="0.5">
      <c r="A17" s="160"/>
      <c r="B17" s="160"/>
      <c r="C17" s="160" t="s">
        <v>9</v>
      </c>
      <c r="D17" s="160">
        <v>5802</v>
      </c>
      <c r="E17" s="160">
        <v>182</v>
      </c>
      <c r="F17" s="160">
        <v>55790</v>
      </c>
      <c r="G17" s="160">
        <v>1</v>
      </c>
      <c r="H17" s="160">
        <v>5</v>
      </c>
      <c r="I17" s="160"/>
      <c r="J17" s="160"/>
      <c r="K17" s="52">
        <f t="shared" si="2"/>
        <v>2000</v>
      </c>
      <c r="L17" s="160">
        <v>75</v>
      </c>
      <c r="M17" s="161">
        <f t="shared" si="3"/>
        <v>150000</v>
      </c>
      <c r="N17" s="160">
        <v>1</v>
      </c>
      <c r="O17" s="160" t="s">
        <v>3159</v>
      </c>
      <c r="P17" s="160"/>
      <c r="Q17" s="160"/>
      <c r="R17" s="160"/>
      <c r="S17" s="160"/>
      <c r="T17" s="160"/>
      <c r="U17" s="161">
        <f t="shared" si="0"/>
        <v>0</v>
      </c>
      <c r="V17" s="160">
        <v>2000</v>
      </c>
      <c r="W17" s="160"/>
      <c r="X17" s="160"/>
      <c r="Y17" s="160"/>
      <c r="Z17" s="160"/>
      <c r="AA17" s="160">
        <f t="shared" si="4"/>
        <v>0</v>
      </c>
      <c r="AB17" s="161">
        <f t="shared" si="5"/>
        <v>0</v>
      </c>
      <c r="AC17" s="161">
        <f t="shared" si="1"/>
        <v>150000</v>
      </c>
      <c r="AD17" s="160">
        <v>0</v>
      </c>
      <c r="AE17" s="160">
        <v>50</v>
      </c>
      <c r="AF17" s="160">
        <v>0</v>
      </c>
      <c r="AG17" s="136">
        <f t="shared" si="6"/>
        <v>0</v>
      </c>
    </row>
    <row r="18" spans="1:33" s="53" customFormat="1" ht="27.75" customHeight="1" x14ac:dyDescent="0.5">
      <c r="A18" s="160"/>
      <c r="B18" s="160"/>
      <c r="C18" s="160" t="s">
        <v>1737</v>
      </c>
      <c r="D18" s="160"/>
      <c r="E18" s="160">
        <v>455</v>
      </c>
      <c r="F18" s="160">
        <v>2985</v>
      </c>
      <c r="G18" s="160">
        <v>1</v>
      </c>
      <c r="H18" s="160"/>
      <c r="I18" s="160">
        <v>1</v>
      </c>
      <c r="J18" s="160">
        <v>17</v>
      </c>
      <c r="K18" s="52">
        <f t="shared" si="2"/>
        <v>117</v>
      </c>
      <c r="L18" s="160">
        <v>75</v>
      </c>
      <c r="M18" s="161">
        <f t="shared" si="3"/>
        <v>8775</v>
      </c>
      <c r="N18" s="160">
        <v>1</v>
      </c>
      <c r="O18" s="160" t="s">
        <v>3159</v>
      </c>
      <c r="P18" s="160"/>
      <c r="Q18" s="160"/>
      <c r="R18" s="160"/>
      <c r="S18" s="160"/>
      <c r="T18" s="160"/>
      <c r="U18" s="161">
        <f t="shared" si="0"/>
        <v>0</v>
      </c>
      <c r="V18" s="160">
        <v>117</v>
      </c>
      <c r="W18" s="160"/>
      <c r="X18" s="160"/>
      <c r="Y18" s="160"/>
      <c r="Z18" s="160"/>
      <c r="AA18" s="160">
        <f t="shared" si="4"/>
        <v>0</v>
      </c>
      <c r="AB18" s="161">
        <f t="shared" si="5"/>
        <v>0</v>
      </c>
      <c r="AC18" s="161">
        <f t="shared" si="1"/>
        <v>8775</v>
      </c>
      <c r="AD18" s="160">
        <v>0</v>
      </c>
      <c r="AE18" s="160">
        <v>0</v>
      </c>
      <c r="AF18" s="160">
        <v>8775</v>
      </c>
      <c r="AG18" s="136">
        <v>0.01</v>
      </c>
    </row>
    <row r="19" spans="1:33" s="53" customFormat="1" ht="27.75" customHeight="1" x14ac:dyDescent="0.5">
      <c r="A19" s="160"/>
      <c r="B19" s="160" t="s">
        <v>3160</v>
      </c>
      <c r="C19" s="160" t="s">
        <v>9</v>
      </c>
      <c r="D19" s="160">
        <v>4286</v>
      </c>
      <c r="E19" s="160">
        <v>111</v>
      </c>
      <c r="F19" s="160">
        <v>41800</v>
      </c>
      <c r="G19" s="160">
        <v>2</v>
      </c>
      <c r="H19" s="160"/>
      <c r="I19" s="160"/>
      <c r="J19" s="160">
        <v>50</v>
      </c>
      <c r="K19" s="52">
        <f t="shared" si="2"/>
        <v>50</v>
      </c>
      <c r="L19" s="160">
        <v>450</v>
      </c>
      <c r="M19" s="161">
        <f t="shared" si="3"/>
        <v>22500</v>
      </c>
      <c r="N19" s="160">
        <v>2</v>
      </c>
      <c r="O19" s="160" t="s">
        <v>3161</v>
      </c>
      <c r="P19" s="160" t="s">
        <v>15</v>
      </c>
      <c r="Q19" s="160" t="s">
        <v>12</v>
      </c>
      <c r="R19" s="160">
        <v>2</v>
      </c>
      <c r="S19" s="160">
        <v>114</v>
      </c>
      <c r="T19" s="160">
        <v>6400</v>
      </c>
      <c r="U19" s="161">
        <f t="shared" si="0"/>
        <v>729600</v>
      </c>
      <c r="V19" s="160"/>
      <c r="W19" s="160">
        <v>114</v>
      </c>
      <c r="X19" s="160"/>
      <c r="Y19" s="160"/>
      <c r="Z19" s="160">
        <v>21</v>
      </c>
      <c r="AA19" s="160">
        <f t="shared" si="4"/>
        <v>583680</v>
      </c>
      <c r="AB19" s="161">
        <f t="shared" si="5"/>
        <v>145920</v>
      </c>
      <c r="AC19" s="161">
        <f t="shared" si="1"/>
        <v>168420</v>
      </c>
      <c r="AD19" s="160">
        <v>0</v>
      </c>
      <c r="AE19" s="160">
        <v>50</v>
      </c>
      <c r="AF19" s="160">
        <v>0</v>
      </c>
      <c r="AG19" s="136">
        <f t="shared" si="6"/>
        <v>0</v>
      </c>
    </row>
    <row r="20" spans="1:33" s="53" customFormat="1" ht="27.75" customHeight="1" x14ac:dyDescent="0.5">
      <c r="A20" s="160"/>
      <c r="B20" s="160"/>
      <c r="C20" s="160" t="s">
        <v>13</v>
      </c>
      <c r="D20" s="160"/>
      <c r="E20" s="160"/>
      <c r="F20" s="160"/>
      <c r="G20" s="160">
        <v>1</v>
      </c>
      <c r="H20" s="160">
        <v>4</v>
      </c>
      <c r="I20" s="160"/>
      <c r="J20" s="160"/>
      <c r="K20" s="52">
        <f t="shared" si="2"/>
        <v>1600</v>
      </c>
      <c r="L20" s="160">
        <v>75</v>
      </c>
      <c r="M20" s="161">
        <f t="shared" si="3"/>
        <v>120000</v>
      </c>
      <c r="N20" s="160">
        <v>1</v>
      </c>
      <c r="O20" s="160" t="s">
        <v>3161</v>
      </c>
      <c r="P20" s="160"/>
      <c r="Q20" s="160"/>
      <c r="R20" s="160"/>
      <c r="S20" s="160"/>
      <c r="T20" s="160"/>
      <c r="U20" s="161">
        <f t="shared" si="0"/>
        <v>0</v>
      </c>
      <c r="V20" s="160">
        <v>1600</v>
      </c>
      <c r="W20" s="160"/>
      <c r="X20" s="160"/>
      <c r="Y20" s="160"/>
      <c r="Z20" s="160"/>
      <c r="AA20" s="160">
        <f t="shared" si="4"/>
        <v>0</v>
      </c>
      <c r="AB20" s="161">
        <f t="shared" si="5"/>
        <v>0</v>
      </c>
      <c r="AC20" s="161">
        <f t="shared" si="1"/>
        <v>120000</v>
      </c>
      <c r="AD20" s="160">
        <v>0</v>
      </c>
      <c r="AE20" s="160">
        <v>0</v>
      </c>
      <c r="AF20" s="160">
        <v>120000</v>
      </c>
      <c r="AG20" s="136">
        <f t="shared" si="6"/>
        <v>0</v>
      </c>
    </row>
    <row r="21" spans="1:33" s="53" customFormat="1" ht="27.75" customHeight="1" x14ac:dyDescent="0.5">
      <c r="A21" s="160"/>
      <c r="B21" s="160" t="s">
        <v>3162</v>
      </c>
      <c r="C21" s="160" t="s">
        <v>9</v>
      </c>
      <c r="D21" s="160">
        <v>5853</v>
      </c>
      <c r="E21" s="160">
        <v>341</v>
      </c>
      <c r="F21" s="160">
        <v>61217</v>
      </c>
      <c r="G21" s="160">
        <v>1</v>
      </c>
      <c r="H21" s="160">
        <v>1</v>
      </c>
      <c r="I21" s="160">
        <v>1</v>
      </c>
      <c r="J21" s="160">
        <v>44</v>
      </c>
      <c r="K21" s="52">
        <f t="shared" si="2"/>
        <v>544</v>
      </c>
      <c r="L21" s="160">
        <v>75</v>
      </c>
      <c r="M21" s="161">
        <f t="shared" si="3"/>
        <v>40800</v>
      </c>
      <c r="N21" s="160">
        <v>1</v>
      </c>
      <c r="O21" s="160" t="s">
        <v>3163</v>
      </c>
      <c r="P21" s="160"/>
      <c r="Q21" s="160"/>
      <c r="R21" s="160"/>
      <c r="S21" s="160"/>
      <c r="T21" s="160"/>
      <c r="U21" s="161">
        <f t="shared" si="0"/>
        <v>0</v>
      </c>
      <c r="V21" s="160">
        <v>544</v>
      </c>
      <c r="W21" s="160"/>
      <c r="X21" s="160"/>
      <c r="Y21" s="160"/>
      <c r="Z21" s="160"/>
      <c r="AA21" s="160">
        <f t="shared" si="4"/>
        <v>0</v>
      </c>
      <c r="AB21" s="161">
        <f t="shared" si="5"/>
        <v>0</v>
      </c>
      <c r="AC21" s="161">
        <f t="shared" si="1"/>
        <v>40800</v>
      </c>
      <c r="AD21" s="160">
        <v>0</v>
      </c>
      <c r="AE21" s="160">
        <v>50</v>
      </c>
      <c r="AF21" s="160">
        <v>0</v>
      </c>
      <c r="AG21" s="136">
        <f t="shared" si="6"/>
        <v>0</v>
      </c>
    </row>
    <row r="22" spans="1:33" s="53" customFormat="1" ht="27.75" customHeight="1" x14ac:dyDescent="0.5">
      <c r="A22" s="160"/>
      <c r="B22" s="160"/>
      <c r="C22" s="160" t="s">
        <v>1737</v>
      </c>
      <c r="D22" s="160"/>
      <c r="E22" s="160">
        <v>27</v>
      </c>
      <c r="F22" s="160">
        <v>3327</v>
      </c>
      <c r="G22" s="160">
        <v>1</v>
      </c>
      <c r="H22" s="160">
        <v>8</v>
      </c>
      <c r="I22" s="160">
        <v>1</v>
      </c>
      <c r="J22" s="160">
        <v>95</v>
      </c>
      <c r="K22" s="52">
        <f t="shared" si="2"/>
        <v>3395</v>
      </c>
      <c r="L22" s="160">
        <v>75</v>
      </c>
      <c r="M22" s="161">
        <f t="shared" si="3"/>
        <v>254625</v>
      </c>
      <c r="N22" s="160">
        <v>1</v>
      </c>
      <c r="O22" s="160" t="s">
        <v>3163</v>
      </c>
      <c r="P22" s="160"/>
      <c r="Q22" s="160"/>
      <c r="R22" s="160"/>
      <c r="S22" s="160"/>
      <c r="T22" s="160"/>
      <c r="U22" s="161">
        <f t="shared" si="0"/>
        <v>0</v>
      </c>
      <c r="V22" s="160">
        <v>3395</v>
      </c>
      <c r="W22" s="160"/>
      <c r="X22" s="160"/>
      <c r="Y22" s="160"/>
      <c r="Z22" s="160"/>
      <c r="AA22" s="160">
        <f t="shared" si="4"/>
        <v>0</v>
      </c>
      <c r="AB22" s="161">
        <f t="shared" si="5"/>
        <v>0</v>
      </c>
      <c r="AC22" s="161">
        <f t="shared" si="1"/>
        <v>254625</v>
      </c>
      <c r="AD22" s="160">
        <v>0</v>
      </c>
      <c r="AE22" s="160">
        <v>0</v>
      </c>
      <c r="AF22" s="160">
        <v>254625</v>
      </c>
      <c r="AG22" s="136">
        <v>0.01</v>
      </c>
    </row>
    <row r="23" spans="1:33" s="53" customFormat="1" ht="27.75" customHeight="1" x14ac:dyDescent="0.5">
      <c r="A23" s="160"/>
      <c r="B23" s="160" t="s">
        <v>3164</v>
      </c>
      <c r="C23" s="160" t="s">
        <v>9</v>
      </c>
      <c r="D23" s="160">
        <v>4851</v>
      </c>
      <c r="E23" s="160">
        <v>339</v>
      </c>
      <c r="F23" s="160">
        <v>61215</v>
      </c>
      <c r="G23" s="160">
        <v>1</v>
      </c>
      <c r="H23" s="160">
        <v>1</v>
      </c>
      <c r="I23" s="160">
        <v>1</v>
      </c>
      <c r="J23" s="160">
        <v>44</v>
      </c>
      <c r="K23" s="52">
        <f t="shared" si="2"/>
        <v>544</v>
      </c>
      <c r="L23" s="160">
        <v>75</v>
      </c>
      <c r="M23" s="161">
        <f t="shared" si="3"/>
        <v>40800</v>
      </c>
      <c r="N23" s="160">
        <v>1</v>
      </c>
      <c r="O23" s="160" t="s">
        <v>3163</v>
      </c>
      <c r="P23" s="160"/>
      <c r="Q23" s="160"/>
      <c r="R23" s="160"/>
      <c r="S23" s="160"/>
      <c r="T23" s="160"/>
      <c r="U23" s="161">
        <f t="shared" si="0"/>
        <v>0</v>
      </c>
      <c r="V23" s="160">
        <v>544</v>
      </c>
      <c r="W23" s="160"/>
      <c r="X23" s="160"/>
      <c r="Y23" s="160"/>
      <c r="Z23" s="160"/>
      <c r="AA23" s="160">
        <f t="shared" si="4"/>
        <v>0</v>
      </c>
      <c r="AB23" s="161">
        <f t="shared" si="5"/>
        <v>0</v>
      </c>
      <c r="AC23" s="161">
        <f t="shared" si="1"/>
        <v>40800</v>
      </c>
      <c r="AD23" s="160">
        <v>0</v>
      </c>
      <c r="AE23" s="160">
        <v>50</v>
      </c>
      <c r="AF23" s="160">
        <v>0</v>
      </c>
      <c r="AG23" s="136">
        <f t="shared" si="6"/>
        <v>0</v>
      </c>
    </row>
    <row r="24" spans="1:33" s="53" customFormat="1" ht="27.75" customHeight="1" x14ac:dyDescent="0.5">
      <c r="A24" s="160"/>
      <c r="B24" s="160"/>
      <c r="C24" s="160" t="s">
        <v>1737</v>
      </c>
      <c r="D24" s="160"/>
      <c r="E24" s="160">
        <v>17</v>
      </c>
      <c r="F24" s="160">
        <v>3323</v>
      </c>
      <c r="G24" s="160">
        <v>1</v>
      </c>
      <c r="H24" s="160">
        <v>8</v>
      </c>
      <c r="I24" s="160">
        <v>1</v>
      </c>
      <c r="J24" s="160">
        <v>96</v>
      </c>
      <c r="K24" s="52">
        <f t="shared" si="2"/>
        <v>3396</v>
      </c>
      <c r="L24" s="160">
        <v>75</v>
      </c>
      <c r="M24" s="161">
        <f t="shared" si="3"/>
        <v>254700</v>
      </c>
      <c r="N24" s="160">
        <v>1</v>
      </c>
      <c r="O24" s="160" t="s">
        <v>3163</v>
      </c>
      <c r="P24" s="160"/>
      <c r="Q24" s="160"/>
      <c r="R24" s="160"/>
      <c r="S24" s="160"/>
      <c r="T24" s="160"/>
      <c r="U24" s="161">
        <f t="shared" si="0"/>
        <v>0</v>
      </c>
      <c r="V24" s="160">
        <v>3396</v>
      </c>
      <c r="W24" s="160"/>
      <c r="X24" s="160"/>
      <c r="Y24" s="160"/>
      <c r="Z24" s="160"/>
      <c r="AA24" s="160"/>
      <c r="AB24" s="161">
        <f t="shared" si="5"/>
        <v>0</v>
      </c>
      <c r="AC24" s="161">
        <f t="shared" si="1"/>
        <v>254700</v>
      </c>
      <c r="AD24" s="160">
        <v>0</v>
      </c>
      <c r="AE24" s="160">
        <v>50</v>
      </c>
      <c r="AF24" s="160">
        <v>0</v>
      </c>
      <c r="AG24" s="136">
        <f t="shared" si="6"/>
        <v>0</v>
      </c>
    </row>
    <row r="25" spans="1:33" s="53" customFormat="1" ht="27.75" customHeight="1" x14ac:dyDescent="0.5">
      <c r="A25" s="160"/>
      <c r="B25" s="160" t="s">
        <v>3165</v>
      </c>
      <c r="C25" s="160"/>
      <c r="D25" s="160"/>
      <c r="E25" s="160"/>
      <c r="F25" s="160"/>
      <c r="G25" s="160">
        <v>2</v>
      </c>
      <c r="H25" s="160"/>
      <c r="I25" s="160"/>
      <c r="J25" s="160"/>
      <c r="K25" s="52">
        <f t="shared" si="2"/>
        <v>0</v>
      </c>
      <c r="L25" s="160"/>
      <c r="M25" s="161">
        <f t="shared" si="3"/>
        <v>0</v>
      </c>
      <c r="N25" s="160">
        <v>2</v>
      </c>
      <c r="O25" s="160" t="s">
        <v>3166</v>
      </c>
      <c r="P25" s="160" t="s">
        <v>15</v>
      </c>
      <c r="Q25" s="160" t="s">
        <v>42</v>
      </c>
      <c r="R25" s="160">
        <v>2</v>
      </c>
      <c r="S25" s="160">
        <v>21</v>
      </c>
      <c r="T25" s="160">
        <v>6400</v>
      </c>
      <c r="U25" s="161">
        <f t="shared" si="0"/>
        <v>134400</v>
      </c>
      <c r="V25" s="160"/>
      <c r="W25" s="160">
        <v>21</v>
      </c>
      <c r="X25" s="160"/>
      <c r="Y25" s="160"/>
      <c r="Z25" s="160">
        <v>5</v>
      </c>
      <c r="AA25" s="160">
        <f>U25*5%</f>
        <v>6720</v>
      </c>
      <c r="AB25" s="161">
        <f t="shared" si="5"/>
        <v>127680</v>
      </c>
      <c r="AC25" s="161">
        <f t="shared" si="1"/>
        <v>127680</v>
      </c>
      <c r="AD25" s="160">
        <v>0</v>
      </c>
      <c r="AE25" s="160">
        <v>0</v>
      </c>
      <c r="AF25" s="160">
        <v>127680</v>
      </c>
      <c r="AG25" s="136">
        <v>0.02</v>
      </c>
    </row>
    <row r="26" spans="1:33" s="53" customFormat="1" ht="27.75" customHeight="1" x14ac:dyDescent="0.5">
      <c r="A26" s="160"/>
      <c r="B26" s="160" t="s">
        <v>3167</v>
      </c>
      <c r="C26" s="160" t="s">
        <v>9</v>
      </c>
      <c r="D26" s="160"/>
      <c r="E26" s="160">
        <v>86</v>
      </c>
      <c r="F26" s="160">
        <v>7123</v>
      </c>
      <c r="G26" s="160">
        <v>2</v>
      </c>
      <c r="H26" s="160">
        <v>1</v>
      </c>
      <c r="I26" s="160"/>
      <c r="J26" s="160">
        <v>38</v>
      </c>
      <c r="K26" s="52">
        <f t="shared" si="2"/>
        <v>438</v>
      </c>
      <c r="L26" s="160">
        <v>430</v>
      </c>
      <c r="M26" s="161">
        <f t="shared" si="3"/>
        <v>188340</v>
      </c>
      <c r="N26" s="160">
        <v>2</v>
      </c>
      <c r="O26" s="160" t="s">
        <v>3168</v>
      </c>
      <c r="P26" s="160" t="s">
        <v>15</v>
      </c>
      <c r="Q26" s="160" t="s">
        <v>12</v>
      </c>
      <c r="R26" s="160">
        <v>2</v>
      </c>
      <c r="S26" s="160">
        <v>99</v>
      </c>
      <c r="T26" s="160">
        <v>6400</v>
      </c>
      <c r="U26" s="161">
        <f t="shared" si="0"/>
        <v>633600</v>
      </c>
      <c r="V26" s="160"/>
      <c r="W26" s="160">
        <v>99</v>
      </c>
      <c r="X26" s="160"/>
      <c r="Y26" s="160"/>
      <c r="Z26" s="160">
        <v>21</v>
      </c>
      <c r="AA26" s="160">
        <f t="shared" si="4"/>
        <v>506880</v>
      </c>
      <c r="AB26" s="161">
        <f t="shared" si="5"/>
        <v>126720</v>
      </c>
      <c r="AC26" s="161">
        <f t="shared" si="1"/>
        <v>315060</v>
      </c>
      <c r="AD26" s="160">
        <v>0</v>
      </c>
      <c r="AE26" s="160">
        <v>50</v>
      </c>
      <c r="AF26" s="160">
        <v>0</v>
      </c>
      <c r="AG26" s="136">
        <f t="shared" si="6"/>
        <v>0</v>
      </c>
    </row>
    <row r="27" spans="1:33" s="53" customFormat="1" ht="27.75" customHeight="1" x14ac:dyDescent="0.5">
      <c r="A27" s="160"/>
      <c r="B27" s="160"/>
      <c r="C27" s="160" t="s">
        <v>1737</v>
      </c>
      <c r="D27" s="160"/>
      <c r="E27" s="160"/>
      <c r="F27" s="160"/>
      <c r="G27" s="160">
        <v>1</v>
      </c>
      <c r="H27" s="160">
        <v>30</v>
      </c>
      <c r="I27" s="160"/>
      <c r="J27" s="160"/>
      <c r="K27" s="52">
        <f t="shared" si="2"/>
        <v>12000</v>
      </c>
      <c r="L27" s="160">
        <v>75</v>
      </c>
      <c r="M27" s="161">
        <f t="shared" si="3"/>
        <v>900000</v>
      </c>
      <c r="N27" s="160">
        <v>1</v>
      </c>
      <c r="O27" s="160" t="s">
        <v>3168</v>
      </c>
      <c r="P27" s="160"/>
      <c r="Q27" s="160"/>
      <c r="R27" s="160"/>
      <c r="S27" s="160"/>
      <c r="T27" s="160"/>
      <c r="U27" s="161">
        <f t="shared" si="0"/>
        <v>0</v>
      </c>
      <c r="V27" s="160">
        <v>12000</v>
      </c>
      <c r="W27" s="160"/>
      <c r="X27" s="160"/>
      <c r="Y27" s="160"/>
      <c r="Z27" s="160"/>
      <c r="AA27" s="160">
        <f t="shared" si="4"/>
        <v>0</v>
      </c>
      <c r="AB27" s="161">
        <f t="shared" si="5"/>
        <v>0</v>
      </c>
      <c r="AC27" s="161">
        <f t="shared" si="1"/>
        <v>900000</v>
      </c>
      <c r="AD27" s="160">
        <v>0</v>
      </c>
      <c r="AE27" s="160">
        <v>0</v>
      </c>
      <c r="AF27" s="160">
        <v>900000</v>
      </c>
      <c r="AG27" s="136">
        <v>0.01</v>
      </c>
    </row>
    <row r="28" spans="1:33" s="53" customFormat="1" ht="27.75" customHeight="1" x14ac:dyDescent="0.5">
      <c r="A28" s="160"/>
      <c r="B28" s="160"/>
      <c r="C28" s="160" t="s">
        <v>1737</v>
      </c>
      <c r="D28" s="160"/>
      <c r="E28" s="160">
        <v>99</v>
      </c>
      <c r="F28" s="160">
        <v>30977</v>
      </c>
      <c r="G28" s="160">
        <v>1</v>
      </c>
      <c r="H28" s="160">
        <v>26</v>
      </c>
      <c r="I28" s="160">
        <v>1</v>
      </c>
      <c r="J28" s="160">
        <v>77</v>
      </c>
      <c r="K28" s="52">
        <f t="shared" si="2"/>
        <v>10577</v>
      </c>
      <c r="L28" s="160">
        <v>75</v>
      </c>
      <c r="M28" s="161">
        <f t="shared" si="3"/>
        <v>793275</v>
      </c>
      <c r="N28" s="160">
        <v>1</v>
      </c>
      <c r="O28" s="160" t="s">
        <v>3168</v>
      </c>
      <c r="P28" s="160"/>
      <c r="Q28" s="160"/>
      <c r="R28" s="160"/>
      <c r="S28" s="160"/>
      <c r="T28" s="160"/>
      <c r="U28" s="161">
        <f t="shared" si="0"/>
        <v>0</v>
      </c>
      <c r="V28" s="160">
        <v>10577</v>
      </c>
      <c r="W28" s="160"/>
      <c r="X28" s="160"/>
      <c r="Y28" s="160"/>
      <c r="Z28" s="160"/>
      <c r="AA28" s="160">
        <f t="shared" si="4"/>
        <v>0</v>
      </c>
      <c r="AB28" s="161">
        <f t="shared" si="5"/>
        <v>0</v>
      </c>
      <c r="AC28" s="161">
        <f t="shared" si="1"/>
        <v>793275</v>
      </c>
      <c r="AD28" s="160">
        <v>0</v>
      </c>
      <c r="AE28" s="160">
        <v>0</v>
      </c>
      <c r="AF28" s="160">
        <v>793275</v>
      </c>
      <c r="AG28" s="136">
        <v>0.01</v>
      </c>
    </row>
    <row r="29" spans="1:33" s="53" customFormat="1" ht="27.75" customHeight="1" x14ac:dyDescent="0.5">
      <c r="A29" s="160"/>
      <c r="B29" s="160"/>
      <c r="C29" s="160" t="s">
        <v>3169</v>
      </c>
      <c r="D29" s="160"/>
      <c r="E29" s="160"/>
      <c r="F29" s="160"/>
      <c r="G29" s="160">
        <v>1</v>
      </c>
      <c r="H29" s="160">
        <v>18</v>
      </c>
      <c r="I29" s="160"/>
      <c r="J29" s="160">
        <v>60</v>
      </c>
      <c r="K29" s="52">
        <f t="shared" si="2"/>
        <v>7260</v>
      </c>
      <c r="L29" s="160">
        <v>75</v>
      </c>
      <c r="M29" s="161">
        <f t="shared" si="3"/>
        <v>544500</v>
      </c>
      <c r="N29" s="160">
        <v>1</v>
      </c>
      <c r="O29" s="160" t="s">
        <v>3168</v>
      </c>
      <c r="P29" s="160"/>
      <c r="Q29" s="160"/>
      <c r="R29" s="160"/>
      <c r="S29" s="160"/>
      <c r="T29" s="160"/>
      <c r="U29" s="161">
        <f t="shared" si="0"/>
        <v>0</v>
      </c>
      <c r="V29" s="160">
        <v>7260</v>
      </c>
      <c r="W29" s="160"/>
      <c r="X29" s="160"/>
      <c r="Y29" s="160"/>
      <c r="Z29" s="160"/>
      <c r="AA29" s="160">
        <f t="shared" si="4"/>
        <v>0</v>
      </c>
      <c r="AB29" s="161">
        <f t="shared" si="5"/>
        <v>0</v>
      </c>
      <c r="AC29" s="161">
        <f t="shared" si="1"/>
        <v>544500</v>
      </c>
      <c r="AD29" s="160">
        <v>0</v>
      </c>
      <c r="AE29" s="160">
        <v>0</v>
      </c>
      <c r="AF29" s="160">
        <v>544500</v>
      </c>
      <c r="AG29" s="136">
        <v>0.01</v>
      </c>
    </row>
    <row r="30" spans="1:33" s="53" customFormat="1" ht="27.75" customHeight="1" x14ac:dyDescent="0.5">
      <c r="A30" s="160"/>
      <c r="B30" s="160" t="s">
        <v>3170</v>
      </c>
      <c r="C30" s="160" t="s">
        <v>9</v>
      </c>
      <c r="D30" s="160">
        <v>4225</v>
      </c>
      <c r="E30" s="160">
        <v>276</v>
      </c>
      <c r="F30" s="160">
        <v>39791</v>
      </c>
      <c r="G30" s="160">
        <v>2</v>
      </c>
      <c r="H30" s="160"/>
      <c r="I30" s="160">
        <v>2</v>
      </c>
      <c r="J30" s="160">
        <v>22</v>
      </c>
      <c r="K30" s="52">
        <f t="shared" si="2"/>
        <v>222</v>
      </c>
      <c r="L30" s="160">
        <v>430</v>
      </c>
      <c r="M30" s="161">
        <f t="shared" si="3"/>
        <v>95460</v>
      </c>
      <c r="N30" s="160">
        <v>2</v>
      </c>
      <c r="O30" s="160" t="s">
        <v>3171</v>
      </c>
      <c r="P30" s="160" t="s">
        <v>15</v>
      </c>
      <c r="Q30" s="160" t="s">
        <v>12</v>
      </c>
      <c r="R30" s="160">
        <v>2</v>
      </c>
      <c r="S30" s="160">
        <v>126</v>
      </c>
      <c r="T30" s="160">
        <v>6400</v>
      </c>
      <c r="U30" s="161">
        <f t="shared" si="0"/>
        <v>806400</v>
      </c>
      <c r="V30" s="160"/>
      <c r="W30" s="160">
        <v>126</v>
      </c>
      <c r="X30" s="160"/>
      <c r="Y30" s="160"/>
      <c r="Z30" s="160">
        <v>21</v>
      </c>
      <c r="AA30" s="160">
        <f t="shared" si="4"/>
        <v>645120</v>
      </c>
      <c r="AB30" s="161">
        <f t="shared" si="5"/>
        <v>161280</v>
      </c>
      <c r="AC30" s="161">
        <f t="shared" si="1"/>
        <v>256740</v>
      </c>
      <c r="AD30" s="160">
        <v>0</v>
      </c>
      <c r="AE30" s="160">
        <v>50</v>
      </c>
      <c r="AF30" s="160">
        <v>0</v>
      </c>
      <c r="AG30" s="136">
        <f t="shared" si="6"/>
        <v>0</v>
      </c>
    </row>
    <row r="31" spans="1:33" s="53" customFormat="1" ht="27.75" customHeight="1" x14ac:dyDescent="0.5">
      <c r="A31" s="160"/>
      <c r="B31" s="160"/>
      <c r="C31" s="160" t="s">
        <v>9</v>
      </c>
      <c r="D31" s="160">
        <v>653</v>
      </c>
      <c r="E31" s="160">
        <v>100</v>
      </c>
      <c r="F31" s="160">
        <v>7136</v>
      </c>
      <c r="G31" s="160">
        <v>1</v>
      </c>
      <c r="H31" s="160"/>
      <c r="I31" s="160"/>
      <c r="J31" s="160">
        <v>96</v>
      </c>
      <c r="K31" s="52">
        <f t="shared" si="2"/>
        <v>96</v>
      </c>
      <c r="L31" s="160">
        <v>450</v>
      </c>
      <c r="M31" s="161">
        <f t="shared" si="3"/>
        <v>43200</v>
      </c>
      <c r="N31" s="160">
        <v>1</v>
      </c>
      <c r="O31" s="160" t="s">
        <v>3171</v>
      </c>
      <c r="P31" s="160"/>
      <c r="Q31" s="160"/>
      <c r="R31" s="160"/>
      <c r="S31" s="160"/>
      <c r="T31" s="160"/>
      <c r="U31" s="161">
        <f t="shared" si="0"/>
        <v>0</v>
      </c>
      <c r="V31" s="160">
        <v>96</v>
      </c>
      <c r="W31" s="160"/>
      <c r="X31" s="160"/>
      <c r="Y31" s="160"/>
      <c r="Z31" s="160"/>
      <c r="AA31" s="160">
        <f t="shared" si="4"/>
        <v>0</v>
      </c>
      <c r="AB31" s="161">
        <f t="shared" si="5"/>
        <v>0</v>
      </c>
      <c r="AC31" s="161">
        <f t="shared" si="1"/>
        <v>43200</v>
      </c>
      <c r="AD31" s="160">
        <v>0</v>
      </c>
      <c r="AE31" s="160">
        <v>50</v>
      </c>
      <c r="AF31" s="160">
        <v>0</v>
      </c>
      <c r="AG31" s="136">
        <f t="shared" si="6"/>
        <v>0</v>
      </c>
    </row>
    <row r="32" spans="1:33" s="53" customFormat="1" ht="27.75" customHeight="1" x14ac:dyDescent="0.5">
      <c r="A32" s="160"/>
      <c r="B32" s="160"/>
      <c r="C32" s="160" t="s">
        <v>1737</v>
      </c>
      <c r="D32" s="160"/>
      <c r="E32" s="160">
        <v>55</v>
      </c>
      <c r="F32" s="160">
        <v>1981</v>
      </c>
      <c r="G32" s="160">
        <v>1</v>
      </c>
      <c r="H32" s="160">
        <v>5</v>
      </c>
      <c r="I32" s="160">
        <v>2</v>
      </c>
      <c r="J32" s="160">
        <v>46</v>
      </c>
      <c r="K32" s="52">
        <f t="shared" si="2"/>
        <v>2246</v>
      </c>
      <c r="L32" s="160">
        <v>75</v>
      </c>
      <c r="M32" s="161">
        <f t="shared" si="3"/>
        <v>168450</v>
      </c>
      <c r="N32" s="160">
        <v>1</v>
      </c>
      <c r="O32" s="160" t="s">
        <v>3171</v>
      </c>
      <c r="P32" s="160"/>
      <c r="Q32" s="160"/>
      <c r="R32" s="160"/>
      <c r="S32" s="160"/>
      <c r="T32" s="160"/>
      <c r="U32" s="161">
        <f t="shared" si="0"/>
        <v>0</v>
      </c>
      <c r="V32" s="160">
        <v>2246</v>
      </c>
      <c r="W32" s="160"/>
      <c r="X32" s="160"/>
      <c r="Y32" s="160"/>
      <c r="Z32" s="160"/>
      <c r="AA32" s="160"/>
      <c r="AB32" s="161">
        <f t="shared" si="5"/>
        <v>0</v>
      </c>
      <c r="AC32" s="161">
        <f t="shared" si="1"/>
        <v>168450</v>
      </c>
      <c r="AD32" s="160">
        <v>0</v>
      </c>
      <c r="AE32" s="160">
        <v>0</v>
      </c>
      <c r="AF32" s="160">
        <v>168450</v>
      </c>
      <c r="AG32" s="136">
        <v>0.01</v>
      </c>
    </row>
    <row r="33" spans="1:33" s="53" customFormat="1" ht="27.75" customHeight="1" x14ac:dyDescent="0.5">
      <c r="A33" s="160"/>
      <c r="B33" s="160" t="s">
        <v>3172</v>
      </c>
      <c r="C33" s="160" t="s">
        <v>3173</v>
      </c>
      <c r="D33" s="160"/>
      <c r="E33" s="160"/>
      <c r="F33" s="160"/>
      <c r="G33" s="160">
        <v>2</v>
      </c>
      <c r="H33" s="160"/>
      <c r="I33" s="160"/>
      <c r="J33" s="160"/>
      <c r="K33" s="52">
        <f t="shared" si="2"/>
        <v>0</v>
      </c>
      <c r="L33" s="160"/>
      <c r="M33" s="161">
        <f t="shared" si="3"/>
        <v>0</v>
      </c>
      <c r="N33" s="160">
        <v>2</v>
      </c>
      <c r="O33" s="104" t="s">
        <v>3174</v>
      </c>
      <c r="P33" s="160" t="s">
        <v>15</v>
      </c>
      <c r="Q33" s="160" t="s">
        <v>12</v>
      </c>
      <c r="R33" s="160">
        <v>2</v>
      </c>
      <c r="S33" s="160">
        <v>198</v>
      </c>
      <c r="T33" s="160">
        <v>6400</v>
      </c>
      <c r="U33" s="161">
        <f t="shared" si="0"/>
        <v>1267200</v>
      </c>
      <c r="V33" s="160"/>
      <c r="W33" s="160">
        <v>198</v>
      </c>
      <c r="X33" s="160"/>
      <c r="Y33" s="160"/>
      <c r="Z33" s="160">
        <v>15</v>
      </c>
      <c r="AA33" s="160">
        <f>U33*55%</f>
        <v>696960</v>
      </c>
      <c r="AB33" s="161">
        <f t="shared" si="5"/>
        <v>570240</v>
      </c>
      <c r="AC33" s="161">
        <f t="shared" si="1"/>
        <v>570240</v>
      </c>
      <c r="AD33" s="160">
        <v>0</v>
      </c>
      <c r="AE33" s="160">
        <v>0</v>
      </c>
      <c r="AF33" s="160">
        <v>570240</v>
      </c>
      <c r="AG33" s="136">
        <v>0.01</v>
      </c>
    </row>
    <row r="34" spans="1:33" s="53" customFormat="1" ht="27.75" customHeight="1" x14ac:dyDescent="0.5">
      <c r="A34" s="160"/>
      <c r="B34" s="160" t="s">
        <v>3175</v>
      </c>
      <c r="C34" s="160" t="s">
        <v>9</v>
      </c>
      <c r="D34" s="160">
        <v>4220</v>
      </c>
      <c r="E34" s="160">
        <v>271</v>
      </c>
      <c r="F34" s="160">
        <v>39791</v>
      </c>
      <c r="G34" s="160">
        <v>2</v>
      </c>
      <c r="H34" s="160"/>
      <c r="I34" s="160">
        <v>2</v>
      </c>
      <c r="J34" s="160">
        <v>95</v>
      </c>
      <c r="K34" s="52">
        <f t="shared" si="2"/>
        <v>295</v>
      </c>
      <c r="L34" s="160">
        <v>450</v>
      </c>
      <c r="M34" s="161">
        <f t="shared" si="3"/>
        <v>132750</v>
      </c>
      <c r="N34" s="160">
        <v>2</v>
      </c>
      <c r="O34" s="160" t="s">
        <v>3176</v>
      </c>
      <c r="P34" s="160" t="s">
        <v>15</v>
      </c>
      <c r="Q34" s="160" t="s">
        <v>12</v>
      </c>
      <c r="R34" s="160">
        <v>2</v>
      </c>
      <c r="S34" s="160">
        <v>163</v>
      </c>
      <c r="T34" s="160">
        <v>6400</v>
      </c>
      <c r="U34" s="161">
        <f t="shared" si="0"/>
        <v>1043200</v>
      </c>
      <c r="V34" s="160"/>
      <c r="W34" s="160">
        <v>163</v>
      </c>
      <c r="X34" s="160"/>
      <c r="Y34" s="160"/>
      <c r="Z34" s="160">
        <v>21</v>
      </c>
      <c r="AA34" s="160">
        <f t="shared" si="4"/>
        <v>834560</v>
      </c>
      <c r="AB34" s="161">
        <f t="shared" si="5"/>
        <v>208640</v>
      </c>
      <c r="AC34" s="161">
        <f t="shared" si="1"/>
        <v>341390</v>
      </c>
      <c r="AD34" s="160">
        <v>0</v>
      </c>
      <c r="AE34" s="160">
        <v>50</v>
      </c>
      <c r="AF34" s="160">
        <v>0</v>
      </c>
      <c r="AG34" s="136">
        <f t="shared" si="6"/>
        <v>0</v>
      </c>
    </row>
    <row r="35" spans="1:33" s="53" customFormat="1" ht="27.75" customHeight="1" x14ac:dyDescent="0.5">
      <c r="A35" s="160"/>
      <c r="B35" s="160"/>
      <c r="C35" s="160" t="s">
        <v>9</v>
      </c>
      <c r="D35" s="160">
        <v>4224</v>
      </c>
      <c r="E35" s="160">
        <v>275</v>
      </c>
      <c r="F35" s="160">
        <v>39795</v>
      </c>
      <c r="G35" s="160">
        <v>1</v>
      </c>
      <c r="H35" s="160"/>
      <c r="I35" s="160">
        <v>1</v>
      </c>
      <c r="J35" s="160">
        <v>99</v>
      </c>
      <c r="K35" s="52">
        <f t="shared" si="2"/>
        <v>199</v>
      </c>
      <c r="L35" s="160">
        <v>430</v>
      </c>
      <c r="M35" s="161">
        <f t="shared" si="3"/>
        <v>85570</v>
      </c>
      <c r="N35" s="160">
        <v>1</v>
      </c>
      <c r="O35" s="160" t="s">
        <v>3176</v>
      </c>
      <c r="P35" s="160"/>
      <c r="Q35" s="160"/>
      <c r="R35" s="160"/>
      <c r="S35" s="160"/>
      <c r="T35" s="160"/>
      <c r="U35" s="161">
        <f t="shared" si="0"/>
        <v>0</v>
      </c>
      <c r="V35" s="160">
        <v>199</v>
      </c>
      <c r="W35" s="160"/>
      <c r="X35" s="160"/>
      <c r="Y35" s="160"/>
      <c r="Z35" s="160"/>
      <c r="AA35" s="160">
        <f t="shared" si="4"/>
        <v>0</v>
      </c>
      <c r="AB35" s="161">
        <f t="shared" si="5"/>
        <v>0</v>
      </c>
      <c r="AC35" s="161">
        <f t="shared" si="1"/>
        <v>85570</v>
      </c>
      <c r="AD35" s="160">
        <v>0</v>
      </c>
      <c r="AE35" s="160">
        <v>50</v>
      </c>
      <c r="AF35" s="160">
        <v>0</v>
      </c>
      <c r="AG35" s="136">
        <f t="shared" si="6"/>
        <v>0</v>
      </c>
    </row>
    <row r="36" spans="1:33" s="53" customFormat="1" ht="27.75" customHeight="1" x14ac:dyDescent="0.5">
      <c r="A36" s="160"/>
      <c r="B36" s="160"/>
      <c r="C36" s="160" t="s">
        <v>1737</v>
      </c>
      <c r="D36" s="160"/>
      <c r="E36" s="160">
        <v>65</v>
      </c>
      <c r="F36" s="160">
        <v>3305</v>
      </c>
      <c r="G36" s="160">
        <v>1</v>
      </c>
      <c r="H36" s="160">
        <v>10</v>
      </c>
      <c r="I36" s="160">
        <v>2</v>
      </c>
      <c r="J36" s="160">
        <v>82</v>
      </c>
      <c r="K36" s="52">
        <f t="shared" si="2"/>
        <v>4282</v>
      </c>
      <c r="L36" s="160">
        <v>130</v>
      </c>
      <c r="M36" s="161">
        <f t="shared" si="3"/>
        <v>556660</v>
      </c>
      <c r="N36" s="160">
        <v>1</v>
      </c>
      <c r="O36" s="160" t="s">
        <v>3176</v>
      </c>
      <c r="P36" s="160"/>
      <c r="Q36" s="160"/>
      <c r="R36" s="160"/>
      <c r="S36" s="160"/>
      <c r="T36" s="160"/>
      <c r="U36" s="161">
        <f t="shared" si="0"/>
        <v>0</v>
      </c>
      <c r="V36" s="160">
        <v>4282</v>
      </c>
      <c r="W36" s="160"/>
      <c r="X36" s="160"/>
      <c r="Y36" s="160"/>
      <c r="Z36" s="160"/>
      <c r="AA36" s="160">
        <f t="shared" si="4"/>
        <v>0</v>
      </c>
      <c r="AB36" s="161">
        <f t="shared" si="5"/>
        <v>0</v>
      </c>
      <c r="AC36" s="161">
        <f t="shared" si="1"/>
        <v>556660</v>
      </c>
      <c r="AD36" s="160">
        <v>0</v>
      </c>
      <c r="AE36" s="160">
        <v>0</v>
      </c>
      <c r="AF36" s="160">
        <v>556660</v>
      </c>
      <c r="AG36" s="136">
        <v>0.01</v>
      </c>
    </row>
    <row r="37" spans="1:33" s="53" customFormat="1" ht="27.75" customHeight="1" x14ac:dyDescent="0.5">
      <c r="A37" s="160"/>
      <c r="B37" s="160"/>
      <c r="C37" s="160" t="s">
        <v>1737</v>
      </c>
      <c r="D37" s="160"/>
      <c r="E37" s="160">
        <v>64</v>
      </c>
      <c r="F37" s="160">
        <v>3304</v>
      </c>
      <c r="G37" s="160">
        <v>1</v>
      </c>
      <c r="H37" s="160">
        <v>9</v>
      </c>
      <c r="I37" s="160">
        <v>1</v>
      </c>
      <c r="J37" s="160">
        <v>38</v>
      </c>
      <c r="K37" s="52">
        <f t="shared" si="2"/>
        <v>3738</v>
      </c>
      <c r="L37" s="160">
        <v>130</v>
      </c>
      <c r="M37" s="161">
        <f t="shared" si="3"/>
        <v>485940</v>
      </c>
      <c r="N37" s="160">
        <v>1</v>
      </c>
      <c r="O37" s="160" t="s">
        <v>3176</v>
      </c>
      <c r="P37" s="160"/>
      <c r="Q37" s="160"/>
      <c r="R37" s="160"/>
      <c r="S37" s="160"/>
      <c r="T37" s="160"/>
      <c r="U37" s="161">
        <f t="shared" si="0"/>
        <v>0</v>
      </c>
      <c r="V37" s="160">
        <v>3738</v>
      </c>
      <c r="W37" s="160"/>
      <c r="X37" s="160"/>
      <c r="Y37" s="160"/>
      <c r="Z37" s="160"/>
      <c r="AA37" s="160">
        <f t="shared" si="4"/>
        <v>0</v>
      </c>
      <c r="AB37" s="161">
        <f t="shared" si="5"/>
        <v>0</v>
      </c>
      <c r="AC37" s="161">
        <f t="shared" si="1"/>
        <v>485940</v>
      </c>
      <c r="AD37" s="160">
        <v>0</v>
      </c>
      <c r="AE37" s="160">
        <v>0</v>
      </c>
      <c r="AF37" s="160">
        <v>485940</v>
      </c>
      <c r="AG37" s="136">
        <v>0.01</v>
      </c>
    </row>
    <row r="38" spans="1:33" s="53" customFormat="1" ht="27.75" customHeight="1" x14ac:dyDescent="0.5">
      <c r="A38" s="161"/>
      <c r="B38" s="160" t="s">
        <v>3177</v>
      </c>
      <c r="C38" s="160" t="s">
        <v>9</v>
      </c>
      <c r="D38" s="161">
        <v>5428</v>
      </c>
      <c r="E38" s="161">
        <v>318</v>
      </c>
      <c r="F38" s="161">
        <v>44551</v>
      </c>
      <c r="G38" s="161">
        <v>2</v>
      </c>
      <c r="H38" s="161"/>
      <c r="I38" s="161"/>
      <c r="J38" s="161">
        <v>84.5</v>
      </c>
      <c r="K38" s="52">
        <f t="shared" si="2"/>
        <v>84.5</v>
      </c>
      <c r="L38" s="161">
        <v>430</v>
      </c>
      <c r="M38" s="161">
        <f t="shared" si="3"/>
        <v>36335</v>
      </c>
      <c r="N38" s="161">
        <v>2</v>
      </c>
      <c r="O38" s="161" t="s">
        <v>3178</v>
      </c>
      <c r="P38" s="161" t="s">
        <v>15</v>
      </c>
      <c r="Q38" s="161" t="s">
        <v>12</v>
      </c>
      <c r="R38" s="161">
        <v>2</v>
      </c>
      <c r="S38" s="161">
        <v>141</v>
      </c>
      <c r="T38" s="161">
        <v>6400</v>
      </c>
      <c r="U38" s="161">
        <f t="shared" si="0"/>
        <v>902400</v>
      </c>
      <c r="V38" s="161"/>
      <c r="W38" s="161">
        <v>84.5</v>
      </c>
      <c r="X38" s="161"/>
      <c r="Y38" s="161"/>
      <c r="Z38" s="161">
        <v>21</v>
      </c>
      <c r="AA38" s="160">
        <f t="shared" si="4"/>
        <v>721920</v>
      </c>
      <c r="AB38" s="161">
        <f t="shared" si="5"/>
        <v>180480</v>
      </c>
      <c r="AC38" s="161">
        <f t="shared" si="1"/>
        <v>216815</v>
      </c>
      <c r="AD38" s="161">
        <v>0</v>
      </c>
      <c r="AE38" s="161">
        <v>50</v>
      </c>
      <c r="AF38" s="161">
        <v>0</v>
      </c>
      <c r="AG38" s="136">
        <f t="shared" si="6"/>
        <v>0</v>
      </c>
    </row>
    <row r="39" spans="1:33" s="53" customFormat="1" ht="27.75" customHeight="1" x14ac:dyDescent="0.5">
      <c r="A39" s="161"/>
      <c r="B39" s="160"/>
      <c r="C39" s="160" t="s">
        <v>9</v>
      </c>
      <c r="D39" s="161">
        <v>5852</v>
      </c>
      <c r="E39" s="161">
        <v>340</v>
      </c>
      <c r="F39" s="161">
        <v>61216</v>
      </c>
      <c r="G39" s="161">
        <v>1</v>
      </c>
      <c r="H39" s="161">
        <v>1</v>
      </c>
      <c r="I39" s="161">
        <v>1</v>
      </c>
      <c r="J39" s="161">
        <v>44</v>
      </c>
      <c r="K39" s="52">
        <f t="shared" si="2"/>
        <v>544</v>
      </c>
      <c r="L39" s="161">
        <v>75</v>
      </c>
      <c r="M39" s="161">
        <f t="shared" si="3"/>
        <v>40800</v>
      </c>
      <c r="N39" s="161">
        <v>1</v>
      </c>
      <c r="O39" s="161" t="s">
        <v>3178</v>
      </c>
      <c r="P39" s="161"/>
      <c r="Q39" s="161"/>
      <c r="R39" s="161"/>
      <c r="S39" s="161"/>
      <c r="T39" s="161"/>
      <c r="U39" s="161">
        <f t="shared" si="0"/>
        <v>0</v>
      </c>
      <c r="V39" s="161">
        <v>544</v>
      </c>
      <c r="W39" s="161"/>
      <c r="X39" s="161"/>
      <c r="Y39" s="161"/>
      <c r="Z39" s="161"/>
      <c r="AA39" s="160">
        <f t="shared" si="4"/>
        <v>0</v>
      </c>
      <c r="AB39" s="161">
        <f t="shared" si="5"/>
        <v>0</v>
      </c>
      <c r="AC39" s="161">
        <f t="shared" si="1"/>
        <v>40800</v>
      </c>
      <c r="AD39" s="161">
        <v>0</v>
      </c>
      <c r="AE39" s="161">
        <v>50</v>
      </c>
      <c r="AF39" s="161">
        <v>0</v>
      </c>
      <c r="AG39" s="136">
        <f t="shared" si="6"/>
        <v>0</v>
      </c>
    </row>
    <row r="40" spans="1:33" s="53" customFormat="1" ht="27.75" customHeight="1" x14ac:dyDescent="0.5">
      <c r="A40" s="161"/>
      <c r="B40" s="160"/>
      <c r="C40" s="160" t="s">
        <v>9</v>
      </c>
      <c r="D40" s="161">
        <v>4338</v>
      </c>
      <c r="E40" s="161">
        <v>102</v>
      </c>
      <c r="F40" s="161">
        <v>43004</v>
      </c>
      <c r="G40" s="161">
        <v>1</v>
      </c>
      <c r="H40" s="161">
        <v>12</v>
      </c>
      <c r="I40" s="161"/>
      <c r="J40" s="161">
        <v>81</v>
      </c>
      <c r="K40" s="52">
        <f t="shared" si="2"/>
        <v>4881</v>
      </c>
      <c r="L40" s="161">
        <v>75</v>
      </c>
      <c r="M40" s="161">
        <f t="shared" si="3"/>
        <v>366075</v>
      </c>
      <c r="N40" s="161">
        <v>1</v>
      </c>
      <c r="O40" s="161" t="s">
        <v>3178</v>
      </c>
      <c r="P40" s="161"/>
      <c r="Q40" s="161"/>
      <c r="R40" s="161"/>
      <c r="S40" s="161"/>
      <c r="T40" s="161"/>
      <c r="U40" s="161">
        <f t="shared" si="0"/>
        <v>0</v>
      </c>
      <c r="V40" s="161">
        <v>4881</v>
      </c>
      <c r="W40" s="161"/>
      <c r="X40" s="161"/>
      <c r="Y40" s="161"/>
      <c r="Z40" s="161"/>
      <c r="AA40" s="160">
        <f t="shared" si="4"/>
        <v>0</v>
      </c>
      <c r="AB40" s="161">
        <f t="shared" si="5"/>
        <v>0</v>
      </c>
      <c r="AC40" s="161">
        <f t="shared" si="1"/>
        <v>366075</v>
      </c>
      <c r="AD40" s="161">
        <v>0</v>
      </c>
      <c r="AE40" s="161">
        <v>50</v>
      </c>
      <c r="AF40" s="161">
        <v>0</v>
      </c>
      <c r="AG40" s="136">
        <f t="shared" si="6"/>
        <v>0</v>
      </c>
    </row>
    <row r="41" spans="1:33" s="53" customFormat="1" ht="27.75" customHeight="1" x14ac:dyDescent="0.5">
      <c r="A41" s="161"/>
      <c r="B41" s="160"/>
      <c r="C41" s="160" t="s">
        <v>1737</v>
      </c>
      <c r="D41" s="161"/>
      <c r="E41" s="161">
        <v>18</v>
      </c>
      <c r="F41" s="161">
        <v>3324</v>
      </c>
      <c r="G41" s="161">
        <v>1</v>
      </c>
      <c r="H41" s="161">
        <v>8</v>
      </c>
      <c r="I41" s="161">
        <v>1</v>
      </c>
      <c r="J41" s="161">
        <v>96</v>
      </c>
      <c r="K41" s="52">
        <f t="shared" si="2"/>
        <v>3396</v>
      </c>
      <c r="L41" s="161">
        <v>75</v>
      </c>
      <c r="M41" s="161">
        <f t="shared" si="3"/>
        <v>254700</v>
      </c>
      <c r="N41" s="161">
        <v>1</v>
      </c>
      <c r="O41" s="161" t="s">
        <v>3178</v>
      </c>
      <c r="P41" s="161"/>
      <c r="Q41" s="161"/>
      <c r="R41" s="161"/>
      <c r="S41" s="161"/>
      <c r="T41" s="161"/>
      <c r="U41" s="161">
        <f t="shared" si="0"/>
        <v>0</v>
      </c>
      <c r="V41" s="161">
        <v>3396</v>
      </c>
      <c r="W41" s="161"/>
      <c r="X41" s="161"/>
      <c r="Y41" s="161"/>
      <c r="Z41" s="161"/>
      <c r="AA41" s="160"/>
      <c r="AB41" s="161">
        <f t="shared" si="5"/>
        <v>0</v>
      </c>
      <c r="AC41" s="161">
        <f t="shared" si="1"/>
        <v>254700</v>
      </c>
      <c r="AD41" s="161">
        <v>0</v>
      </c>
      <c r="AE41" s="161">
        <v>0</v>
      </c>
      <c r="AF41" s="161">
        <v>254700</v>
      </c>
      <c r="AG41" s="136">
        <v>0.01</v>
      </c>
    </row>
    <row r="42" spans="1:33" s="53" customFormat="1" ht="27.75" customHeight="1" x14ac:dyDescent="0.5">
      <c r="A42" s="161"/>
      <c r="B42" s="160" t="s">
        <v>3179</v>
      </c>
      <c r="C42" s="160" t="s">
        <v>9</v>
      </c>
      <c r="D42" s="161">
        <v>615</v>
      </c>
      <c r="E42" s="161">
        <v>70</v>
      </c>
      <c r="F42" s="161">
        <v>7108</v>
      </c>
      <c r="G42" s="161">
        <v>2</v>
      </c>
      <c r="H42" s="161"/>
      <c r="I42" s="161">
        <v>1</v>
      </c>
      <c r="J42" s="161">
        <v>94</v>
      </c>
      <c r="K42" s="52">
        <f t="shared" si="2"/>
        <v>194</v>
      </c>
      <c r="L42" s="161">
        <v>430</v>
      </c>
      <c r="M42" s="161">
        <f t="shared" si="3"/>
        <v>83420</v>
      </c>
      <c r="N42" s="161">
        <v>1</v>
      </c>
      <c r="O42" s="161" t="s">
        <v>3180</v>
      </c>
      <c r="P42" s="161" t="s">
        <v>15</v>
      </c>
      <c r="Q42" s="161" t="s">
        <v>12</v>
      </c>
      <c r="R42" s="161">
        <v>2</v>
      </c>
      <c r="S42" s="161">
        <v>171.25</v>
      </c>
      <c r="T42" s="161">
        <v>6400</v>
      </c>
      <c r="U42" s="161">
        <f t="shared" si="0"/>
        <v>1096000</v>
      </c>
      <c r="V42" s="161"/>
      <c r="W42" s="161">
        <v>171.25</v>
      </c>
      <c r="X42" s="161"/>
      <c r="Y42" s="161"/>
      <c r="Z42" s="161">
        <v>10</v>
      </c>
      <c r="AA42" s="160">
        <f>U42*30%</f>
        <v>328800</v>
      </c>
      <c r="AB42" s="161">
        <f t="shared" si="5"/>
        <v>767200</v>
      </c>
      <c r="AC42" s="161">
        <f t="shared" si="1"/>
        <v>850620</v>
      </c>
      <c r="AD42" s="161">
        <v>0</v>
      </c>
      <c r="AE42" s="161">
        <v>50</v>
      </c>
      <c r="AF42" s="161">
        <v>0</v>
      </c>
      <c r="AG42" s="136">
        <f t="shared" si="6"/>
        <v>0</v>
      </c>
    </row>
    <row r="43" spans="1:33" s="53" customFormat="1" ht="27.75" customHeight="1" x14ac:dyDescent="0.5">
      <c r="A43" s="161"/>
      <c r="B43" s="160" t="s">
        <v>3181</v>
      </c>
      <c r="C43" s="160" t="s">
        <v>3182</v>
      </c>
      <c r="D43" s="161"/>
      <c r="E43" s="161"/>
      <c r="F43" s="161"/>
      <c r="G43" s="161">
        <v>2</v>
      </c>
      <c r="H43" s="161"/>
      <c r="I43" s="161"/>
      <c r="J43" s="161"/>
      <c r="K43" s="52">
        <f t="shared" si="2"/>
        <v>0</v>
      </c>
      <c r="L43" s="161"/>
      <c r="M43" s="161">
        <f t="shared" si="3"/>
        <v>0</v>
      </c>
      <c r="N43" s="161">
        <v>2</v>
      </c>
      <c r="O43" s="161" t="s">
        <v>3183</v>
      </c>
      <c r="P43" s="161" t="s">
        <v>15</v>
      </c>
      <c r="Q43" s="161" t="s">
        <v>42</v>
      </c>
      <c r="R43" s="161">
        <v>2</v>
      </c>
      <c r="S43" s="161">
        <v>106</v>
      </c>
      <c r="T43" s="161">
        <v>6400</v>
      </c>
      <c r="U43" s="161">
        <f t="shared" si="0"/>
        <v>678400</v>
      </c>
      <c r="V43" s="161"/>
      <c r="W43" s="161">
        <v>106</v>
      </c>
      <c r="X43" s="161"/>
      <c r="Y43" s="161"/>
      <c r="Z43" s="161">
        <v>15</v>
      </c>
      <c r="AA43" s="160">
        <f>U43*20%</f>
        <v>135680</v>
      </c>
      <c r="AB43" s="161">
        <f t="shared" si="5"/>
        <v>542720</v>
      </c>
      <c r="AC43" s="161">
        <f t="shared" si="1"/>
        <v>542720</v>
      </c>
      <c r="AD43" s="161">
        <v>0</v>
      </c>
      <c r="AE43" s="161">
        <v>0</v>
      </c>
      <c r="AF43" s="161">
        <v>542720</v>
      </c>
      <c r="AG43" s="136">
        <v>0.02</v>
      </c>
    </row>
    <row r="44" spans="1:33" s="53" customFormat="1" ht="27.75" customHeight="1" x14ac:dyDescent="0.5">
      <c r="A44" s="161"/>
      <c r="B44" s="160" t="s">
        <v>2556</v>
      </c>
      <c r="C44" s="160" t="s">
        <v>9</v>
      </c>
      <c r="D44" s="161">
        <v>590</v>
      </c>
      <c r="E44" s="161">
        <v>71</v>
      </c>
      <c r="F44" s="161">
        <v>7082</v>
      </c>
      <c r="G44" s="161">
        <v>2</v>
      </c>
      <c r="H44" s="161"/>
      <c r="I44" s="161">
        <v>2</v>
      </c>
      <c r="J44" s="161">
        <v>41</v>
      </c>
      <c r="K44" s="52">
        <f t="shared" si="2"/>
        <v>241</v>
      </c>
      <c r="L44" s="161">
        <v>450</v>
      </c>
      <c r="M44" s="161">
        <f t="shared" si="3"/>
        <v>108450</v>
      </c>
      <c r="N44" s="161">
        <v>2</v>
      </c>
      <c r="O44" s="161" t="s">
        <v>3184</v>
      </c>
      <c r="P44" s="161" t="s">
        <v>15</v>
      </c>
      <c r="Q44" s="161" t="s">
        <v>12</v>
      </c>
      <c r="R44" s="161">
        <v>2</v>
      </c>
      <c r="S44" s="161">
        <v>263.25</v>
      </c>
      <c r="T44" s="161">
        <v>6400</v>
      </c>
      <c r="U44" s="161">
        <f t="shared" si="0"/>
        <v>1684800</v>
      </c>
      <c r="V44" s="161"/>
      <c r="W44" s="161">
        <v>263.25</v>
      </c>
      <c r="X44" s="161"/>
      <c r="Y44" s="161"/>
      <c r="Z44" s="161">
        <v>21</v>
      </c>
      <c r="AA44" s="160">
        <f t="shared" si="4"/>
        <v>1347840</v>
      </c>
      <c r="AB44" s="161">
        <f t="shared" si="5"/>
        <v>336960</v>
      </c>
      <c r="AC44" s="161">
        <f t="shared" si="1"/>
        <v>445410</v>
      </c>
      <c r="AD44" s="161">
        <v>0</v>
      </c>
      <c r="AE44" s="161">
        <v>50</v>
      </c>
      <c r="AF44" s="161">
        <v>0</v>
      </c>
      <c r="AG44" s="136">
        <f t="shared" si="6"/>
        <v>0</v>
      </c>
    </row>
    <row r="45" spans="1:33" s="53" customFormat="1" ht="27.75" customHeight="1" x14ac:dyDescent="0.5">
      <c r="A45" s="161"/>
      <c r="B45" s="160"/>
      <c r="C45" s="160" t="s">
        <v>9</v>
      </c>
      <c r="D45" s="161">
        <v>2083</v>
      </c>
      <c r="E45" s="161">
        <v>191</v>
      </c>
      <c r="F45" s="161">
        <v>14939</v>
      </c>
      <c r="G45" s="161">
        <v>1</v>
      </c>
      <c r="H45" s="161">
        <v>8</v>
      </c>
      <c r="I45" s="161">
        <v>2</v>
      </c>
      <c r="J45" s="161">
        <v>65</v>
      </c>
      <c r="K45" s="52">
        <f t="shared" si="2"/>
        <v>3465</v>
      </c>
      <c r="L45" s="161">
        <v>130</v>
      </c>
      <c r="M45" s="161">
        <f t="shared" si="3"/>
        <v>450450</v>
      </c>
      <c r="N45" s="161">
        <v>1</v>
      </c>
      <c r="O45" s="161" t="s">
        <v>3184</v>
      </c>
      <c r="P45" s="161"/>
      <c r="Q45" s="161"/>
      <c r="R45" s="161"/>
      <c r="S45" s="161"/>
      <c r="T45" s="161"/>
      <c r="U45" s="161">
        <f t="shared" si="0"/>
        <v>0</v>
      </c>
      <c r="V45" s="161">
        <v>3465</v>
      </c>
      <c r="W45" s="161"/>
      <c r="X45" s="161"/>
      <c r="Y45" s="161"/>
      <c r="Z45" s="161"/>
      <c r="AA45" s="160">
        <f t="shared" si="4"/>
        <v>0</v>
      </c>
      <c r="AB45" s="161">
        <f t="shared" si="5"/>
        <v>0</v>
      </c>
      <c r="AC45" s="161">
        <f t="shared" si="1"/>
        <v>450450</v>
      </c>
      <c r="AD45" s="161">
        <v>0</v>
      </c>
      <c r="AE45" s="161">
        <v>50</v>
      </c>
      <c r="AF45" s="161">
        <v>0</v>
      </c>
      <c r="AG45" s="136">
        <f t="shared" si="6"/>
        <v>0</v>
      </c>
    </row>
    <row r="46" spans="1:33" s="53" customFormat="1" ht="27.75" customHeight="1" x14ac:dyDescent="0.5">
      <c r="A46" s="161"/>
      <c r="B46" s="160"/>
      <c r="C46" s="160" t="s">
        <v>9</v>
      </c>
      <c r="D46" s="161">
        <v>2836</v>
      </c>
      <c r="E46" s="161">
        <v>390</v>
      </c>
      <c r="F46" s="161">
        <v>16901</v>
      </c>
      <c r="G46" s="161">
        <v>1</v>
      </c>
      <c r="H46" s="161">
        <v>7</v>
      </c>
      <c r="I46" s="161">
        <v>3</v>
      </c>
      <c r="J46" s="161">
        <v>15</v>
      </c>
      <c r="K46" s="52">
        <f t="shared" si="2"/>
        <v>3115</v>
      </c>
      <c r="L46" s="161">
        <v>130</v>
      </c>
      <c r="M46" s="161">
        <f t="shared" si="3"/>
        <v>404950</v>
      </c>
      <c r="N46" s="161">
        <v>1</v>
      </c>
      <c r="O46" s="161" t="s">
        <v>3184</v>
      </c>
      <c r="P46" s="161"/>
      <c r="Q46" s="161"/>
      <c r="R46" s="161"/>
      <c r="S46" s="161"/>
      <c r="T46" s="161"/>
      <c r="U46" s="161">
        <f t="shared" si="0"/>
        <v>0</v>
      </c>
      <c r="V46" s="161">
        <v>3115</v>
      </c>
      <c r="W46" s="161"/>
      <c r="X46" s="161"/>
      <c r="Y46" s="161"/>
      <c r="Z46" s="161"/>
      <c r="AA46" s="160">
        <f t="shared" si="4"/>
        <v>0</v>
      </c>
      <c r="AB46" s="161">
        <f t="shared" si="5"/>
        <v>0</v>
      </c>
      <c r="AC46" s="161">
        <f t="shared" si="1"/>
        <v>404950</v>
      </c>
      <c r="AD46" s="161">
        <v>0</v>
      </c>
      <c r="AE46" s="161">
        <v>50</v>
      </c>
      <c r="AF46" s="161">
        <v>0</v>
      </c>
      <c r="AG46" s="136">
        <f t="shared" si="6"/>
        <v>0</v>
      </c>
    </row>
    <row r="47" spans="1:33" s="53" customFormat="1" ht="27.75" customHeight="1" x14ac:dyDescent="0.5">
      <c r="A47" s="161"/>
      <c r="B47" s="160"/>
      <c r="C47" s="160" t="s">
        <v>9</v>
      </c>
      <c r="D47" s="161">
        <v>2937</v>
      </c>
      <c r="E47" s="161">
        <v>49</v>
      </c>
      <c r="F47" s="161">
        <v>17005</v>
      </c>
      <c r="G47" s="161">
        <v>1</v>
      </c>
      <c r="H47" s="161">
        <v>5</v>
      </c>
      <c r="I47" s="161">
        <v>2</v>
      </c>
      <c r="J47" s="161">
        <v>92</v>
      </c>
      <c r="K47" s="52">
        <f t="shared" si="2"/>
        <v>2292</v>
      </c>
      <c r="L47" s="161">
        <v>75</v>
      </c>
      <c r="M47" s="161">
        <f t="shared" si="3"/>
        <v>171900</v>
      </c>
      <c r="N47" s="161">
        <v>1</v>
      </c>
      <c r="O47" s="161" t="s">
        <v>3184</v>
      </c>
      <c r="P47" s="161"/>
      <c r="Q47" s="161"/>
      <c r="R47" s="161"/>
      <c r="S47" s="161"/>
      <c r="T47" s="161"/>
      <c r="U47" s="161">
        <f t="shared" si="0"/>
        <v>0</v>
      </c>
      <c r="V47" s="161">
        <v>2292</v>
      </c>
      <c r="W47" s="161"/>
      <c r="X47" s="161"/>
      <c r="Y47" s="161"/>
      <c r="Z47" s="161"/>
      <c r="AA47" s="160">
        <f t="shared" si="4"/>
        <v>0</v>
      </c>
      <c r="AB47" s="161">
        <f t="shared" si="5"/>
        <v>0</v>
      </c>
      <c r="AC47" s="161">
        <f t="shared" si="1"/>
        <v>171900</v>
      </c>
      <c r="AD47" s="161">
        <v>0</v>
      </c>
      <c r="AE47" s="161">
        <v>50</v>
      </c>
      <c r="AF47" s="161">
        <v>0</v>
      </c>
      <c r="AG47" s="136">
        <f t="shared" si="6"/>
        <v>0</v>
      </c>
    </row>
    <row r="48" spans="1:33" s="53" customFormat="1" ht="27.75" customHeight="1" x14ac:dyDescent="0.5">
      <c r="A48" s="161"/>
      <c r="B48" s="160"/>
      <c r="C48" s="160" t="s">
        <v>9</v>
      </c>
      <c r="D48" s="161"/>
      <c r="E48" s="161"/>
      <c r="F48" s="161"/>
      <c r="G48" s="161">
        <v>1</v>
      </c>
      <c r="H48" s="161"/>
      <c r="I48" s="161">
        <v>1</v>
      </c>
      <c r="J48" s="161"/>
      <c r="K48" s="52">
        <f t="shared" si="2"/>
        <v>100</v>
      </c>
      <c r="L48" s="161">
        <v>75</v>
      </c>
      <c r="M48" s="161">
        <f t="shared" si="3"/>
        <v>7500</v>
      </c>
      <c r="N48" s="161">
        <v>1</v>
      </c>
      <c r="O48" s="161" t="s">
        <v>3184</v>
      </c>
      <c r="P48" s="161"/>
      <c r="Q48" s="161"/>
      <c r="R48" s="161"/>
      <c r="S48" s="161"/>
      <c r="T48" s="161"/>
      <c r="U48" s="161">
        <f t="shared" si="0"/>
        <v>0</v>
      </c>
      <c r="V48" s="161">
        <v>100</v>
      </c>
      <c r="W48" s="161"/>
      <c r="X48" s="161"/>
      <c r="Y48" s="161"/>
      <c r="Z48" s="161"/>
      <c r="AA48" s="160">
        <f t="shared" si="4"/>
        <v>0</v>
      </c>
      <c r="AB48" s="161">
        <f t="shared" si="5"/>
        <v>0</v>
      </c>
      <c r="AC48" s="161">
        <f t="shared" si="1"/>
        <v>7500</v>
      </c>
      <c r="AD48" s="161">
        <v>0</v>
      </c>
      <c r="AE48" s="161">
        <v>50</v>
      </c>
      <c r="AF48" s="161">
        <v>0</v>
      </c>
      <c r="AG48" s="136">
        <f t="shared" si="6"/>
        <v>0</v>
      </c>
    </row>
    <row r="49" spans="1:33" s="53" customFormat="1" ht="27.75" customHeight="1" x14ac:dyDescent="0.5">
      <c r="A49" s="161"/>
      <c r="B49" s="160" t="s">
        <v>3185</v>
      </c>
      <c r="C49" s="160" t="s">
        <v>9</v>
      </c>
      <c r="D49" s="161"/>
      <c r="E49" s="161">
        <v>45</v>
      </c>
      <c r="F49" s="161">
        <v>7090</v>
      </c>
      <c r="G49" s="161">
        <v>2</v>
      </c>
      <c r="H49" s="161"/>
      <c r="I49" s="161">
        <v>1</v>
      </c>
      <c r="J49" s="161">
        <v>88</v>
      </c>
      <c r="K49" s="52">
        <f t="shared" si="2"/>
        <v>188</v>
      </c>
      <c r="L49" s="161">
        <v>430</v>
      </c>
      <c r="M49" s="161">
        <f t="shared" si="3"/>
        <v>80840</v>
      </c>
      <c r="N49" s="161">
        <v>2</v>
      </c>
      <c r="O49" s="161" t="s">
        <v>3186</v>
      </c>
      <c r="P49" s="161" t="s">
        <v>15</v>
      </c>
      <c r="Q49" s="161" t="s">
        <v>12</v>
      </c>
      <c r="R49" s="161">
        <v>2</v>
      </c>
      <c r="S49" s="161">
        <v>205</v>
      </c>
      <c r="T49" s="161">
        <v>6400</v>
      </c>
      <c r="U49" s="161">
        <f t="shared" si="0"/>
        <v>1312000</v>
      </c>
      <c r="V49" s="161"/>
      <c r="W49" s="161">
        <v>205</v>
      </c>
      <c r="X49" s="161"/>
      <c r="Y49" s="161"/>
      <c r="Z49" s="161">
        <v>21</v>
      </c>
      <c r="AA49" s="160">
        <f t="shared" si="4"/>
        <v>1049600</v>
      </c>
      <c r="AB49" s="161">
        <f t="shared" si="5"/>
        <v>262400</v>
      </c>
      <c r="AC49" s="161">
        <f t="shared" si="1"/>
        <v>343240</v>
      </c>
      <c r="AD49" s="161">
        <v>0</v>
      </c>
      <c r="AE49" s="161">
        <v>50</v>
      </c>
      <c r="AF49" s="161">
        <v>0</v>
      </c>
      <c r="AG49" s="136">
        <f t="shared" si="6"/>
        <v>0</v>
      </c>
    </row>
    <row r="50" spans="1:33" s="53" customFormat="1" ht="27.75" customHeight="1" x14ac:dyDescent="0.5">
      <c r="A50" s="161"/>
      <c r="B50" s="160"/>
      <c r="C50" s="160" t="s">
        <v>9</v>
      </c>
      <c r="D50" s="161">
        <v>2441</v>
      </c>
      <c r="E50" s="161">
        <v>28</v>
      </c>
      <c r="F50" s="161">
        <v>16290</v>
      </c>
      <c r="G50" s="161">
        <v>1</v>
      </c>
      <c r="H50" s="161">
        <v>8</v>
      </c>
      <c r="I50" s="161">
        <v>1</v>
      </c>
      <c r="J50" s="161">
        <v>73</v>
      </c>
      <c r="K50" s="52">
        <f t="shared" si="2"/>
        <v>3373</v>
      </c>
      <c r="L50" s="161">
        <v>75</v>
      </c>
      <c r="M50" s="161">
        <f t="shared" si="3"/>
        <v>252975</v>
      </c>
      <c r="N50" s="161">
        <v>1</v>
      </c>
      <c r="O50" s="161" t="s">
        <v>3186</v>
      </c>
      <c r="P50" s="161"/>
      <c r="Q50" s="161"/>
      <c r="R50" s="161"/>
      <c r="S50" s="161"/>
      <c r="T50" s="161"/>
      <c r="U50" s="161">
        <f t="shared" si="0"/>
        <v>0</v>
      </c>
      <c r="V50" s="161">
        <v>3373</v>
      </c>
      <c r="W50" s="161"/>
      <c r="X50" s="161"/>
      <c r="Y50" s="161"/>
      <c r="Z50" s="161"/>
      <c r="AA50" s="160">
        <f t="shared" si="4"/>
        <v>0</v>
      </c>
      <c r="AB50" s="161">
        <f t="shared" si="5"/>
        <v>0</v>
      </c>
      <c r="AC50" s="161">
        <f t="shared" si="1"/>
        <v>252975</v>
      </c>
      <c r="AD50" s="161">
        <v>0</v>
      </c>
      <c r="AE50" s="161">
        <v>50</v>
      </c>
      <c r="AF50" s="161">
        <v>0</v>
      </c>
      <c r="AG50" s="136">
        <f t="shared" si="6"/>
        <v>0</v>
      </c>
    </row>
    <row r="51" spans="1:33" s="53" customFormat="1" ht="27.75" customHeight="1" x14ac:dyDescent="0.5">
      <c r="A51" s="161"/>
      <c r="B51" s="160"/>
      <c r="C51" s="160" t="s">
        <v>9</v>
      </c>
      <c r="D51" s="161">
        <v>2394</v>
      </c>
      <c r="E51" s="161">
        <v>27</v>
      </c>
      <c r="F51" s="161">
        <v>16142</v>
      </c>
      <c r="G51" s="161">
        <v>1</v>
      </c>
      <c r="H51" s="161">
        <v>7</v>
      </c>
      <c r="I51" s="161">
        <v>1</v>
      </c>
      <c r="J51" s="161">
        <v>60</v>
      </c>
      <c r="K51" s="52">
        <f t="shared" si="2"/>
        <v>2960</v>
      </c>
      <c r="L51" s="161">
        <v>75</v>
      </c>
      <c r="M51" s="161">
        <f t="shared" si="3"/>
        <v>222000</v>
      </c>
      <c r="N51" s="161">
        <v>1</v>
      </c>
      <c r="O51" s="161" t="s">
        <v>3186</v>
      </c>
      <c r="P51" s="161"/>
      <c r="Q51" s="161"/>
      <c r="R51" s="161"/>
      <c r="S51" s="161"/>
      <c r="T51" s="161"/>
      <c r="U51" s="161">
        <f t="shared" si="0"/>
        <v>0</v>
      </c>
      <c r="V51" s="161">
        <v>2960</v>
      </c>
      <c r="W51" s="161"/>
      <c r="X51" s="161"/>
      <c r="Y51" s="161"/>
      <c r="Z51" s="161"/>
      <c r="AA51" s="160">
        <f t="shared" si="4"/>
        <v>0</v>
      </c>
      <c r="AB51" s="161">
        <f t="shared" si="5"/>
        <v>0</v>
      </c>
      <c r="AC51" s="161">
        <f t="shared" si="1"/>
        <v>222000</v>
      </c>
      <c r="AD51" s="161">
        <v>0</v>
      </c>
      <c r="AE51" s="161">
        <v>50</v>
      </c>
      <c r="AF51" s="161">
        <v>0</v>
      </c>
      <c r="AG51" s="136">
        <f t="shared" si="6"/>
        <v>0</v>
      </c>
    </row>
    <row r="52" spans="1:33" s="53" customFormat="1" ht="27.75" customHeight="1" x14ac:dyDescent="0.5">
      <c r="A52" s="161"/>
      <c r="B52" s="160"/>
      <c r="C52" s="160" t="s">
        <v>117</v>
      </c>
      <c r="D52" s="161"/>
      <c r="E52" s="161"/>
      <c r="F52" s="161"/>
      <c r="G52" s="161">
        <v>1</v>
      </c>
      <c r="H52" s="161">
        <v>6</v>
      </c>
      <c r="I52" s="161"/>
      <c r="J52" s="161"/>
      <c r="K52" s="52">
        <f t="shared" si="2"/>
        <v>2400</v>
      </c>
      <c r="L52" s="161">
        <v>75</v>
      </c>
      <c r="M52" s="161">
        <f t="shared" si="3"/>
        <v>180000</v>
      </c>
      <c r="N52" s="161">
        <v>1</v>
      </c>
      <c r="O52" s="161" t="s">
        <v>3186</v>
      </c>
      <c r="P52" s="161"/>
      <c r="Q52" s="161"/>
      <c r="R52" s="161"/>
      <c r="S52" s="161"/>
      <c r="T52" s="161"/>
      <c r="U52" s="161">
        <f t="shared" si="0"/>
        <v>0</v>
      </c>
      <c r="V52" s="161">
        <v>2400</v>
      </c>
      <c r="W52" s="161"/>
      <c r="X52" s="161"/>
      <c r="Y52" s="161"/>
      <c r="Z52" s="161"/>
      <c r="AA52" s="160"/>
      <c r="AB52" s="161">
        <f t="shared" si="5"/>
        <v>0</v>
      </c>
      <c r="AC52" s="161">
        <f t="shared" si="1"/>
        <v>180000</v>
      </c>
      <c r="AD52" s="161">
        <v>0</v>
      </c>
      <c r="AE52" s="161">
        <v>0</v>
      </c>
      <c r="AF52" s="161">
        <v>180000</v>
      </c>
      <c r="AG52" s="136">
        <v>0.01</v>
      </c>
    </row>
    <row r="53" spans="1:33" s="53" customFormat="1" ht="27.75" customHeight="1" x14ac:dyDescent="0.5">
      <c r="A53" s="161"/>
      <c r="B53" s="160" t="s">
        <v>3187</v>
      </c>
      <c r="C53" s="160"/>
      <c r="D53" s="161"/>
      <c r="E53" s="161"/>
      <c r="F53" s="161"/>
      <c r="G53" s="161">
        <v>2</v>
      </c>
      <c r="H53" s="161"/>
      <c r="I53" s="161"/>
      <c r="J53" s="161"/>
      <c r="K53" s="52">
        <f t="shared" si="2"/>
        <v>0</v>
      </c>
      <c r="L53" s="161"/>
      <c r="M53" s="161">
        <f t="shared" si="3"/>
        <v>0</v>
      </c>
      <c r="N53" s="161">
        <v>2</v>
      </c>
      <c r="O53" s="161" t="s">
        <v>3188</v>
      </c>
      <c r="P53" s="161" t="s">
        <v>15</v>
      </c>
      <c r="Q53" s="161" t="s">
        <v>12</v>
      </c>
      <c r="R53" s="161">
        <v>2</v>
      </c>
      <c r="S53" s="161">
        <v>144</v>
      </c>
      <c r="T53" s="161">
        <v>6400</v>
      </c>
      <c r="U53" s="161">
        <f t="shared" si="0"/>
        <v>921600</v>
      </c>
      <c r="V53" s="161"/>
      <c r="W53" s="161">
        <v>144</v>
      </c>
      <c r="X53" s="161"/>
      <c r="Y53" s="161"/>
      <c r="Z53" s="161">
        <v>3</v>
      </c>
      <c r="AA53" s="160">
        <f>U53*4%</f>
        <v>36864</v>
      </c>
      <c r="AB53" s="161">
        <f t="shared" si="5"/>
        <v>884736</v>
      </c>
      <c r="AC53" s="161">
        <f t="shared" si="1"/>
        <v>884736</v>
      </c>
      <c r="AD53" s="161">
        <v>0</v>
      </c>
      <c r="AE53" s="161">
        <v>0</v>
      </c>
      <c r="AF53" s="161">
        <v>884736</v>
      </c>
      <c r="AG53" s="136">
        <v>0.02</v>
      </c>
    </row>
    <row r="54" spans="1:33" s="53" customFormat="1" ht="27.75" customHeight="1" x14ac:dyDescent="0.5">
      <c r="A54" s="161"/>
      <c r="B54" s="160" t="s">
        <v>3189</v>
      </c>
      <c r="C54" s="160" t="s">
        <v>9</v>
      </c>
      <c r="D54" s="161"/>
      <c r="E54" s="161">
        <v>20</v>
      </c>
      <c r="F54" s="161">
        <v>7174</v>
      </c>
      <c r="G54" s="161">
        <v>2</v>
      </c>
      <c r="H54" s="161">
        <v>23</v>
      </c>
      <c r="I54" s="161">
        <v>3</v>
      </c>
      <c r="J54" s="161">
        <v>45</v>
      </c>
      <c r="K54" s="52">
        <f t="shared" si="2"/>
        <v>9545</v>
      </c>
      <c r="L54" s="161">
        <v>270</v>
      </c>
      <c r="M54" s="161">
        <f t="shared" si="3"/>
        <v>2577150</v>
      </c>
      <c r="N54" s="161">
        <v>2</v>
      </c>
      <c r="O54" s="161" t="s">
        <v>3190</v>
      </c>
      <c r="P54" s="161" t="s">
        <v>15</v>
      </c>
      <c r="Q54" s="161" t="s">
        <v>12</v>
      </c>
      <c r="R54" s="161">
        <v>2</v>
      </c>
      <c r="S54" s="161">
        <v>156</v>
      </c>
      <c r="T54" s="161">
        <v>6400</v>
      </c>
      <c r="U54" s="161">
        <f t="shared" si="0"/>
        <v>998400</v>
      </c>
      <c r="V54" s="161"/>
      <c r="W54" s="161">
        <v>156</v>
      </c>
      <c r="X54" s="161"/>
      <c r="Y54" s="161"/>
      <c r="Z54" s="161">
        <v>21</v>
      </c>
      <c r="AA54" s="160">
        <f t="shared" si="4"/>
        <v>798720</v>
      </c>
      <c r="AB54" s="161">
        <f t="shared" si="5"/>
        <v>199680</v>
      </c>
      <c r="AC54" s="161">
        <f t="shared" si="1"/>
        <v>2776830</v>
      </c>
      <c r="AD54" s="161">
        <v>0</v>
      </c>
      <c r="AE54" s="161">
        <v>50</v>
      </c>
      <c r="AF54" s="161">
        <v>0</v>
      </c>
      <c r="AG54" s="136">
        <f t="shared" si="6"/>
        <v>0</v>
      </c>
    </row>
    <row r="55" spans="1:33" s="53" customFormat="1" ht="27.75" customHeight="1" x14ac:dyDescent="0.5">
      <c r="A55" s="161"/>
      <c r="B55" s="160"/>
      <c r="C55" s="160" t="s">
        <v>39</v>
      </c>
      <c r="D55" s="161"/>
      <c r="E55" s="161"/>
      <c r="F55" s="161"/>
      <c r="G55" s="161">
        <v>1</v>
      </c>
      <c r="H55" s="161">
        <v>36</v>
      </c>
      <c r="I55" s="161"/>
      <c r="J55" s="161">
        <v>64</v>
      </c>
      <c r="K55" s="52">
        <f t="shared" si="2"/>
        <v>14464</v>
      </c>
      <c r="L55" s="161">
        <v>75</v>
      </c>
      <c r="M55" s="161">
        <f t="shared" si="3"/>
        <v>1084800</v>
      </c>
      <c r="N55" s="161">
        <v>1</v>
      </c>
      <c r="O55" s="161" t="s">
        <v>3190</v>
      </c>
      <c r="P55" s="161"/>
      <c r="Q55" s="161"/>
      <c r="R55" s="161"/>
      <c r="S55" s="161"/>
      <c r="T55" s="161"/>
      <c r="U55" s="161">
        <f t="shared" si="0"/>
        <v>0</v>
      </c>
      <c r="V55" s="161">
        <v>14464</v>
      </c>
      <c r="W55" s="161"/>
      <c r="X55" s="161"/>
      <c r="Y55" s="161"/>
      <c r="Z55" s="161"/>
      <c r="AA55" s="160">
        <f t="shared" si="4"/>
        <v>0</v>
      </c>
      <c r="AB55" s="161">
        <f t="shared" si="5"/>
        <v>0</v>
      </c>
      <c r="AC55" s="161">
        <f t="shared" si="1"/>
        <v>1084800</v>
      </c>
      <c r="AD55" s="161">
        <v>0</v>
      </c>
      <c r="AE55" s="161">
        <v>0</v>
      </c>
      <c r="AF55" s="161">
        <v>1084800</v>
      </c>
      <c r="AG55" s="136">
        <v>0.01</v>
      </c>
    </row>
    <row r="56" spans="1:33" s="53" customFormat="1" ht="27.75" customHeight="1" x14ac:dyDescent="0.5">
      <c r="A56" s="161"/>
      <c r="B56" s="160" t="s">
        <v>3191</v>
      </c>
      <c r="C56" s="160" t="s">
        <v>3192</v>
      </c>
      <c r="D56" s="161"/>
      <c r="E56" s="161"/>
      <c r="F56" s="161"/>
      <c r="G56" s="161">
        <v>2</v>
      </c>
      <c r="H56" s="161"/>
      <c r="I56" s="161"/>
      <c r="J56" s="161"/>
      <c r="K56" s="52">
        <f t="shared" si="2"/>
        <v>0</v>
      </c>
      <c r="L56" s="161"/>
      <c r="M56" s="161">
        <f t="shared" si="3"/>
        <v>0</v>
      </c>
      <c r="N56" s="161">
        <v>2</v>
      </c>
      <c r="O56" s="161" t="s">
        <v>3193</v>
      </c>
      <c r="P56" s="161" t="s">
        <v>15</v>
      </c>
      <c r="Q56" s="161" t="s">
        <v>12</v>
      </c>
      <c r="R56" s="161">
        <v>2</v>
      </c>
      <c r="S56" s="161">
        <v>234</v>
      </c>
      <c r="T56" s="161">
        <v>6400</v>
      </c>
      <c r="U56" s="161">
        <f t="shared" si="0"/>
        <v>1497600</v>
      </c>
      <c r="V56" s="161"/>
      <c r="W56" s="161">
        <v>234</v>
      </c>
      <c r="X56" s="161"/>
      <c r="Y56" s="161"/>
      <c r="Z56" s="161">
        <v>21</v>
      </c>
      <c r="AA56" s="160">
        <f t="shared" si="4"/>
        <v>1198080</v>
      </c>
      <c r="AB56" s="161">
        <f t="shared" si="5"/>
        <v>299520</v>
      </c>
      <c r="AC56" s="161">
        <f t="shared" si="1"/>
        <v>299520</v>
      </c>
      <c r="AD56" s="161">
        <v>0</v>
      </c>
      <c r="AE56" s="161">
        <v>0</v>
      </c>
      <c r="AF56" s="161">
        <v>299520</v>
      </c>
      <c r="AG56" s="136">
        <v>0.02</v>
      </c>
    </row>
    <row r="57" spans="1:33" s="53" customFormat="1" ht="27.75" customHeight="1" x14ac:dyDescent="0.5">
      <c r="A57" s="161"/>
      <c r="B57" s="160"/>
      <c r="C57" s="160" t="s">
        <v>13</v>
      </c>
      <c r="D57" s="161"/>
      <c r="E57" s="161"/>
      <c r="F57" s="161"/>
      <c r="G57" s="161">
        <v>1</v>
      </c>
      <c r="H57" s="161">
        <v>5</v>
      </c>
      <c r="I57" s="161"/>
      <c r="J57" s="161"/>
      <c r="K57" s="52">
        <f t="shared" si="2"/>
        <v>2000</v>
      </c>
      <c r="L57" s="161">
        <v>75</v>
      </c>
      <c r="M57" s="161">
        <f t="shared" si="3"/>
        <v>150000</v>
      </c>
      <c r="N57" s="161">
        <v>1</v>
      </c>
      <c r="O57" s="161" t="s">
        <v>3193</v>
      </c>
      <c r="P57" s="161"/>
      <c r="Q57" s="161"/>
      <c r="R57" s="161"/>
      <c r="S57" s="161"/>
      <c r="T57" s="161"/>
      <c r="U57" s="161">
        <f t="shared" si="0"/>
        <v>0</v>
      </c>
      <c r="V57" s="161">
        <v>2000</v>
      </c>
      <c r="W57" s="161"/>
      <c r="X57" s="161"/>
      <c r="Y57" s="161"/>
      <c r="Z57" s="161"/>
      <c r="AA57" s="160">
        <f t="shared" si="4"/>
        <v>0</v>
      </c>
      <c r="AB57" s="161">
        <f t="shared" si="5"/>
        <v>0</v>
      </c>
      <c r="AC57" s="161">
        <f t="shared" si="1"/>
        <v>150000</v>
      </c>
      <c r="AD57" s="161">
        <v>0</v>
      </c>
      <c r="AE57" s="161">
        <v>0</v>
      </c>
      <c r="AF57" s="161">
        <v>150000</v>
      </c>
      <c r="AG57" s="136">
        <v>0.01</v>
      </c>
    </row>
    <row r="58" spans="1:33" s="53" customFormat="1" ht="27.75" customHeight="1" x14ac:dyDescent="0.5">
      <c r="A58" s="161"/>
      <c r="B58" s="160"/>
      <c r="C58" s="160" t="s">
        <v>9</v>
      </c>
      <c r="D58" s="161"/>
      <c r="E58" s="161">
        <v>178</v>
      </c>
      <c r="F58" s="161">
        <v>26296</v>
      </c>
      <c r="G58" s="161">
        <v>1</v>
      </c>
      <c r="H58" s="161">
        <v>15</v>
      </c>
      <c r="I58" s="161">
        <v>3</v>
      </c>
      <c r="J58" s="161"/>
      <c r="K58" s="52">
        <f t="shared" si="2"/>
        <v>6300</v>
      </c>
      <c r="L58" s="161">
        <v>110</v>
      </c>
      <c r="M58" s="161">
        <f t="shared" si="3"/>
        <v>693000</v>
      </c>
      <c r="N58" s="161">
        <v>1</v>
      </c>
      <c r="O58" s="161" t="s">
        <v>3193</v>
      </c>
      <c r="P58" s="161"/>
      <c r="Q58" s="161"/>
      <c r="R58" s="161"/>
      <c r="S58" s="161"/>
      <c r="T58" s="161"/>
      <c r="U58" s="161">
        <f t="shared" si="0"/>
        <v>0</v>
      </c>
      <c r="V58" s="161">
        <v>6300</v>
      </c>
      <c r="W58" s="161"/>
      <c r="X58" s="161"/>
      <c r="Y58" s="161"/>
      <c r="Z58" s="161"/>
      <c r="AA58" s="160">
        <f t="shared" si="4"/>
        <v>0</v>
      </c>
      <c r="AB58" s="161">
        <f t="shared" si="5"/>
        <v>0</v>
      </c>
      <c r="AC58" s="161">
        <f t="shared" si="1"/>
        <v>693000</v>
      </c>
      <c r="AD58" s="161">
        <v>0</v>
      </c>
      <c r="AE58" s="161">
        <v>50</v>
      </c>
      <c r="AF58" s="161">
        <v>0</v>
      </c>
      <c r="AG58" s="136">
        <f t="shared" si="6"/>
        <v>0</v>
      </c>
    </row>
    <row r="59" spans="1:33" s="53" customFormat="1" ht="27.75" customHeight="1" x14ac:dyDescent="0.5">
      <c r="A59" s="161"/>
      <c r="B59" s="160"/>
      <c r="C59" s="160" t="s">
        <v>9</v>
      </c>
      <c r="D59" s="161">
        <v>3221</v>
      </c>
      <c r="E59" s="161">
        <v>177</v>
      </c>
      <c r="F59" s="161">
        <v>26295</v>
      </c>
      <c r="G59" s="161">
        <v>1</v>
      </c>
      <c r="H59" s="161">
        <v>14</v>
      </c>
      <c r="I59" s="161">
        <v>2</v>
      </c>
      <c r="J59" s="161">
        <v>10</v>
      </c>
      <c r="K59" s="52">
        <f t="shared" si="2"/>
        <v>5810</v>
      </c>
      <c r="L59" s="161">
        <v>100</v>
      </c>
      <c r="M59" s="161">
        <f t="shared" si="3"/>
        <v>581000</v>
      </c>
      <c r="N59" s="161">
        <v>1</v>
      </c>
      <c r="O59" s="161" t="s">
        <v>3193</v>
      </c>
      <c r="P59" s="161"/>
      <c r="Q59" s="161"/>
      <c r="R59" s="161"/>
      <c r="S59" s="161"/>
      <c r="T59" s="161"/>
      <c r="U59" s="161">
        <f t="shared" si="0"/>
        <v>0</v>
      </c>
      <c r="V59" s="161">
        <v>5810</v>
      </c>
      <c r="W59" s="161"/>
      <c r="X59" s="161"/>
      <c r="Y59" s="161"/>
      <c r="Z59" s="161"/>
      <c r="AA59" s="160"/>
      <c r="AB59" s="161">
        <f t="shared" si="5"/>
        <v>0</v>
      </c>
      <c r="AC59" s="161">
        <f t="shared" si="1"/>
        <v>581000</v>
      </c>
      <c r="AD59" s="161">
        <v>0</v>
      </c>
      <c r="AE59" s="161">
        <v>50</v>
      </c>
      <c r="AF59" s="161">
        <v>0</v>
      </c>
      <c r="AG59" s="136">
        <f t="shared" si="6"/>
        <v>0</v>
      </c>
    </row>
    <row r="60" spans="1:33" s="53" customFormat="1" ht="27.75" customHeight="1" x14ac:dyDescent="0.5">
      <c r="A60" s="161"/>
      <c r="B60" s="160" t="s">
        <v>3194</v>
      </c>
      <c r="C60" s="160" t="s">
        <v>3192</v>
      </c>
      <c r="D60" s="161"/>
      <c r="E60" s="161"/>
      <c r="F60" s="161"/>
      <c r="G60" s="161">
        <v>2</v>
      </c>
      <c r="H60" s="161"/>
      <c r="I60" s="161"/>
      <c r="J60" s="161"/>
      <c r="K60" s="52">
        <f t="shared" si="2"/>
        <v>0</v>
      </c>
      <c r="L60" s="161"/>
      <c r="M60" s="161">
        <f t="shared" si="3"/>
        <v>0</v>
      </c>
      <c r="N60" s="161">
        <v>2</v>
      </c>
      <c r="O60" s="161" t="s">
        <v>3195</v>
      </c>
      <c r="P60" s="161" t="s">
        <v>15</v>
      </c>
      <c r="Q60" s="161" t="s">
        <v>42</v>
      </c>
      <c r="R60" s="161">
        <v>2</v>
      </c>
      <c r="S60" s="161">
        <v>68</v>
      </c>
      <c r="T60" s="161">
        <v>6400</v>
      </c>
      <c r="U60" s="161">
        <f t="shared" si="0"/>
        <v>435200</v>
      </c>
      <c r="V60" s="161"/>
      <c r="W60" s="161">
        <v>68</v>
      </c>
      <c r="X60" s="161"/>
      <c r="Y60" s="161"/>
      <c r="Z60" s="161">
        <v>6</v>
      </c>
      <c r="AA60" s="160">
        <f>U60*6%</f>
        <v>26112</v>
      </c>
      <c r="AB60" s="161">
        <f t="shared" si="5"/>
        <v>409088</v>
      </c>
      <c r="AC60" s="161">
        <f t="shared" si="1"/>
        <v>409088</v>
      </c>
      <c r="AD60" s="161">
        <v>0</v>
      </c>
      <c r="AE60" s="161">
        <v>0</v>
      </c>
      <c r="AF60" s="161">
        <v>409088</v>
      </c>
      <c r="AG60" s="136">
        <v>0.02</v>
      </c>
    </row>
    <row r="61" spans="1:33" s="53" customFormat="1" ht="27.75" customHeight="1" x14ac:dyDescent="0.5">
      <c r="A61" s="161"/>
      <c r="B61" s="160" t="s">
        <v>3196</v>
      </c>
      <c r="C61" s="160"/>
      <c r="D61" s="161"/>
      <c r="E61" s="161"/>
      <c r="F61" s="161"/>
      <c r="G61" s="161">
        <v>2</v>
      </c>
      <c r="H61" s="161"/>
      <c r="I61" s="161"/>
      <c r="J61" s="161"/>
      <c r="K61" s="52">
        <f t="shared" si="2"/>
        <v>0</v>
      </c>
      <c r="L61" s="161"/>
      <c r="M61" s="161">
        <f t="shared" si="3"/>
        <v>0</v>
      </c>
      <c r="N61" s="161">
        <v>2</v>
      </c>
      <c r="O61" s="161" t="s">
        <v>3197</v>
      </c>
      <c r="P61" s="161" t="s">
        <v>15</v>
      </c>
      <c r="Q61" s="161" t="s">
        <v>12</v>
      </c>
      <c r="R61" s="161">
        <v>2</v>
      </c>
      <c r="S61" s="161">
        <v>117</v>
      </c>
      <c r="T61" s="161">
        <v>6400</v>
      </c>
      <c r="U61" s="161">
        <f t="shared" si="0"/>
        <v>748800</v>
      </c>
      <c r="V61" s="161"/>
      <c r="W61" s="161">
        <v>117</v>
      </c>
      <c r="X61" s="161"/>
      <c r="Y61" s="161"/>
      <c r="Z61" s="161">
        <v>21</v>
      </c>
      <c r="AA61" s="160">
        <f t="shared" si="4"/>
        <v>599040</v>
      </c>
      <c r="AB61" s="161">
        <f t="shared" si="5"/>
        <v>149760</v>
      </c>
      <c r="AC61" s="161">
        <f t="shared" si="1"/>
        <v>149760</v>
      </c>
      <c r="AD61" s="161">
        <v>0</v>
      </c>
      <c r="AE61" s="161">
        <v>0</v>
      </c>
      <c r="AF61" s="161">
        <v>149760</v>
      </c>
      <c r="AG61" s="136">
        <v>0.02</v>
      </c>
    </row>
    <row r="62" spans="1:33" s="53" customFormat="1" ht="27.75" customHeight="1" x14ac:dyDescent="0.5">
      <c r="A62" s="161"/>
      <c r="B62" s="160" t="s">
        <v>3198</v>
      </c>
      <c r="C62" s="160" t="s">
        <v>9</v>
      </c>
      <c r="D62" s="161">
        <v>4221</v>
      </c>
      <c r="E62" s="161">
        <v>272</v>
      </c>
      <c r="F62" s="161">
        <v>39792</v>
      </c>
      <c r="G62" s="161">
        <v>2</v>
      </c>
      <c r="H62" s="161"/>
      <c r="I62" s="161">
        <v>2</v>
      </c>
      <c r="J62" s="161">
        <v>40</v>
      </c>
      <c r="K62" s="52">
        <f t="shared" si="2"/>
        <v>240</v>
      </c>
      <c r="L62" s="161">
        <v>430</v>
      </c>
      <c r="M62" s="161">
        <f t="shared" si="3"/>
        <v>103200</v>
      </c>
      <c r="N62" s="161">
        <v>2</v>
      </c>
      <c r="O62" s="161" t="s">
        <v>3199</v>
      </c>
      <c r="P62" s="161" t="s">
        <v>15</v>
      </c>
      <c r="Q62" s="161" t="s">
        <v>12</v>
      </c>
      <c r="R62" s="161">
        <v>2</v>
      </c>
      <c r="S62" s="161">
        <v>126</v>
      </c>
      <c r="T62" s="161">
        <v>6400</v>
      </c>
      <c r="U62" s="161">
        <f t="shared" si="0"/>
        <v>806400</v>
      </c>
      <c r="V62" s="161"/>
      <c r="W62" s="161">
        <v>126</v>
      </c>
      <c r="X62" s="161"/>
      <c r="Y62" s="161"/>
      <c r="Z62" s="161">
        <v>21</v>
      </c>
      <c r="AA62" s="160">
        <f t="shared" si="4"/>
        <v>645120</v>
      </c>
      <c r="AB62" s="161">
        <f t="shared" si="5"/>
        <v>161280</v>
      </c>
      <c r="AC62" s="161">
        <f t="shared" si="1"/>
        <v>264480</v>
      </c>
      <c r="AD62" s="161">
        <v>0</v>
      </c>
      <c r="AE62" s="161">
        <v>50</v>
      </c>
      <c r="AF62" s="161">
        <v>0</v>
      </c>
      <c r="AG62" s="136">
        <f t="shared" si="6"/>
        <v>0</v>
      </c>
    </row>
    <row r="63" spans="1:33" s="53" customFormat="1" ht="27.75" customHeight="1" x14ac:dyDescent="0.5">
      <c r="A63" s="161"/>
      <c r="B63" s="160"/>
      <c r="C63" s="160" t="s">
        <v>9</v>
      </c>
      <c r="D63" s="161">
        <v>253</v>
      </c>
      <c r="E63" s="161">
        <v>98</v>
      </c>
      <c r="F63" s="161">
        <v>7134</v>
      </c>
      <c r="G63" s="161">
        <v>1</v>
      </c>
      <c r="H63" s="161"/>
      <c r="I63" s="161">
        <v>3</v>
      </c>
      <c r="J63" s="161">
        <v>15</v>
      </c>
      <c r="K63" s="52">
        <f t="shared" si="2"/>
        <v>315</v>
      </c>
      <c r="L63" s="161">
        <v>430</v>
      </c>
      <c r="M63" s="161">
        <f t="shared" si="3"/>
        <v>135450</v>
      </c>
      <c r="N63" s="161">
        <v>1</v>
      </c>
      <c r="O63" s="161" t="s">
        <v>3199</v>
      </c>
      <c r="P63" s="161"/>
      <c r="Q63" s="161"/>
      <c r="R63" s="161"/>
      <c r="S63" s="161"/>
      <c r="T63" s="161"/>
      <c r="U63" s="161">
        <f t="shared" si="0"/>
        <v>0</v>
      </c>
      <c r="V63" s="161">
        <v>315</v>
      </c>
      <c r="W63" s="161"/>
      <c r="X63" s="161"/>
      <c r="Y63" s="161"/>
      <c r="Z63" s="161"/>
      <c r="AA63" s="160">
        <f t="shared" si="4"/>
        <v>0</v>
      </c>
      <c r="AB63" s="161">
        <f t="shared" si="5"/>
        <v>0</v>
      </c>
      <c r="AC63" s="161">
        <f t="shared" si="1"/>
        <v>135450</v>
      </c>
      <c r="AD63" s="161">
        <v>0</v>
      </c>
      <c r="AE63" s="161">
        <v>50</v>
      </c>
      <c r="AF63" s="161">
        <v>0</v>
      </c>
      <c r="AG63" s="136">
        <f t="shared" si="6"/>
        <v>0</v>
      </c>
    </row>
    <row r="64" spans="1:33" s="53" customFormat="1" ht="27.75" customHeight="1" x14ac:dyDescent="0.5">
      <c r="A64" s="161"/>
      <c r="B64" s="160"/>
      <c r="C64" s="160" t="s">
        <v>1737</v>
      </c>
      <c r="D64" s="161"/>
      <c r="E64" s="161">
        <v>69</v>
      </c>
      <c r="F64" s="161">
        <v>3309</v>
      </c>
      <c r="G64" s="161">
        <v>1</v>
      </c>
      <c r="H64" s="161">
        <v>4</v>
      </c>
      <c r="I64" s="161">
        <v>2</v>
      </c>
      <c r="J64" s="161">
        <v>2</v>
      </c>
      <c r="K64" s="52">
        <f t="shared" si="2"/>
        <v>1802</v>
      </c>
      <c r="L64" s="161">
        <v>130</v>
      </c>
      <c r="M64" s="161">
        <f t="shared" si="3"/>
        <v>234260</v>
      </c>
      <c r="N64" s="161">
        <v>1</v>
      </c>
      <c r="O64" s="161" t="s">
        <v>3199</v>
      </c>
      <c r="P64" s="161"/>
      <c r="Q64" s="161"/>
      <c r="R64" s="161"/>
      <c r="S64" s="161"/>
      <c r="T64" s="161"/>
      <c r="U64" s="161">
        <f t="shared" si="0"/>
        <v>0</v>
      </c>
      <c r="V64" s="161">
        <v>1802</v>
      </c>
      <c r="W64" s="161"/>
      <c r="X64" s="161"/>
      <c r="Y64" s="161"/>
      <c r="Z64" s="161"/>
      <c r="AA64" s="160">
        <f t="shared" si="4"/>
        <v>0</v>
      </c>
      <c r="AB64" s="161">
        <f t="shared" si="5"/>
        <v>0</v>
      </c>
      <c r="AC64" s="161">
        <f t="shared" si="1"/>
        <v>234260</v>
      </c>
      <c r="AD64" s="161">
        <v>0</v>
      </c>
      <c r="AE64" s="161">
        <v>0</v>
      </c>
      <c r="AF64" s="161">
        <v>234260</v>
      </c>
      <c r="AG64" s="136">
        <v>0.01</v>
      </c>
    </row>
    <row r="65" spans="1:33" s="53" customFormat="1" ht="27.75" customHeight="1" x14ac:dyDescent="0.5">
      <c r="A65" s="161"/>
      <c r="B65" s="160"/>
      <c r="C65" s="160" t="s">
        <v>9</v>
      </c>
      <c r="D65" s="161">
        <v>5813</v>
      </c>
      <c r="E65" s="161">
        <v>505</v>
      </c>
      <c r="F65" s="161">
        <v>56363</v>
      </c>
      <c r="G65" s="161">
        <v>1</v>
      </c>
      <c r="H65" s="161">
        <v>2</v>
      </c>
      <c r="I65" s="161">
        <v>2</v>
      </c>
      <c r="J65" s="161">
        <v>50</v>
      </c>
      <c r="K65" s="52">
        <f t="shared" si="2"/>
        <v>1050</v>
      </c>
      <c r="L65" s="161">
        <v>75</v>
      </c>
      <c r="M65" s="161">
        <f t="shared" si="3"/>
        <v>78750</v>
      </c>
      <c r="N65" s="161">
        <v>1</v>
      </c>
      <c r="O65" s="161" t="s">
        <v>3199</v>
      </c>
      <c r="P65" s="161"/>
      <c r="Q65" s="161"/>
      <c r="R65" s="161"/>
      <c r="S65" s="161"/>
      <c r="T65" s="161"/>
      <c r="U65" s="161">
        <f t="shared" si="0"/>
        <v>0</v>
      </c>
      <c r="V65" s="161">
        <v>1050</v>
      </c>
      <c r="W65" s="161"/>
      <c r="X65" s="161"/>
      <c r="Y65" s="161"/>
      <c r="Z65" s="161"/>
      <c r="AA65" s="160">
        <f t="shared" si="4"/>
        <v>0</v>
      </c>
      <c r="AB65" s="161">
        <f t="shared" si="5"/>
        <v>0</v>
      </c>
      <c r="AC65" s="161">
        <f t="shared" si="1"/>
        <v>78750</v>
      </c>
      <c r="AD65" s="161">
        <v>0</v>
      </c>
      <c r="AE65" s="161">
        <v>50</v>
      </c>
      <c r="AF65" s="161">
        <v>0</v>
      </c>
      <c r="AG65" s="136">
        <f t="shared" si="6"/>
        <v>0</v>
      </c>
    </row>
    <row r="66" spans="1:33" s="53" customFormat="1" ht="27.75" customHeight="1" x14ac:dyDescent="0.5">
      <c r="A66" s="161"/>
      <c r="B66" s="160"/>
      <c r="C66" s="160" t="s">
        <v>9</v>
      </c>
      <c r="D66" s="161">
        <v>2984</v>
      </c>
      <c r="E66" s="161">
        <v>199</v>
      </c>
      <c r="F66" s="161">
        <v>17056</v>
      </c>
      <c r="G66" s="161">
        <v>1</v>
      </c>
      <c r="H66" s="161">
        <v>7</v>
      </c>
      <c r="I66" s="161">
        <v>1</v>
      </c>
      <c r="J66" s="161">
        <v>29</v>
      </c>
      <c r="K66" s="52">
        <f t="shared" si="2"/>
        <v>2929</v>
      </c>
      <c r="L66" s="161">
        <v>75</v>
      </c>
      <c r="M66" s="161">
        <f t="shared" si="3"/>
        <v>219675</v>
      </c>
      <c r="N66" s="161">
        <v>1</v>
      </c>
      <c r="O66" s="161" t="s">
        <v>3199</v>
      </c>
      <c r="P66" s="161"/>
      <c r="Q66" s="161"/>
      <c r="R66" s="161"/>
      <c r="S66" s="161"/>
      <c r="T66" s="161"/>
      <c r="U66" s="161">
        <f t="shared" si="0"/>
        <v>0</v>
      </c>
      <c r="V66" s="161">
        <v>2929</v>
      </c>
      <c r="W66" s="161"/>
      <c r="X66" s="161"/>
      <c r="Y66" s="161"/>
      <c r="Z66" s="161"/>
      <c r="AA66" s="160">
        <f t="shared" si="4"/>
        <v>0</v>
      </c>
      <c r="AB66" s="161">
        <f t="shared" si="5"/>
        <v>0</v>
      </c>
      <c r="AC66" s="161">
        <f t="shared" si="1"/>
        <v>219675</v>
      </c>
      <c r="AD66" s="161">
        <v>0</v>
      </c>
      <c r="AE66" s="161">
        <v>50</v>
      </c>
      <c r="AF66" s="161">
        <v>0</v>
      </c>
      <c r="AG66" s="136">
        <f t="shared" si="6"/>
        <v>0</v>
      </c>
    </row>
    <row r="67" spans="1:33" s="53" customFormat="1" ht="27.75" customHeight="1" x14ac:dyDescent="0.5">
      <c r="A67" s="161"/>
      <c r="B67" s="160" t="s">
        <v>3200</v>
      </c>
      <c r="C67" s="160" t="s">
        <v>9</v>
      </c>
      <c r="D67" s="161">
        <v>603</v>
      </c>
      <c r="E67" s="161">
        <v>50</v>
      </c>
      <c r="F67" s="161">
        <v>7095</v>
      </c>
      <c r="G67" s="161">
        <v>2</v>
      </c>
      <c r="H67" s="161"/>
      <c r="I67" s="161"/>
      <c r="J67" s="161">
        <v>52</v>
      </c>
      <c r="K67" s="52">
        <f t="shared" si="2"/>
        <v>52</v>
      </c>
      <c r="L67" s="161">
        <v>450</v>
      </c>
      <c r="M67" s="161">
        <f t="shared" si="3"/>
        <v>23400</v>
      </c>
      <c r="N67" s="161">
        <v>2</v>
      </c>
      <c r="O67" s="161" t="s">
        <v>3201</v>
      </c>
      <c r="P67" s="161" t="s">
        <v>15</v>
      </c>
      <c r="Q67" s="161" t="s">
        <v>12</v>
      </c>
      <c r="R67" s="161">
        <v>2</v>
      </c>
      <c r="S67" s="161">
        <v>98</v>
      </c>
      <c r="T67" s="161">
        <v>6400</v>
      </c>
      <c r="U67" s="161">
        <f t="shared" si="0"/>
        <v>627200</v>
      </c>
      <c r="V67" s="161"/>
      <c r="W67" s="161">
        <v>98</v>
      </c>
      <c r="X67" s="161"/>
      <c r="Y67" s="161"/>
      <c r="Z67" s="161">
        <v>21</v>
      </c>
      <c r="AA67" s="160">
        <f t="shared" si="4"/>
        <v>501760</v>
      </c>
      <c r="AB67" s="161">
        <f t="shared" si="5"/>
        <v>125440</v>
      </c>
      <c r="AC67" s="161">
        <f t="shared" si="1"/>
        <v>148840</v>
      </c>
      <c r="AD67" s="161">
        <v>0</v>
      </c>
      <c r="AE67" s="161">
        <v>50</v>
      </c>
      <c r="AF67" s="161">
        <v>0</v>
      </c>
      <c r="AG67" s="136">
        <f t="shared" si="6"/>
        <v>0</v>
      </c>
    </row>
    <row r="68" spans="1:33" s="53" customFormat="1" ht="27.75" customHeight="1" x14ac:dyDescent="0.5">
      <c r="A68" s="161"/>
      <c r="B68" s="160"/>
      <c r="C68" s="160" t="s">
        <v>9</v>
      </c>
      <c r="D68" s="161">
        <v>4258</v>
      </c>
      <c r="E68" s="161">
        <v>279</v>
      </c>
      <c r="F68" s="161">
        <v>41567</v>
      </c>
      <c r="G68" s="161">
        <v>1</v>
      </c>
      <c r="H68" s="161">
        <v>9</v>
      </c>
      <c r="I68" s="161">
        <v>2</v>
      </c>
      <c r="J68" s="161">
        <v>13</v>
      </c>
      <c r="K68" s="52">
        <f t="shared" si="2"/>
        <v>3813</v>
      </c>
      <c r="L68" s="161">
        <v>75</v>
      </c>
      <c r="M68" s="161">
        <f t="shared" si="3"/>
        <v>285975</v>
      </c>
      <c r="N68" s="161">
        <v>1</v>
      </c>
      <c r="O68" s="161" t="s">
        <v>3201</v>
      </c>
      <c r="P68" s="161"/>
      <c r="Q68" s="161"/>
      <c r="R68" s="161"/>
      <c r="S68" s="161"/>
      <c r="T68" s="161"/>
      <c r="U68" s="161">
        <f t="shared" si="0"/>
        <v>0</v>
      </c>
      <c r="V68" s="161">
        <v>3813</v>
      </c>
      <c r="W68" s="161"/>
      <c r="X68" s="161"/>
      <c r="Y68" s="161"/>
      <c r="Z68" s="161"/>
      <c r="AA68" s="160">
        <f t="shared" si="4"/>
        <v>0</v>
      </c>
      <c r="AB68" s="161">
        <f t="shared" si="5"/>
        <v>0</v>
      </c>
      <c r="AC68" s="161">
        <f t="shared" si="1"/>
        <v>285975</v>
      </c>
      <c r="AD68" s="161">
        <v>0</v>
      </c>
      <c r="AE68" s="161">
        <v>50</v>
      </c>
      <c r="AF68" s="161">
        <v>0</v>
      </c>
      <c r="AG68" s="136">
        <f t="shared" si="6"/>
        <v>0</v>
      </c>
    </row>
    <row r="69" spans="1:33" s="53" customFormat="1" ht="27.75" customHeight="1" x14ac:dyDescent="0.5">
      <c r="A69" s="161"/>
      <c r="B69" s="160"/>
      <c r="C69" s="160" t="s">
        <v>39</v>
      </c>
      <c r="D69" s="161"/>
      <c r="E69" s="161"/>
      <c r="F69" s="161"/>
      <c r="G69" s="161">
        <v>1</v>
      </c>
      <c r="H69" s="161">
        <v>24</v>
      </c>
      <c r="I69" s="161">
        <v>1</v>
      </c>
      <c r="J69" s="161">
        <v>65</v>
      </c>
      <c r="K69" s="52">
        <f t="shared" si="2"/>
        <v>9765</v>
      </c>
      <c r="L69" s="161">
        <v>75</v>
      </c>
      <c r="M69" s="161">
        <f t="shared" si="3"/>
        <v>732375</v>
      </c>
      <c r="N69" s="161">
        <v>1</v>
      </c>
      <c r="O69" s="161" t="s">
        <v>3201</v>
      </c>
      <c r="P69" s="161"/>
      <c r="Q69" s="161"/>
      <c r="R69" s="161"/>
      <c r="S69" s="161"/>
      <c r="T69" s="161"/>
      <c r="U69" s="161">
        <f t="shared" si="0"/>
        <v>0</v>
      </c>
      <c r="V69" s="161">
        <v>9765</v>
      </c>
      <c r="W69" s="161"/>
      <c r="X69" s="161"/>
      <c r="Y69" s="161"/>
      <c r="Z69" s="161"/>
      <c r="AA69" s="160"/>
      <c r="AB69" s="161">
        <f t="shared" si="5"/>
        <v>0</v>
      </c>
      <c r="AC69" s="161">
        <f t="shared" si="1"/>
        <v>732375</v>
      </c>
      <c r="AD69" s="161">
        <v>0</v>
      </c>
      <c r="AE69" s="161">
        <v>0</v>
      </c>
      <c r="AF69" s="161">
        <v>732375</v>
      </c>
      <c r="AG69" s="136">
        <v>0.01</v>
      </c>
    </row>
    <row r="70" spans="1:33" s="53" customFormat="1" ht="27.75" customHeight="1" x14ac:dyDescent="0.5">
      <c r="A70" s="161"/>
      <c r="B70" s="160" t="s">
        <v>3202</v>
      </c>
      <c r="C70" s="160" t="s">
        <v>9</v>
      </c>
      <c r="D70" s="161">
        <v>1860</v>
      </c>
      <c r="E70" s="161">
        <v>149</v>
      </c>
      <c r="F70" s="161">
        <v>14705</v>
      </c>
      <c r="G70" s="161">
        <v>2</v>
      </c>
      <c r="H70" s="161"/>
      <c r="I70" s="161">
        <v>3</v>
      </c>
      <c r="J70" s="161">
        <v>55</v>
      </c>
      <c r="K70" s="52">
        <f t="shared" si="2"/>
        <v>355</v>
      </c>
      <c r="L70" s="161">
        <v>150</v>
      </c>
      <c r="M70" s="161">
        <f t="shared" si="3"/>
        <v>53250</v>
      </c>
      <c r="N70" s="161">
        <v>2</v>
      </c>
      <c r="O70" s="161" t="s">
        <v>3203</v>
      </c>
      <c r="P70" s="161" t="s">
        <v>15</v>
      </c>
      <c r="Q70" s="161" t="s">
        <v>253</v>
      </c>
      <c r="R70" s="161">
        <v>2</v>
      </c>
      <c r="S70" s="161">
        <v>9</v>
      </c>
      <c r="T70" s="161">
        <v>6400</v>
      </c>
      <c r="U70" s="161">
        <f t="shared" si="0"/>
        <v>57600</v>
      </c>
      <c r="V70" s="161">
        <v>346</v>
      </c>
      <c r="W70" s="161">
        <v>9</v>
      </c>
      <c r="X70" s="161"/>
      <c r="Y70" s="161"/>
      <c r="Z70" s="161">
        <v>5</v>
      </c>
      <c r="AA70" s="160">
        <f>U70*10%</f>
        <v>5760</v>
      </c>
      <c r="AB70" s="161">
        <f t="shared" si="5"/>
        <v>51840</v>
      </c>
      <c r="AC70" s="161">
        <f t="shared" si="1"/>
        <v>105090</v>
      </c>
      <c r="AD70" s="161">
        <v>0</v>
      </c>
      <c r="AE70" s="161">
        <v>50</v>
      </c>
      <c r="AF70" s="161">
        <v>0</v>
      </c>
      <c r="AG70" s="136">
        <f t="shared" si="6"/>
        <v>0</v>
      </c>
    </row>
    <row r="71" spans="1:33" s="53" customFormat="1" ht="27.75" customHeight="1" x14ac:dyDescent="0.5">
      <c r="A71" s="161"/>
      <c r="B71" s="160"/>
      <c r="C71" s="160" t="s">
        <v>1737</v>
      </c>
      <c r="D71" s="161"/>
      <c r="E71" s="161">
        <v>20</v>
      </c>
      <c r="F71" s="161">
        <v>3335</v>
      </c>
      <c r="G71" s="161">
        <v>1</v>
      </c>
      <c r="H71" s="161">
        <v>5</v>
      </c>
      <c r="I71" s="161">
        <v>3</v>
      </c>
      <c r="J71" s="161">
        <v>75</v>
      </c>
      <c r="K71" s="52">
        <f t="shared" si="2"/>
        <v>2375</v>
      </c>
      <c r="L71" s="161">
        <v>75</v>
      </c>
      <c r="M71" s="161">
        <f t="shared" si="3"/>
        <v>178125</v>
      </c>
      <c r="N71" s="161">
        <v>1</v>
      </c>
      <c r="O71" s="161" t="s">
        <v>3203</v>
      </c>
      <c r="P71" s="161"/>
      <c r="Q71" s="161"/>
      <c r="R71" s="161"/>
      <c r="S71" s="161"/>
      <c r="T71" s="161"/>
      <c r="U71" s="161">
        <f t="shared" si="0"/>
        <v>0</v>
      </c>
      <c r="V71" s="161">
        <v>2375</v>
      </c>
      <c r="W71" s="161"/>
      <c r="X71" s="161"/>
      <c r="Y71" s="161"/>
      <c r="Z71" s="161"/>
      <c r="AA71" s="160">
        <f t="shared" si="4"/>
        <v>0</v>
      </c>
      <c r="AB71" s="161">
        <f t="shared" si="5"/>
        <v>0</v>
      </c>
      <c r="AC71" s="161">
        <f t="shared" si="1"/>
        <v>178125</v>
      </c>
      <c r="AD71" s="161">
        <v>0</v>
      </c>
      <c r="AE71" s="161">
        <v>0</v>
      </c>
      <c r="AF71" s="161">
        <v>178125</v>
      </c>
      <c r="AG71" s="136">
        <v>0.01</v>
      </c>
    </row>
    <row r="72" spans="1:33" s="53" customFormat="1" ht="27.75" customHeight="1" x14ac:dyDescent="0.5">
      <c r="A72" s="161"/>
      <c r="B72" s="160"/>
      <c r="C72" s="160" t="s">
        <v>1737</v>
      </c>
      <c r="D72" s="161"/>
      <c r="E72" s="161">
        <v>19</v>
      </c>
      <c r="F72" s="161">
        <v>3334</v>
      </c>
      <c r="G72" s="161">
        <v>1</v>
      </c>
      <c r="H72" s="161">
        <v>5</v>
      </c>
      <c r="I72" s="161">
        <v>3</v>
      </c>
      <c r="J72" s="161">
        <v>79</v>
      </c>
      <c r="K72" s="52">
        <f t="shared" si="2"/>
        <v>2379</v>
      </c>
      <c r="L72" s="161">
        <v>75</v>
      </c>
      <c r="M72" s="161">
        <f t="shared" si="3"/>
        <v>178425</v>
      </c>
      <c r="N72" s="161">
        <v>1</v>
      </c>
      <c r="O72" s="161" t="s">
        <v>3203</v>
      </c>
      <c r="P72" s="161"/>
      <c r="Q72" s="161"/>
      <c r="R72" s="161"/>
      <c r="S72" s="161"/>
      <c r="T72" s="161"/>
      <c r="U72" s="161">
        <f t="shared" si="0"/>
        <v>0</v>
      </c>
      <c r="V72" s="161">
        <v>2379</v>
      </c>
      <c r="W72" s="161"/>
      <c r="X72" s="161"/>
      <c r="Y72" s="161"/>
      <c r="Z72" s="161"/>
      <c r="AA72" s="160"/>
      <c r="AB72" s="161">
        <f t="shared" si="5"/>
        <v>0</v>
      </c>
      <c r="AC72" s="161">
        <f t="shared" si="1"/>
        <v>178425</v>
      </c>
      <c r="AD72" s="161">
        <v>0</v>
      </c>
      <c r="AE72" s="161">
        <v>0</v>
      </c>
      <c r="AF72" s="161">
        <v>178425</v>
      </c>
      <c r="AG72" s="136">
        <v>0.01</v>
      </c>
    </row>
    <row r="73" spans="1:33" s="53" customFormat="1" ht="27.75" customHeight="1" x14ac:dyDescent="0.5">
      <c r="A73" s="161"/>
      <c r="B73" s="160" t="s">
        <v>3204</v>
      </c>
      <c r="C73" s="160" t="s">
        <v>9</v>
      </c>
      <c r="D73" s="161">
        <v>1553</v>
      </c>
      <c r="E73" s="161">
        <v>410</v>
      </c>
      <c r="F73" s="161">
        <v>13519</v>
      </c>
      <c r="G73" s="161">
        <v>2</v>
      </c>
      <c r="H73" s="161">
        <v>6</v>
      </c>
      <c r="I73" s="161">
        <v>3</v>
      </c>
      <c r="J73" s="161">
        <v>62</v>
      </c>
      <c r="K73" s="52">
        <f t="shared" si="2"/>
        <v>2762</v>
      </c>
      <c r="L73" s="161">
        <v>75</v>
      </c>
      <c r="M73" s="161">
        <f t="shared" si="3"/>
        <v>207150</v>
      </c>
      <c r="N73" s="161">
        <v>2</v>
      </c>
      <c r="O73" s="161" t="s">
        <v>3205</v>
      </c>
      <c r="P73" s="161" t="s">
        <v>15</v>
      </c>
      <c r="Q73" s="161" t="s">
        <v>42</v>
      </c>
      <c r="R73" s="161">
        <v>2</v>
      </c>
      <c r="S73" s="161">
        <v>144</v>
      </c>
      <c r="T73" s="161">
        <v>6400</v>
      </c>
      <c r="U73" s="161">
        <f t="shared" si="0"/>
        <v>921600</v>
      </c>
      <c r="V73" s="161">
        <v>2618</v>
      </c>
      <c r="W73" s="161">
        <v>144</v>
      </c>
      <c r="X73" s="161"/>
      <c r="Y73" s="161"/>
      <c r="Z73" s="161">
        <v>5</v>
      </c>
      <c r="AA73" s="160">
        <f>U73*5%</f>
        <v>46080</v>
      </c>
      <c r="AB73" s="161">
        <f t="shared" si="5"/>
        <v>875520</v>
      </c>
      <c r="AC73" s="161">
        <f t="shared" si="1"/>
        <v>1082670</v>
      </c>
      <c r="AD73" s="161">
        <v>0</v>
      </c>
      <c r="AE73" s="161">
        <v>50</v>
      </c>
      <c r="AF73" s="161">
        <v>0</v>
      </c>
      <c r="AG73" s="136">
        <f t="shared" si="6"/>
        <v>0</v>
      </c>
    </row>
    <row r="74" spans="1:33" s="53" customFormat="1" ht="27.75" customHeight="1" x14ac:dyDescent="0.5">
      <c r="A74" s="161"/>
      <c r="B74" s="160"/>
      <c r="C74" s="160"/>
      <c r="D74" s="161"/>
      <c r="E74" s="161"/>
      <c r="F74" s="161"/>
      <c r="G74" s="161">
        <v>3</v>
      </c>
      <c r="H74" s="161"/>
      <c r="I74" s="161"/>
      <c r="J74" s="161"/>
      <c r="K74" s="52">
        <f t="shared" si="2"/>
        <v>0</v>
      </c>
      <c r="L74" s="161"/>
      <c r="M74" s="161">
        <f t="shared" si="3"/>
        <v>0</v>
      </c>
      <c r="N74" s="161">
        <v>3</v>
      </c>
      <c r="O74" s="161" t="s">
        <v>3205</v>
      </c>
      <c r="P74" s="161" t="s">
        <v>3206</v>
      </c>
      <c r="Q74" s="161" t="s">
        <v>42</v>
      </c>
      <c r="R74" s="161">
        <v>3</v>
      </c>
      <c r="S74" s="161">
        <v>16</v>
      </c>
      <c r="T74" s="161">
        <v>7500</v>
      </c>
      <c r="U74" s="161">
        <f t="shared" si="0"/>
        <v>120000</v>
      </c>
      <c r="V74" s="161"/>
      <c r="W74" s="161">
        <v>16</v>
      </c>
      <c r="X74" s="161"/>
      <c r="Y74" s="161"/>
      <c r="Z74" s="161">
        <v>5</v>
      </c>
      <c r="AA74" s="160">
        <f>U74*5%</f>
        <v>6000</v>
      </c>
      <c r="AB74" s="161">
        <f t="shared" si="5"/>
        <v>114000</v>
      </c>
      <c r="AC74" s="161">
        <f t="shared" si="1"/>
        <v>114000</v>
      </c>
      <c r="AD74" s="161">
        <v>0</v>
      </c>
      <c r="AE74" s="161">
        <v>0</v>
      </c>
      <c r="AF74" s="161">
        <v>114000</v>
      </c>
      <c r="AG74" s="136">
        <v>0.03</v>
      </c>
    </row>
    <row r="75" spans="1:33" s="53" customFormat="1" ht="27.75" customHeight="1" x14ac:dyDescent="0.5">
      <c r="A75" s="161"/>
      <c r="B75" s="160" t="s">
        <v>3207</v>
      </c>
      <c r="C75" s="160"/>
      <c r="D75" s="161"/>
      <c r="E75" s="161"/>
      <c r="F75" s="161"/>
      <c r="G75" s="161">
        <v>2</v>
      </c>
      <c r="H75" s="161"/>
      <c r="I75" s="161"/>
      <c r="J75" s="161"/>
      <c r="K75" s="52">
        <f t="shared" si="2"/>
        <v>0</v>
      </c>
      <c r="L75" s="161"/>
      <c r="M75" s="161">
        <f t="shared" si="3"/>
        <v>0</v>
      </c>
      <c r="N75" s="161">
        <v>2</v>
      </c>
      <c r="O75" s="161" t="s">
        <v>3208</v>
      </c>
      <c r="P75" s="161" t="s">
        <v>15</v>
      </c>
      <c r="Q75" s="161" t="s">
        <v>3209</v>
      </c>
      <c r="R75" s="161">
        <v>2</v>
      </c>
      <c r="S75" s="161">
        <v>83</v>
      </c>
      <c r="T75" s="161">
        <v>6400</v>
      </c>
      <c r="U75" s="161">
        <f t="shared" ref="U75:U138" si="7">S75*T75</f>
        <v>531200</v>
      </c>
      <c r="V75" s="161"/>
      <c r="W75" s="161">
        <v>83</v>
      </c>
      <c r="X75" s="161"/>
      <c r="Y75" s="161"/>
      <c r="Z75" s="161">
        <v>5</v>
      </c>
      <c r="AA75" s="160">
        <f>U75*5%</f>
        <v>26560</v>
      </c>
      <c r="AB75" s="161">
        <f t="shared" si="5"/>
        <v>504640</v>
      </c>
      <c r="AC75" s="161">
        <f t="shared" ref="AC75:AC138" si="8">M75+AB75</f>
        <v>504640</v>
      </c>
      <c r="AD75" s="161">
        <v>0</v>
      </c>
      <c r="AE75" s="161">
        <v>0</v>
      </c>
      <c r="AF75" s="161">
        <v>504640</v>
      </c>
      <c r="AG75" s="136">
        <v>0.02</v>
      </c>
    </row>
    <row r="76" spans="1:33" s="53" customFormat="1" ht="27.75" customHeight="1" x14ac:dyDescent="0.5">
      <c r="A76" s="161"/>
      <c r="B76" s="160"/>
      <c r="C76" s="160" t="s">
        <v>9</v>
      </c>
      <c r="D76" s="161">
        <v>1647</v>
      </c>
      <c r="E76" s="161">
        <v>388</v>
      </c>
      <c r="F76" s="161">
        <v>13615</v>
      </c>
      <c r="G76" s="161">
        <v>1</v>
      </c>
      <c r="H76" s="161">
        <v>5</v>
      </c>
      <c r="I76" s="161">
        <v>1</v>
      </c>
      <c r="J76" s="161">
        <v>22</v>
      </c>
      <c r="K76" s="52">
        <f t="shared" ref="K76:K139" si="9">H76*400+I76*100+J76</f>
        <v>2122</v>
      </c>
      <c r="L76" s="161">
        <v>240</v>
      </c>
      <c r="M76" s="161">
        <f t="shared" ref="M76:M139" si="10">K76*L76</f>
        <v>509280</v>
      </c>
      <c r="N76" s="161">
        <v>1</v>
      </c>
      <c r="O76" s="161" t="s">
        <v>3208</v>
      </c>
      <c r="P76" s="161"/>
      <c r="Q76" s="161"/>
      <c r="R76" s="161"/>
      <c r="S76" s="161"/>
      <c r="T76" s="161"/>
      <c r="U76" s="161">
        <f t="shared" si="7"/>
        <v>0</v>
      </c>
      <c r="V76" s="161">
        <v>2122</v>
      </c>
      <c r="W76" s="161"/>
      <c r="X76" s="161"/>
      <c r="Y76" s="161"/>
      <c r="Z76" s="161"/>
      <c r="AA76" s="160">
        <f t="shared" ref="AA76:AA140" si="11">U76*80%</f>
        <v>0</v>
      </c>
      <c r="AB76" s="161">
        <f t="shared" ref="AB76:AB139" si="12">U76-AA76</f>
        <v>0</v>
      </c>
      <c r="AC76" s="161">
        <f t="shared" si="8"/>
        <v>509280</v>
      </c>
      <c r="AD76" s="161">
        <v>0</v>
      </c>
      <c r="AE76" s="161">
        <v>50</v>
      </c>
      <c r="AF76" s="161">
        <v>0</v>
      </c>
      <c r="AG76" s="136">
        <f t="shared" ref="AG76:AG139" si="13">AE76*AF76%</f>
        <v>0</v>
      </c>
    </row>
    <row r="77" spans="1:33" s="53" customFormat="1" ht="27.75" customHeight="1" x14ac:dyDescent="0.5">
      <c r="A77" s="161"/>
      <c r="B77" s="160"/>
      <c r="C77" s="160" t="s">
        <v>9</v>
      </c>
      <c r="D77" s="161">
        <v>2821</v>
      </c>
      <c r="E77" s="161">
        <v>389</v>
      </c>
      <c r="F77" s="161">
        <v>16883</v>
      </c>
      <c r="G77" s="161">
        <v>1</v>
      </c>
      <c r="H77" s="161">
        <v>1</v>
      </c>
      <c r="I77" s="161">
        <v>1</v>
      </c>
      <c r="J77" s="161"/>
      <c r="K77" s="52">
        <f t="shared" si="9"/>
        <v>500</v>
      </c>
      <c r="L77" s="161">
        <v>450</v>
      </c>
      <c r="M77" s="161">
        <f t="shared" si="10"/>
        <v>225000</v>
      </c>
      <c r="N77" s="161">
        <v>1</v>
      </c>
      <c r="O77" s="161" t="s">
        <v>3208</v>
      </c>
      <c r="P77" s="161"/>
      <c r="Q77" s="161"/>
      <c r="R77" s="161"/>
      <c r="S77" s="161"/>
      <c r="T77" s="161"/>
      <c r="U77" s="161">
        <f t="shared" si="7"/>
        <v>0</v>
      </c>
      <c r="V77" s="161">
        <v>500</v>
      </c>
      <c r="W77" s="161"/>
      <c r="X77" s="161"/>
      <c r="Y77" s="161"/>
      <c r="Z77" s="161"/>
      <c r="AA77" s="160">
        <f t="shared" si="11"/>
        <v>0</v>
      </c>
      <c r="AB77" s="161">
        <f t="shared" si="12"/>
        <v>0</v>
      </c>
      <c r="AC77" s="161">
        <f t="shared" si="8"/>
        <v>225000</v>
      </c>
      <c r="AD77" s="161">
        <v>0</v>
      </c>
      <c r="AE77" s="161">
        <v>50</v>
      </c>
      <c r="AF77" s="161">
        <v>0</v>
      </c>
      <c r="AG77" s="136">
        <f t="shared" si="13"/>
        <v>0</v>
      </c>
    </row>
    <row r="78" spans="1:33" s="53" customFormat="1" ht="27.75" customHeight="1" x14ac:dyDescent="0.5">
      <c r="A78" s="161"/>
      <c r="B78" s="160"/>
      <c r="C78" s="160" t="s">
        <v>9</v>
      </c>
      <c r="D78" s="161"/>
      <c r="E78" s="161"/>
      <c r="F78" s="161">
        <v>7244</v>
      </c>
      <c r="G78" s="161">
        <v>1</v>
      </c>
      <c r="H78" s="161">
        <v>2</v>
      </c>
      <c r="I78" s="161"/>
      <c r="J78" s="161">
        <v>47</v>
      </c>
      <c r="K78" s="52">
        <f t="shared" si="9"/>
        <v>847</v>
      </c>
      <c r="L78" s="161">
        <v>75</v>
      </c>
      <c r="M78" s="161">
        <f t="shared" si="10"/>
        <v>63525</v>
      </c>
      <c r="N78" s="161">
        <v>1</v>
      </c>
      <c r="O78" s="161" t="s">
        <v>3208</v>
      </c>
      <c r="P78" s="161"/>
      <c r="Q78" s="161"/>
      <c r="R78" s="161"/>
      <c r="S78" s="161"/>
      <c r="T78" s="161"/>
      <c r="U78" s="161">
        <f t="shared" si="7"/>
        <v>0</v>
      </c>
      <c r="V78" s="161">
        <v>847</v>
      </c>
      <c r="W78" s="161"/>
      <c r="X78" s="161"/>
      <c r="Y78" s="161"/>
      <c r="Z78" s="161"/>
      <c r="AA78" s="160">
        <f t="shared" si="11"/>
        <v>0</v>
      </c>
      <c r="AB78" s="161">
        <f t="shared" si="12"/>
        <v>0</v>
      </c>
      <c r="AC78" s="161">
        <f t="shared" si="8"/>
        <v>63525</v>
      </c>
      <c r="AD78" s="161">
        <v>0</v>
      </c>
      <c r="AE78" s="161">
        <v>50</v>
      </c>
      <c r="AF78" s="161">
        <v>0</v>
      </c>
      <c r="AG78" s="136">
        <f t="shared" si="13"/>
        <v>0</v>
      </c>
    </row>
    <row r="79" spans="1:33" s="53" customFormat="1" ht="27.75" customHeight="1" x14ac:dyDescent="0.5">
      <c r="A79" s="161"/>
      <c r="B79" s="160" t="s">
        <v>3210</v>
      </c>
      <c r="C79" s="160" t="s">
        <v>9</v>
      </c>
      <c r="D79" s="161"/>
      <c r="E79" s="161">
        <v>53</v>
      </c>
      <c r="F79" s="161">
        <v>7078</v>
      </c>
      <c r="G79" s="161">
        <v>2</v>
      </c>
      <c r="H79" s="161"/>
      <c r="I79" s="161">
        <v>2</v>
      </c>
      <c r="J79" s="161">
        <v>23</v>
      </c>
      <c r="K79" s="52">
        <f t="shared" si="9"/>
        <v>223</v>
      </c>
      <c r="L79" s="161">
        <v>150</v>
      </c>
      <c r="M79" s="161">
        <f t="shared" si="10"/>
        <v>33450</v>
      </c>
      <c r="N79" s="161">
        <v>2</v>
      </c>
      <c r="O79" s="161" t="s">
        <v>3211</v>
      </c>
      <c r="P79" s="161" t="s">
        <v>15</v>
      </c>
      <c r="Q79" s="161" t="s">
        <v>12</v>
      </c>
      <c r="R79" s="161">
        <v>2</v>
      </c>
      <c r="S79" s="161">
        <v>144</v>
      </c>
      <c r="T79" s="161">
        <v>6400</v>
      </c>
      <c r="U79" s="161">
        <f t="shared" si="7"/>
        <v>921600</v>
      </c>
      <c r="V79" s="161"/>
      <c r="W79" s="161">
        <v>144</v>
      </c>
      <c r="X79" s="161"/>
      <c r="Y79" s="161"/>
      <c r="Z79" s="161">
        <v>21</v>
      </c>
      <c r="AA79" s="160">
        <f t="shared" si="11"/>
        <v>737280</v>
      </c>
      <c r="AB79" s="161">
        <f t="shared" si="12"/>
        <v>184320</v>
      </c>
      <c r="AC79" s="161">
        <f t="shared" si="8"/>
        <v>217770</v>
      </c>
      <c r="AD79" s="161">
        <v>0</v>
      </c>
      <c r="AE79" s="161">
        <v>50</v>
      </c>
      <c r="AF79" s="161">
        <v>0</v>
      </c>
      <c r="AG79" s="136">
        <f t="shared" si="13"/>
        <v>0</v>
      </c>
    </row>
    <row r="80" spans="1:33" s="53" customFormat="1" ht="27.75" customHeight="1" x14ac:dyDescent="0.5">
      <c r="A80" s="161"/>
      <c r="B80" s="160"/>
      <c r="C80" s="160" t="s">
        <v>39</v>
      </c>
      <c r="D80" s="161"/>
      <c r="E80" s="161"/>
      <c r="F80" s="161"/>
      <c r="G80" s="161">
        <v>1</v>
      </c>
      <c r="H80" s="161">
        <v>26</v>
      </c>
      <c r="I80" s="161">
        <v>1</v>
      </c>
      <c r="J80" s="161">
        <v>40</v>
      </c>
      <c r="K80" s="52">
        <f t="shared" si="9"/>
        <v>10540</v>
      </c>
      <c r="L80" s="161">
        <v>75</v>
      </c>
      <c r="M80" s="161">
        <f t="shared" si="10"/>
        <v>790500</v>
      </c>
      <c r="N80" s="161">
        <v>1</v>
      </c>
      <c r="O80" s="161" t="s">
        <v>3211</v>
      </c>
      <c r="P80" s="161"/>
      <c r="Q80" s="161"/>
      <c r="R80" s="161"/>
      <c r="S80" s="161"/>
      <c r="T80" s="161"/>
      <c r="U80" s="161">
        <f t="shared" si="7"/>
        <v>0</v>
      </c>
      <c r="V80" s="161">
        <v>10540</v>
      </c>
      <c r="W80" s="161"/>
      <c r="X80" s="161"/>
      <c r="Y80" s="161"/>
      <c r="Z80" s="161"/>
      <c r="AA80" s="160">
        <f t="shared" si="11"/>
        <v>0</v>
      </c>
      <c r="AB80" s="161">
        <f t="shared" si="12"/>
        <v>0</v>
      </c>
      <c r="AC80" s="161">
        <f t="shared" si="8"/>
        <v>790500</v>
      </c>
      <c r="AD80" s="161">
        <v>0</v>
      </c>
      <c r="AE80" s="161">
        <v>50</v>
      </c>
      <c r="AF80" s="161">
        <v>790500</v>
      </c>
      <c r="AG80" s="136">
        <v>0.01</v>
      </c>
    </row>
    <row r="81" spans="1:33" s="53" customFormat="1" ht="27.75" customHeight="1" x14ac:dyDescent="0.5">
      <c r="A81" s="161"/>
      <c r="B81" s="160"/>
      <c r="C81" s="160" t="s">
        <v>13</v>
      </c>
      <c r="D81" s="161"/>
      <c r="E81" s="161"/>
      <c r="F81" s="161"/>
      <c r="G81" s="161">
        <v>1</v>
      </c>
      <c r="H81" s="161">
        <v>16</v>
      </c>
      <c r="I81" s="161">
        <v>3</v>
      </c>
      <c r="J81" s="161">
        <v>20</v>
      </c>
      <c r="K81" s="52">
        <f t="shared" si="9"/>
        <v>6720</v>
      </c>
      <c r="L81" s="161">
        <v>75</v>
      </c>
      <c r="M81" s="161">
        <f t="shared" si="10"/>
        <v>504000</v>
      </c>
      <c r="N81" s="161">
        <v>1</v>
      </c>
      <c r="O81" s="161" t="s">
        <v>3211</v>
      </c>
      <c r="P81" s="161"/>
      <c r="Q81" s="161"/>
      <c r="R81" s="161"/>
      <c r="S81" s="161"/>
      <c r="T81" s="161"/>
      <c r="U81" s="161">
        <f t="shared" si="7"/>
        <v>0</v>
      </c>
      <c r="V81" s="161">
        <v>6720</v>
      </c>
      <c r="W81" s="161"/>
      <c r="X81" s="161"/>
      <c r="Y81" s="161"/>
      <c r="Z81" s="161"/>
      <c r="AA81" s="160">
        <f t="shared" si="11"/>
        <v>0</v>
      </c>
      <c r="AB81" s="161">
        <f t="shared" si="12"/>
        <v>0</v>
      </c>
      <c r="AC81" s="161">
        <f t="shared" si="8"/>
        <v>504000</v>
      </c>
      <c r="AD81" s="161">
        <v>0</v>
      </c>
      <c r="AE81" s="161">
        <v>0</v>
      </c>
      <c r="AF81" s="161">
        <v>504000</v>
      </c>
      <c r="AG81" s="136">
        <v>0.01</v>
      </c>
    </row>
    <row r="82" spans="1:33" s="53" customFormat="1" ht="27.75" customHeight="1" x14ac:dyDescent="0.5">
      <c r="A82" s="161"/>
      <c r="B82" s="160"/>
      <c r="C82" s="160" t="s">
        <v>13</v>
      </c>
      <c r="D82" s="161"/>
      <c r="E82" s="161"/>
      <c r="F82" s="161"/>
      <c r="G82" s="161">
        <v>1</v>
      </c>
      <c r="H82" s="161">
        <v>5</v>
      </c>
      <c r="I82" s="161"/>
      <c r="J82" s="161"/>
      <c r="K82" s="52">
        <f t="shared" si="9"/>
        <v>2000</v>
      </c>
      <c r="L82" s="161">
        <v>75</v>
      </c>
      <c r="M82" s="161">
        <f t="shared" si="10"/>
        <v>150000</v>
      </c>
      <c r="N82" s="161">
        <v>1</v>
      </c>
      <c r="O82" s="161" t="s">
        <v>3211</v>
      </c>
      <c r="P82" s="161"/>
      <c r="Q82" s="161"/>
      <c r="R82" s="161"/>
      <c r="S82" s="161"/>
      <c r="T82" s="161"/>
      <c r="U82" s="161">
        <f t="shared" si="7"/>
        <v>0</v>
      </c>
      <c r="V82" s="161">
        <v>2000</v>
      </c>
      <c r="W82" s="161"/>
      <c r="X82" s="161"/>
      <c r="Y82" s="161"/>
      <c r="Z82" s="161"/>
      <c r="AA82" s="160"/>
      <c r="AB82" s="161">
        <f t="shared" si="12"/>
        <v>0</v>
      </c>
      <c r="AC82" s="161">
        <f t="shared" si="8"/>
        <v>150000</v>
      </c>
      <c r="AD82" s="161">
        <v>0</v>
      </c>
      <c r="AE82" s="161">
        <v>0</v>
      </c>
      <c r="AF82" s="161">
        <v>150000</v>
      </c>
      <c r="AG82" s="136">
        <v>0.01</v>
      </c>
    </row>
    <row r="83" spans="1:33" s="53" customFormat="1" ht="27.75" customHeight="1" x14ac:dyDescent="0.5">
      <c r="A83" s="161"/>
      <c r="B83" s="160" t="s">
        <v>3212</v>
      </c>
      <c r="C83" s="160" t="s">
        <v>9</v>
      </c>
      <c r="D83" s="161"/>
      <c r="E83" s="161">
        <v>21</v>
      </c>
      <c r="F83" s="161">
        <v>7175</v>
      </c>
      <c r="G83" s="161">
        <v>2</v>
      </c>
      <c r="H83" s="161"/>
      <c r="I83" s="161">
        <v>2</v>
      </c>
      <c r="J83" s="161">
        <v>11</v>
      </c>
      <c r="K83" s="52">
        <f t="shared" si="9"/>
        <v>211</v>
      </c>
      <c r="L83" s="161">
        <v>430</v>
      </c>
      <c r="M83" s="161">
        <f t="shared" si="10"/>
        <v>90730</v>
      </c>
      <c r="N83" s="161">
        <v>2</v>
      </c>
      <c r="O83" s="161" t="s">
        <v>3184</v>
      </c>
      <c r="P83" s="161" t="s">
        <v>15</v>
      </c>
      <c r="Q83" s="161" t="s">
        <v>12</v>
      </c>
      <c r="R83" s="161">
        <v>2</v>
      </c>
      <c r="S83" s="161">
        <v>114</v>
      </c>
      <c r="T83" s="161">
        <v>6400</v>
      </c>
      <c r="U83" s="161">
        <f t="shared" si="7"/>
        <v>729600</v>
      </c>
      <c r="V83" s="161"/>
      <c r="W83" s="161">
        <v>114</v>
      </c>
      <c r="X83" s="161"/>
      <c r="Y83" s="161"/>
      <c r="Z83" s="161">
        <v>15</v>
      </c>
      <c r="AA83" s="160">
        <f t="shared" si="11"/>
        <v>583680</v>
      </c>
      <c r="AB83" s="161">
        <f t="shared" si="12"/>
        <v>145920</v>
      </c>
      <c r="AC83" s="161">
        <f t="shared" si="8"/>
        <v>236650</v>
      </c>
      <c r="AD83" s="161">
        <v>0</v>
      </c>
      <c r="AE83" s="161">
        <v>50</v>
      </c>
      <c r="AF83" s="161">
        <v>0</v>
      </c>
      <c r="AG83" s="136">
        <f t="shared" si="13"/>
        <v>0</v>
      </c>
    </row>
    <row r="84" spans="1:33" s="53" customFormat="1" ht="27.75" customHeight="1" x14ac:dyDescent="0.5">
      <c r="A84" s="161"/>
      <c r="B84" s="160" t="s">
        <v>3213</v>
      </c>
      <c r="C84" s="160" t="s">
        <v>9</v>
      </c>
      <c r="D84" s="161">
        <v>4794</v>
      </c>
      <c r="E84" s="161">
        <v>66</v>
      </c>
      <c r="F84" s="161">
        <v>50214</v>
      </c>
      <c r="G84" s="161">
        <v>2</v>
      </c>
      <c r="H84" s="161"/>
      <c r="I84" s="161"/>
      <c r="J84" s="161">
        <v>57</v>
      </c>
      <c r="K84" s="52">
        <f t="shared" si="9"/>
        <v>57</v>
      </c>
      <c r="L84" s="161">
        <v>430</v>
      </c>
      <c r="M84" s="161">
        <f t="shared" si="10"/>
        <v>24510</v>
      </c>
      <c r="N84" s="161">
        <v>2</v>
      </c>
      <c r="O84" s="161" t="s">
        <v>3214</v>
      </c>
      <c r="P84" s="161" t="s">
        <v>15</v>
      </c>
      <c r="Q84" s="161" t="s">
        <v>42</v>
      </c>
      <c r="R84" s="161">
        <v>2</v>
      </c>
      <c r="S84" s="161">
        <v>36</v>
      </c>
      <c r="T84" s="161">
        <v>6400</v>
      </c>
      <c r="U84" s="161">
        <f t="shared" si="7"/>
        <v>230400</v>
      </c>
      <c r="V84" s="161"/>
      <c r="W84" s="161">
        <v>36</v>
      </c>
      <c r="X84" s="161"/>
      <c r="Y84" s="161"/>
      <c r="Z84" s="161">
        <v>5</v>
      </c>
      <c r="AA84" s="160">
        <f>U84*5%</f>
        <v>11520</v>
      </c>
      <c r="AB84" s="161">
        <f t="shared" si="12"/>
        <v>218880</v>
      </c>
      <c r="AC84" s="161">
        <f t="shared" si="8"/>
        <v>243390</v>
      </c>
      <c r="AD84" s="161">
        <v>0</v>
      </c>
      <c r="AE84" s="161">
        <v>50</v>
      </c>
      <c r="AF84" s="161">
        <v>0</v>
      </c>
      <c r="AG84" s="136">
        <f t="shared" si="13"/>
        <v>0</v>
      </c>
    </row>
    <row r="85" spans="1:33" s="53" customFormat="1" ht="27.75" customHeight="1" x14ac:dyDescent="0.5">
      <c r="A85" s="161"/>
      <c r="B85" s="160" t="s">
        <v>3215</v>
      </c>
      <c r="C85" s="160" t="s">
        <v>9</v>
      </c>
      <c r="D85" s="161">
        <v>5856</v>
      </c>
      <c r="E85" s="161">
        <v>344</v>
      </c>
      <c r="F85" s="161">
        <v>61220</v>
      </c>
      <c r="G85" s="161">
        <v>1</v>
      </c>
      <c r="H85" s="161">
        <v>1</v>
      </c>
      <c r="I85" s="161">
        <v>1</v>
      </c>
      <c r="J85" s="161">
        <v>43</v>
      </c>
      <c r="K85" s="52">
        <f t="shared" si="9"/>
        <v>543</v>
      </c>
      <c r="L85" s="161">
        <v>75</v>
      </c>
      <c r="M85" s="161">
        <f t="shared" si="10"/>
        <v>40725</v>
      </c>
      <c r="N85" s="161">
        <v>1</v>
      </c>
      <c r="O85" s="161" t="s">
        <v>3216</v>
      </c>
      <c r="P85" s="161"/>
      <c r="Q85" s="161"/>
      <c r="R85" s="161"/>
      <c r="S85" s="161"/>
      <c r="T85" s="161"/>
      <c r="U85" s="161">
        <f t="shared" si="7"/>
        <v>0</v>
      </c>
      <c r="V85" s="161">
        <v>543</v>
      </c>
      <c r="W85" s="161"/>
      <c r="X85" s="161"/>
      <c r="Y85" s="161"/>
      <c r="Z85" s="161"/>
      <c r="AA85" s="160"/>
      <c r="AB85" s="161">
        <f t="shared" si="12"/>
        <v>0</v>
      </c>
      <c r="AC85" s="161">
        <f t="shared" si="8"/>
        <v>40725</v>
      </c>
      <c r="AD85" s="161">
        <v>0</v>
      </c>
      <c r="AE85" s="161">
        <v>50</v>
      </c>
      <c r="AF85" s="161">
        <v>0</v>
      </c>
      <c r="AG85" s="136">
        <f t="shared" si="13"/>
        <v>0</v>
      </c>
    </row>
    <row r="86" spans="1:33" s="53" customFormat="1" ht="27.75" customHeight="1" x14ac:dyDescent="0.5">
      <c r="A86" s="161"/>
      <c r="B86" s="160"/>
      <c r="C86" s="160" t="s">
        <v>1737</v>
      </c>
      <c r="D86" s="161"/>
      <c r="E86" s="161">
        <v>20</v>
      </c>
      <c r="F86" s="161">
        <v>3326</v>
      </c>
      <c r="G86" s="161">
        <v>1</v>
      </c>
      <c r="H86" s="161">
        <v>8</v>
      </c>
      <c r="I86" s="161">
        <v>1</v>
      </c>
      <c r="J86" s="161">
        <v>59</v>
      </c>
      <c r="K86" s="52">
        <f t="shared" si="9"/>
        <v>3359</v>
      </c>
      <c r="L86" s="161">
        <v>75</v>
      </c>
      <c r="M86" s="161">
        <f t="shared" si="10"/>
        <v>251925</v>
      </c>
      <c r="N86" s="161">
        <v>1</v>
      </c>
      <c r="O86" s="161" t="s">
        <v>3216</v>
      </c>
      <c r="P86" s="161"/>
      <c r="Q86" s="161"/>
      <c r="R86" s="161"/>
      <c r="S86" s="161"/>
      <c r="T86" s="161"/>
      <c r="U86" s="161">
        <f t="shared" si="7"/>
        <v>0</v>
      </c>
      <c r="V86" s="161">
        <v>3359</v>
      </c>
      <c r="W86" s="161"/>
      <c r="X86" s="161"/>
      <c r="Y86" s="161"/>
      <c r="Z86" s="161"/>
      <c r="AA86" s="160">
        <f t="shared" si="11"/>
        <v>0</v>
      </c>
      <c r="AB86" s="161">
        <f t="shared" si="12"/>
        <v>0</v>
      </c>
      <c r="AC86" s="161">
        <f t="shared" si="8"/>
        <v>251925</v>
      </c>
      <c r="AD86" s="161">
        <v>0</v>
      </c>
      <c r="AE86" s="161">
        <v>50</v>
      </c>
      <c r="AF86" s="161">
        <v>0</v>
      </c>
      <c r="AG86" s="136">
        <f t="shared" si="13"/>
        <v>0</v>
      </c>
    </row>
    <row r="87" spans="1:33" s="53" customFormat="1" ht="27.75" customHeight="1" x14ac:dyDescent="0.5">
      <c r="A87" s="161"/>
      <c r="B87" s="160" t="s">
        <v>3217</v>
      </c>
      <c r="C87" s="160" t="s">
        <v>39</v>
      </c>
      <c r="D87" s="161"/>
      <c r="E87" s="161">
        <v>58</v>
      </c>
      <c r="F87" s="161">
        <v>1984</v>
      </c>
      <c r="G87" s="161">
        <v>1</v>
      </c>
      <c r="H87" s="161">
        <v>18</v>
      </c>
      <c r="I87" s="161">
        <v>3</v>
      </c>
      <c r="J87" s="161">
        <v>7</v>
      </c>
      <c r="K87" s="52">
        <f t="shared" si="9"/>
        <v>7507</v>
      </c>
      <c r="L87" s="161">
        <v>75</v>
      </c>
      <c r="M87" s="161">
        <f t="shared" si="10"/>
        <v>563025</v>
      </c>
      <c r="N87" s="161">
        <v>1</v>
      </c>
      <c r="O87" s="161" t="s">
        <v>3218</v>
      </c>
      <c r="P87" s="161"/>
      <c r="Q87" s="161"/>
      <c r="R87" s="161"/>
      <c r="S87" s="161"/>
      <c r="T87" s="161"/>
      <c r="U87" s="161">
        <f t="shared" si="7"/>
        <v>0</v>
      </c>
      <c r="V87" s="161">
        <v>7507</v>
      </c>
      <c r="W87" s="161"/>
      <c r="X87" s="161"/>
      <c r="Y87" s="161"/>
      <c r="Z87" s="161"/>
      <c r="AA87" s="160">
        <f t="shared" si="11"/>
        <v>0</v>
      </c>
      <c r="AB87" s="161">
        <f t="shared" si="12"/>
        <v>0</v>
      </c>
      <c r="AC87" s="161">
        <f t="shared" si="8"/>
        <v>563025</v>
      </c>
      <c r="AD87" s="161">
        <v>0</v>
      </c>
      <c r="AE87" s="161">
        <v>0</v>
      </c>
      <c r="AF87" s="161">
        <v>563025</v>
      </c>
      <c r="AG87" s="136">
        <v>0.01</v>
      </c>
    </row>
    <row r="88" spans="1:33" s="53" customFormat="1" ht="27.75" customHeight="1" x14ac:dyDescent="0.5">
      <c r="A88" s="161"/>
      <c r="B88" s="160" t="s">
        <v>3219</v>
      </c>
      <c r="C88" s="160" t="s">
        <v>13</v>
      </c>
      <c r="D88" s="161"/>
      <c r="E88" s="161"/>
      <c r="F88" s="161"/>
      <c r="G88" s="161">
        <v>1</v>
      </c>
      <c r="H88" s="161">
        <v>8</v>
      </c>
      <c r="I88" s="161">
        <v>1</v>
      </c>
      <c r="J88" s="161">
        <v>10</v>
      </c>
      <c r="K88" s="52">
        <f t="shared" si="9"/>
        <v>3310</v>
      </c>
      <c r="L88" s="161">
        <v>75</v>
      </c>
      <c r="M88" s="161">
        <f t="shared" si="10"/>
        <v>248250</v>
      </c>
      <c r="N88" s="161">
        <v>1</v>
      </c>
      <c r="O88" s="161" t="s">
        <v>3220</v>
      </c>
      <c r="P88" s="161"/>
      <c r="Q88" s="161"/>
      <c r="R88" s="161"/>
      <c r="S88" s="161"/>
      <c r="T88" s="161"/>
      <c r="U88" s="161">
        <f t="shared" si="7"/>
        <v>0</v>
      </c>
      <c r="V88" s="161">
        <v>3310</v>
      </c>
      <c r="W88" s="161"/>
      <c r="X88" s="161"/>
      <c r="Y88" s="161"/>
      <c r="Z88" s="161"/>
      <c r="AA88" s="160">
        <f t="shared" si="11"/>
        <v>0</v>
      </c>
      <c r="AB88" s="161">
        <f t="shared" si="12"/>
        <v>0</v>
      </c>
      <c r="AC88" s="161">
        <f t="shared" si="8"/>
        <v>248250</v>
      </c>
      <c r="AD88" s="161">
        <v>0</v>
      </c>
      <c r="AE88" s="161">
        <v>0</v>
      </c>
      <c r="AF88" s="161">
        <v>248250</v>
      </c>
      <c r="AG88" s="136">
        <v>0.01</v>
      </c>
    </row>
    <row r="89" spans="1:33" s="53" customFormat="1" ht="27.75" customHeight="1" x14ac:dyDescent="0.5">
      <c r="A89" s="161"/>
      <c r="B89" s="160" t="s">
        <v>3221</v>
      </c>
      <c r="C89" s="160" t="s">
        <v>9</v>
      </c>
      <c r="D89" s="161">
        <v>646</v>
      </c>
      <c r="E89" s="161">
        <v>92</v>
      </c>
      <c r="F89" s="161">
        <v>7129</v>
      </c>
      <c r="G89" s="161">
        <v>2</v>
      </c>
      <c r="H89" s="161"/>
      <c r="I89" s="161">
        <v>1</v>
      </c>
      <c r="J89" s="161">
        <v>64</v>
      </c>
      <c r="K89" s="52">
        <f t="shared" si="9"/>
        <v>164</v>
      </c>
      <c r="L89" s="161">
        <v>430</v>
      </c>
      <c r="M89" s="161">
        <f t="shared" si="10"/>
        <v>70520</v>
      </c>
      <c r="N89" s="161">
        <v>2</v>
      </c>
      <c r="O89" s="161" t="s">
        <v>3222</v>
      </c>
      <c r="P89" s="161" t="s">
        <v>15</v>
      </c>
      <c r="Q89" s="161" t="s">
        <v>12</v>
      </c>
      <c r="R89" s="161">
        <v>2</v>
      </c>
      <c r="S89" s="161">
        <v>144</v>
      </c>
      <c r="T89" s="161">
        <v>6400</v>
      </c>
      <c r="U89" s="161">
        <f t="shared" si="7"/>
        <v>921600</v>
      </c>
      <c r="V89" s="161"/>
      <c r="W89" s="161">
        <v>144</v>
      </c>
      <c r="X89" s="161"/>
      <c r="Y89" s="161"/>
      <c r="Z89" s="161">
        <v>21</v>
      </c>
      <c r="AA89" s="160">
        <f t="shared" si="11"/>
        <v>737280</v>
      </c>
      <c r="AB89" s="161">
        <f t="shared" si="12"/>
        <v>184320</v>
      </c>
      <c r="AC89" s="161">
        <f t="shared" si="8"/>
        <v>254840</v>
      </c>
      <c r="AD89" s="161">
        <v>0</v>
      </c>
      <c r="AE89" s="161">
        <v>50</v>
      </c>
      <c r="AF89" s="161">
        <v>0</v>
      </c>
      <c r="AG89" s="136">
        <f t="shared" si="13"/>
        <v>0</v>
      </c>
    </row>
    <row r="90" spans="1:33" s="53" customFormat="1" ht="27.75" customHeight="1" x14ac:dyDescent="0.5">
      <c r="A90" s="161"/>
      <c r="B90" s="160"/>
      <c r="C90" s="160" t="s">
        <v>9</v>
      </c>
      <c r="D90" s="161"/>
      <c r="E90" s="161"/>
      <c r="F90" s="161"/>
      <c r="G90" s="161">
        <v>2</v>
      </c>
      <c r="H90" s="161"/>
      <c r="I90" s="161"/>
      <c r="J90" s="161"/>
      <c r="K90" s="52">
        <f t="shared" si="9"/>
        <v>0</v>
      </c>
      <c r="L90" s="161"/>
      <c r="M90" s="161">
        <f t="shared" si="10"/>
        <v>0</v>
      </c>
      <c r="N90" s="161">
        <v>2</v>
      </c>
      <c r="O90" s="161" t="s">
        <v>3222</v>
      </c>
      <c r="P90" s="161" t="s">
        <v>15</v>
      </c>
      <c r="Q90" s="161" t="s">
        <v>42</v>
      </c>
      <c r="R90" s="161">
        <v>2</v>
      </c>
      <c r="S90" s="161">
        <v>54</v>
      </c>
      <c r="T90" s="161">
        <v>6400</v>
      </c>
      <c r="U90" s="161">
        <f t="shared" si="7"/>
        <v>345600</v>
      </c>
      <c r="V90" s="161"/>
      <c r="W90" s="161">
        <v>54</v>
      </c>
      <c r="X90" s="161"/>
      <c r="Y90" s="161"/>
      <c r="Z90" s="161">
        <v>5</v>
      </c>
      <c r="AA90" s="160">
        <f>U90*5%</f>
        <v>17280</v>
      </c>
      <c r="AB90" s="161">
        <f t="shared" si="12"/>
        <v>328320</v>
      </c>
      <c r="AC90" s="161">
        <f t="shared" si="8"/>
        <v>328320</v>
      </c>
      <c r="AD90" s="161">
        <v>0</v>
      </c>
      <c r="AE90" s="161">
        <v>0</v>
      </c>
      <c r="AF90" s="161">
        <v>328320</v>
      </c>
      <c r="AG90" s="136">
        <v>0.02</v>
      </c>
    </row>
    <row r="91" spans="1:33" s="53" customFormat="1" ht="27.75" customHeight="1" x14ac:dyDescent="0.5">
      <c r="A91" s="161"/>
      <c r="B91" s="160"/>
      <c r="C91" s="160" t="s">
        <v>13</v>
      </c>
      <c r="D91" s="161"/>
      <c r="E91" s="161"/>
      <c r="F91" s="161"/>
      <c r="G91" s="161">
        <v>1</v>
      </c>
      <c r="H91" s="161">
        <v>7</v>
      </c>
      <c r="I91" s="161"/>
      <c r="J91" s="161"/>
      <c r="K91" s="52">
        <f t="shared" si="9"/>
        <v>2800</v>
      </c>
      <c r="L91" s="161">
        <v>75</v>
      </c>
      <c r="M91" s="161">
        <f t="shared" si="10"/>
        <v>210000</v>
      </c>
      <c r="N91" s="161">
        <v>1</v>
      </c>
      <c r="O91" s="161" t="s">
        <v>3222</v>
      </c>
      <c r="P91" s="161"/>
      <c r="Q91" s="161"/>
      <c r="R91" s="161"/>
      <c r="S91" s="161"/>
      <c r="T91" s="161"/>
      <c r="U91" s="161">
        <f t="shared" si="7"/>
        <v>0</v>
      </c>
      <c r="V91" s="161">
        <v>2800</v>
      </c>
      <c r="W91" s="161"/>
      <c r="X91" s="161"/>
      <c r="Y91" s="161"/>
      <c r="Z91" s="161"/>
      <c r="AA91" s="160"/>
      <c r="AB91" s="161">
        <f t="shared" si="12"/>
        <v>0</v>
      </c>
      <c r="AC91" s="161">
        <f t="shared" si="8"/>
        <v>210000</v>
      </c>
      <c r="AD91" s="161">
        <v>0</v>
      </c>
      <c r="AE91" s="161">
        <v>0</v>
      </c>
      <c r="AF91" s="161">
        <v>210000</v>
      </c>
      <c r="AG91" s="136">
        <v>0.01</v>
      </c>
    </row>
    <row r="92" spans="1:33" s="53" customFormat="1" ht="27.75" customHeight="1" x14ac:dyDescent="0.5">
      <c r="A92" s="161"/>
      <c r="B92" s="160"/>
      <c r="C92" s="160" t="s">
        <v>9</v>
      </c>
      <c r="D92" s="161">
        <v>4274</v>
      </c>
      <c r="E92" s="161">
        <v>3</v>
      </c>
      <c r="F92" s="161">
        <v>41815</v>
      </c>
      <c r="G92" s="161">
        <v>1</v>
      </c>
      <c r="H92" s="161"/>
      <c r="I92" s="161">
        <v>1</v>
      </c>
      <c r="J92" s="161">
        <v>72</v>
      </c>
      <c r="K92" s="52">
        <f t="shared" si="9"/>
        <v>172</v>
      </c>
      <c r="L92" s="161">
        <v>430</v>
      </c>
      <c r="M92" s="161">
        <f t="shared" si="10"/>
        <v>73960</v>
      </c>
      <c r="N92" s="161">
        <v>1</v>
      </c>
      <c r="O92" s="161" t="s">
        <v>3222</v>
      </c>
      <c r="P92" s="161"/>
      <c r="Q92" s="161"/>
      <c r="R92" s="161"/>
      <c r="S92" s="161"/>
      <c r="T92" s="161"/>
      <c r="U92" s="161">
        <f t="shared" si="7"/>
        <v>0</v>
      </c>
      <c r="V92" s="161">
        <v>172</v>
      </c>
      <c r="W92" s="161"/>
      <c r="X92" s="161"/>
      <c r="Y92" s="161"/>
      <c r="Z92" s="161"/>
      <c r="AA92" s="160">
        <f t="shared" si="11"/>
        <v>0</v>
      </c>
      <c r="AB92" s="161">
        <f t="shared" si="12"/>
        <v>0</v>
      </c>
      <c r="AC92" s="161">
        <f t="shared" si="8"/>
        <v>73960</v>
      </c>
      <c r="AD92" s="161">
        <v>0</v>
      </c>
      <c r="AE92" s="161">
        <v>50</v>
      </c>
      <c r="AF92" s="161">
        <v>0</v>
      </c>
      <c r="AG92" s="136">
        <f t="shared" si="13"/>
        <v>0</v>
      </c>
    </row>
    <row r="93" spans="1:33" s="53" customFormat="1" ht="27.75" customHeight="1" x14ac:dyDescent="0.5">
      <c r="A93" s="161"/>
      <c r="B93" s="160"/>
      <c r="C93" s="160" t="s">
        <v>9</v>
      </c>
      <c r="D93" s="161">
        <v>4666</v>
      </c>
      <c r="E93" s="161">
        <v>271</v>
      </c>
      <c r="F93" s="161">
        <v>48546</v>
      </c>
      <c r="G93" s="161">
        <v>1</v>
      </c>
      <c r="H93" s="161">
        <v>6</v>
      </c>
      <c r="I93" s="161">
        <v>3</v>
      </c>
      <c r="J93" s="161">
        <v>96</v>
      </c>
      <c r="K93" s="52">
        <f t="shared" si="9"/>
        <v>2796</v>
      </c>
      <c r="L93" s="161">
        <v>75</v>
      </c>
      <c r="M93" s="161">
        <f t="shared" si="10"/>
        <v>209700</v>
      </c>
      <c r="N93" s="161">
        <v>1</v>
      </c>
      <c r="O93" s="161" t="s">
        <v>3222</v>
      </c>
      <c r="P93" s="161"/>
      <c r="Q93" s="161"/>
      <c r="R93" s="161"/>
      <c r="S93" s="161"/>
      <c r="T93" s="161"/>
      <c r="U93" s="161">
        <f t="shared" si="7"/>
        <v>0</v>
      </c>
      <c r="V93" s="161">
        <v>2796</v>
      </c>
      <c r="W93" s="161"/>
      <c r="X93" s="161"/>
      <c r="Y93" s="161"/>
      <c r="Z93" s="161"/>
      <c r="AA93" s="160">
        <f t="shared" si="11"/>
        <v>0</v>
      </c>
      <c r="AB93" s="161">
        <f t="shared" si="12"/>
        <v>0</v>
      </c>
      <c r="AC93" s="161">
        <f t="shared" si="8"/>
        <v>209700</v>
      </c>
      <c r="AD93" s="161">
        <v>0</v>
      </c>
      <c r="AE93" s="161">
        <v>50</v>
      </c>
      <c r="AF93" s="161">
        <v>0</v>
      </c>
      <c r="AG93" s="136">
        <f t="shared" si="13"/>
        <v>0</v>
      </c>
    </row>
    <row r="94" spans="1:33" s="53" customFormat="1" ht="27.75" customHeight="1" x14ac:dyDescent="0.5">
      <c r="A94" s="161"/>
      <c r="B94" s="160"/>
      <c r="C94" s="160" t="s">
        <v>9</v>
      </c>
      <c r="D94" s="161">
        <v>3707</v>
      </c>
      <c r="E94" s="161">
        <v>102</v>
      </c>
      <c r="F94" s="161">
        <v>32454</v>
      </c>
      <c r="G94" s="161">
        <v>1</v>
      </c>
      <c r="H94" s="161">
        <v>10</v>
      </c>
      <c r="I94" s="161">
        <v>2</v>
      </c>
      <c r="J94" s="161">
        <v>84</v>
      </c>
      <c r="K94" s="52">
        <f t="shared" si="9"/>
        <v>4284</v>
      </c>
      <c r="L94" s="161">
        <v>75</v>
      </c>
      <c r="M94" s="161">
        <f t="shared" si="10"/>
        <v>321300</v>
      </c>
      <c r="N94" s="161">
        <v>1</v>
      </c>
      <c r="O94" s="161" t="s">
        <v>3222</v>
      </c>
      <c r="P94" s="161"/>
      <c r="Q94" s="161"/>
      <c r="R94" s="161"/>
      <c r="S94" s="161"/>
      <c r="T94" s="161"/>
      <c r="U94" s="161">
        <f t="shared" si="7"/>
        <v>0</v>
      </c>
      <c r="V94" s="161">
        <v>4284</v>
      </c>
      <c r="W94" s="161"/>
      <c r="X94" s="161"/>
      <c r="Y94" s="161"/>
      <c r="Z94" s="161"/>
      <c r="AA94" s="160"/>
      <c r="AB94" s="161">
        <f t="shared" si="12"/>
        <v>0</v>
      </c>
      <c r="AC94" s="161">
        <f t="shared" si="8"/>
        <v>321300</v>
      </c>
      <c r="AD94" s="161">
        <v>0</v>
      </c>
      <c r="AE94" s="161">
        <v>50</v>
      </c>
      <c r="AF94" s="161">
        <v>0</v>
      </c>
      <c r="AG94" s="136">
        <f t="shared" si="13"/>
        <v>0</v>
      </c>
    </row>
    <row r="95" spans="1:33" s="53" customFormat="1" ht="27.75" customHeight="1" x14ac:dyDescent="0.5">
      <c r="A95" s="161"/>
      <c r="B95" s="160" t="s">
        <v>3223</v>
      </c>
      <c r="C95" s="160" t="s">
        <v>9</v>
      </c>
      <c r="D95" s="161"/>
      <c r="E95" s="161">
        <v>55</v>
      </c>
      <c r="F95" s="161">
        <v>7205</v>
      </c>
      <c r="G95" s="161">
        <v>2</v>
      </c>
      <c r="H95" s="161"/>
      <c r="I95" s="161"/>
      <c r="J95" s="161">
        <v>74</v>
      </c>
      <c r="K95" s="52">
        <f t="shared" si="9"/>
        <v>74</v>
      </c>
      <c r="L95" s="161">
        <v>430</v>
      </c>
      <c r="M95" s="161">
        <f t="shared" si="10"/>
        <v>31820</v>
      </c>
      <c r="N95" s="161">
        <v>2</v>
      </c>
      <c r="O95" s="161" t="s">
        <v>3224</v>
      </c>
      <c r="P95" s="161" t="s">
        <v>15</v>
      </c>
      <c r="Q95" s="161" t="s">
        <v>253</v>
      </c>
      <c r="R95" s="161">
        <v>2</v>
      </c>
      <c r="S95" s="161">
        <v>36</v>
      </c>
      <c r="T95" s="161">
        <v>6400</v>
      </c>
      <c r="U95" s="161">
        <f t="shared" si="7"/>
        <v>230400</v>
      </c>
      <c r="V95" s="161"/>
      <c r="W95" s="161">
        <v>36</v>
      </c>
      <c r="X95" s="161"/>
      <c r="Y95" s="161"/>
      <c r="Z95" s="161">
        <v>5</v>
      </c>
      <c r="AA95" s="160">
        <f>U95*15%</f>
        <v>34560</v>
      </c>
      <c r="AB95" s="161">
        <f t="shared" si="12"/>
        <v>195840</v>
      </c>
      <c r="AC95" s="161">
        <f t="shared" si="8"/>
        <v>227660</v>
      </c>
      <c r="AD95" s="161">
        <v>0</v>
      </c>
      <c r="AE95" s="161">
        <v>50</v>
      </c>
      <c r="AF95" s="161">
        <v>0</v>
      </c>
      <c r="AG95" s="136">
        <f t="shared" si="13"/>
        <v>0</v>
      </c>
    </row>
    <row r="96" spans="1:33" s="53" customFormat="1" ht="27.75" customHeight="1" x14ac:dyDescent="0.5">
      <c r="A96" s="161"/>
      <c r="B96" s="160"/>
      <c r="C96" s="160"/>
      <c r="D96" s="161"/>
      <c r="E96" s="161"/>
      <c r="F96" s="161"/>
      <c r="G96" s="161">
        <v>2</v>
      </c>
      <c r="H96" s="161"/>
      <c r="I96" s="161"/>
      <c r="J96" s="161"/>
      <c r="K96" s="52">
        <f t="shared" si="9"/>
        <v>0</v>
      </c>
      <c r="L96" s="161"/>
      <c r="M96" s="161">
        <f t="shared" si="10"/>
        <v>0</v>
      </c>
      <c r="N96" s="161">
        <v>2</v>
      </c>
      <c r="O96" s="161" t="s">
        <v>3224</v>
      </c>
      <c r="P96" s="161" t="s">
        <v>15</v>
      </c>
      <c r="Q96" s="161" t="s">
        <v>42</v>
      </c>
      <c r="R96" s="161">
        <v>2</v>
      </c>
      <c r="S96" s="161">
        <v>84</v>
      </c>
      <c r="T96" s="161">
        <v>6400</v>
      </c>
      <c r="U96" s="161">
        <f t="shared" si="7"/>
        <v>537600</v>
      </c>
      <c r="V96" s="161"/>
      <c r="W96" s="161">
        <v>84</v>
      </c>
      <c r="X96" s="161"/>
      <c r="Y96" s="161"/>
      <c r="Z96" s="161">
        <v>2</v>
      </c>
      <c r="AA96" s="160">
        <f>U96*2%</f>
        <v>10752</v>
      </c>
      <c r="AB96" s="161">
        <f t="shared" si="12"/>
        <v>526848</v>
      </c>
      <c r="AC96" s="161">
        <f t="shared" si="8"/>
        <v>526848</v>
      </c>
      <c r="AD96" s="161">
        <v>0</v>
      </c>
      <c r="AE96" s="161">
        <v>0</v>
      </c>
      <c r="AF96" s="161">
        <v>526848</v>
      </c>
      <c r="AG96" s="136">
        <v>0.02</v>
      </c>
    </row>
    <row r="97" spans="1:33" s="53" customFormat="1" ht="27.75" customHeight="1" x14ac:dyDescent="0.5">
      <c r="A97" s="161"/>
      <c r="B97" s="160"/>
      <c r="C97" s="160" t="s">
        <v>491</v>
      </c>
      <c r="D97" s="161"/>
      <c r="E97" s="161"/>
      <c r="F97" s="161"/>
      <c r="G97" s="161">
        <v>1</v>
      </c>
      <c r="H97" s="161">
        <v>11</v>
      </c>
      <c r="I97" s="161">
        <v>1</v>
      </c>
      <c r="J97" s="161">
        <v>18</v>
      </c>
      <c r="K97" s="52">
        <f t="shared" si="9"/>
        <v>4518</v>
      </c>
      <c r="L97" s="161">
        <v>75</v>
      </c>
      <c r="M97" s="161">
        <f t="shared" si="10"/>
        <v>338850</v>
      </c>
      <c r="N97" s="161">
        <v>1</v>
      </c>
      <c r="O97" s="161" t="s">
        <v>3224</v>
      </c>
      <c r="P97" s="161"/>
      <c r="Q97" s="161"/>
      <c r="R97" s="161"/>
      <c r="S97" s="161"/>
      <c r="T97" s="161"/>
      <c r="U97" s="161">
        <f t="shared" si="7"/>
        <v>0</v>
      </c>
      <c r="V97" s="161">
        <v>4518</v>
      </c>
      <c r="W97" s="161"/>
      <c r="X97" s="161"/>
      <c r="Y97" s="161"/>
      <c r="Z97" s="161"/>
      <c r="AA97" s="160"/>
      <c r="AB97" s="161">
        <f t="shared" si="12"/>
        <v>0</v>
      </c>
      <c r="AC97" s="161">
        <f t="shared" si="8"/>
        <v>338850</v>
      </c>
      <c r="AD97" s="161">
        <v>0</v>
      </c>
      <c r="AE97" s="161">
        <v>0</v>
      </c>
      <c r="AF97" s="161">
        <v>338850</v>
      </c>
      <c r="AG97" s="136">
        <v>0.01</v>
      </c>
    </row>
    <row r="98" spans="1:33" s="53" customFormat="1" ht="27.75" customHeight="1" x14ac:dyDescent="0.5">
      <c r="A98" s="161"/>
      <c r="B98" s="160" t="s">
        <v>3225</v>
      </c>
      <c r="C98" s="160" t="s">
        <v>9</v>
      </c>
      <c r="D98" s="161">
        <v>2886</v>
      </c>
      <c r="E98" s="161">
        <v>108</v>
      </c>
      <c r="F98" s="161">
        <v>16953</v>
      </c>
      <c r="G98" s="161">
        <v>2</v>
      </c>
      <c r="H98" s="161">
        <v>4</v>
      </c>
      <c r="I98" s="161"/>
      <c r="J98" s="161">
        <v>74</v>
      </c>
      <c r="K98" s="52">
        <f t="shared" si="9"/>
        <v>1674</v>
      </c>
      <c r="L98" s="161">
        <v>100</v>
      </c>
      <c r="M98" s="161">
        <f t="shared" si="10"/>
        <v>167400</v>
      </c>
      <c r="N98" s="161">
        <v>2</v>
      </c>
      <c r="O98" s="161" t="s">
        <v>3226</v>
      </c>
      <c r="P98" s="161" t="s">
        <v>15</v>
      </c>
      <c r="Q98" s="161" t="s">
        <v>12</v>
      </c>
      <c r="R98" s="161">
        <v>2</v>
      </c>
      <c r="S98" s="161">
        <v>216</v>
      </c>
      <c r="T98" s="161">
        <v>6400</v>
      </c>
      <c r="U98" s="161">
        <f t="shared" si="7"/>
        <v>1382400</v>
      </c>
      <c r="V98" s="161"/>
      <c r="W98" s="161">
        <v>216</v>
      </c>
      <c r="X98" s="161"/>
      <c r="Y98" s="161"/>
      <c r="Z98" s="161">
        <v>21</v>
      </c>
      <c r="AA98" s="160">
        <f t="shared" si="11"/>
        <v>1105920</v>
      </c>
      <c r="AB98" s="161">
        <f t="shared" si="12"/>
        <v>276480</v>
      </c>
      <c r="AC98" s="161">
        <f t="shared" si="8"/>
        <v>443880</v>
      </c>
      <c r="AD98" s="161">
        <v>0</v>
      </c>
      <c r="AE98" s="161">
        <v>50</v>
      </c>
      <c r="AF98" s="161">
        <v>0</v>
      </c>
      <c r="AG98" s="136">
        <f t="shared" si="13"/>
        <v>0</v>
      </c>
    </row>
    <row r="99" spans="1:33" s="53" customFormat="1" ht="27.75" customHeight="1" x14ac:dyDescent="0.5">
      <c r="A99" s="161"/>
      <c r="B99" s="160"/>
      <c r="C99" s="160" t="s">
        <v>13</v>
      </c>
      <c r="D99" s="161"/>
      <c r="E99" s="161"/>
      <c r="F99" s="161"/>
      <c r="G99" s="161">
        <v>1</v>
      </c>
      <c r="H99" s="161">
        <v>26</v>
      </c>
      <c r="I99" s="161"/>
      <c r="J99" s="161">
        <v>74</v>
      </c>
      <c r="K99" s="52">
        <f t="shared" si="9"/>
        <v>10474</v>
      </c>
      <c r="L99" s="161">
        <v>75</v>
      </c>
      <c r="M99" s="161">
        <f t="shared" si="10"/>
        <v>785550</v>
      </c>
      <c r="N99" s="161">
        <v>1</v>
      </c>
      <c r="O99" s="161" t="s">
        <v>3226</v>
      </c>
      <c r="P99" s="161"/>
      <c r="Q99" s="161"/>
      <c r="R99" s="161"/>
      <c r="S99" s="161"/>
      <c r="T99" s="161"/>
      <c r="U99" s="161">
        <f t="shared" si="7"/>
        <v>0</v>
      </c>
      <c r="V99" s="161">
        <v>10474</v>
      </c>
      <c r="W99" s="161"/>
      <c r="X99" s="161"/>
      <c r="Y99" s="161"/>
      <c r="Z99" s="161"/>
      <c r="AA99" s="160">
        <f t="shared" si="11"/>
        <v>0</v>
      </c>
      <c r="AB99" s="161">
        <f t="shared" si="12"/>
        <v>0</v>
      </c>
      <c r="AC99" s="161">
        <f t="shared" si="8"/>
        <v>785550</v>
      </c>
      <c r="AD99" s="161">
        <v>0</v>
      </c>
      <c r="AE99" s="161">
        <v>0</v>
      </c>
      <c r="AF99" s="161">
        <v>785550</v>
      </c>
      <c r="AG99" s="136">
        <v>0.01</v>
      </c>
    </row>
    <row r="100" spans="1:33" s="53" customFormat="1" ht="27.75" customHeight="1" x14ac:dyDescent="0.5">
      <c r="A100" s="161"/>
      <c r="B100" s="160"/>
      <c r="C100" s="21" t="s">
        <v>355</v>
      </c>
      <c r="D100" s="161"/>
      <c r="E100" s="161"/>
      <c r="F100" s="161"/>
      <c r="G100" s="161">
        <v>1</v>
      </c>
      <c r="H100" s="161">
        <v>10</v>
      </c>
      <c r="I100" s="161"/>
      <c r="J100" s="161"/>
      <c r="K100" s="52">
        <f t="shared" si="9"/>
        <v>4000</v>
      </c>
      <c r="L100" s="161">
        <v>75</v>
      </c>
      <c r="M100" s="161">
        <f t="shared" si="10"/>
        <v>300000</v>
      </c>
      <c r="N100" s="161">
        <v>1</v>
      </c>
      <c r="O100" s="161" t="s">
        <v>3226</v>
      </c>
      <c r="P100" s="161"/>
      <c r="Q100" s="161"/>
      <c r="R100" s="161"/>
      <c r="S100" s="161"/>
      <c r="T100" s="161"/>
      <c r="U100" s="161">
        <f t="shared" si="7"/>
        <v>0</v>
      </c>
      <c r="V100" s="161">
        <v>4000</v>
      </c>
      <c r="W100" s="161"/>
      <c r="X100" s="161"/>
      <c r="Y100" s="161"/>
      <c r="Z100" s="161"/>
      <c r="AA100" s="160"/>
      <c r="AB100" s="161">
        <f t="shared" si="12"/>
        <v>0</v>
      </c>
      <c r="AC100" s="161">
        <f t="shared" si="8"/>
        <v>300000</v>
      </c>
      <c r="AD100" s="161">
        <v>0</v>
      </c>
      <c r="AE100" s="161">
        <v>0</v>
      </c>
      <c r="AF100" s="161">
        <v>300000</v>
      </c>
      <c r="AG100" s="136">
        <v>0.01</v>
      </c>
    </row>
    <row r="101" spans="1:33" s="53" customFormat="1" ht="27.75" customHeight="1" x14ac:dyDescent="0.5">
      <c r="A101" s="161"/>
      <c r="B101" s="160" t="s">
        <v>3227</v>
      </c>
      <c r="C101" s="160" t="s">
        <v>9</v>
      </c>
      <c r="D101" s="161"/>
      <c r="E101" s="161">
        <v>53</v>
      </c>
      <c r="F101" s="161">
        <v>7078</v>
      </c>
      <c r="G101" s="161">
        <v>2</v>
      </c>
      <c r="H101" s="161"/>
      <c r="I101" s="161">
        <v>2</v>
      </c>
      <c r="J101" s="161">
        <v>23</v>
      </c>
      <c r="K101" s="52">
        <f t="shared" si="9"/>
        <v>223</v>
      </c>
      <c r="L101" s="161">
        <v>150</v>
      </c>
      <c r="M101" s="161">
        <f t="shared" si="10"/>
        <v>33450</v>
      </c>
      <c r="N101" s="161">
        <v>2</v>
      </c>
      <c r="O101" s="161" t="s">
        <v>3228</v>
      </c>
      <c r="P101" s="161" t="s">
        <v>15</v>
      </c>
      <c r="Q101" s="161" t="s">
        <v>12</v>
      </c>
      <c r="R101" s="161">
        <v>2</v>
      </c>
      <c r="S101" s="161">
        <v>159</v>
      </c>
      <c r="T101" s="161">
        <v>6400</v>
      </c>
      <c r="U101" s="161">
        <f t="shared" si="7"/>
        <v>1017600</v>
      </c>
      <c r="V101" s="161"/>
      <c r="W101" s="161">
        <v>159</v>
      </c>
      <c r="X101" s="161"/>
      <c r="Y101" s="161"/>
      <c r="Z101" s="161">
        <v>10</v>
      </c>
      <c r="AA101" s="160">
        <f>U101*30%</f>
        <v>305280</v>
      </c>
      <c r="AB101" s="161">
        <f t="shared" si="12"/>
        <v>712320</v>
      </c>
      <c r="AC101" s="161">
        <f t="shared" si="8"/>
        <v>745770</v>
      </c>
      <c r="AD101" s="161">
        <v>0</v>
      </c>
      <c r="AE101" s="161">
        <v>50</v>
      </c>
      <c r="AF101" s="161">
        <v>0</v>
      </c>
      <c r="AG101" s="136">
        <f t="shared" si="13"/>
        <v>0</v>
      </c>
    </row>
    <row r="102" spans="1:33" s="53" customFormat="1" ht="27.75" customHeight="1" x14ac:dyDescent="0.5">
      <c r="A102" s="161"/>
      <c r="B102" s="160"/>
      <c r="C102" s="160" t="s">
        <v>9</v>
      </c>
      <c r="D102" s="161">
        <v>3946</v>
      </c>
      <c r="E102" s="161">
        <v>273</v>
      </c>
      <c r="F102" s="161">
        <v>35090</v>
      </c>
      <c r="G102" s="161">
        <v>1</v>
      </c>
      <c r="H102" s="161"/>
      <c r="I102" s="161">
        <v>2</v>
      </c>
      <c r="J102" s="161"/>
      <c r="K102" s="52">
        <f t="shared" si="9"/>
        <v>200</v>
      </c>
      <c r="L102" s="161">
        <v>430</v>
      </c>
      <c r="M102" s="161">
        <f t="shared" si="10"/>
        <v>86000</v>
      </c>
      <c r="N102" s="161">
        <v>1</v>
      </c>
      <c r="O102" s="161" t="s">
        <v>3228</v>
      </c>
      <c r="P102" s="161"/>
      <c r="Q102" s="161"/>
      <c r="R102" s="161"/>
      <c r="S102" s="161"/>
      <c r="T102" s="161"/>
      <c r="U102" s="161">
        <f t="shared" si="7"/>
        <v>0</v>
      </c>
      <c r="V102" s="161">
        <v>200</v>
      </c>
      <c r="W102" s="161"/>
      <c r="X102" s="161"/>
      <c r="Y102" s="161"/>
      <c r="Z102" s="161"/>
      <c r="AA102" s="160">
        <f t="shared" si="11"/>
        <v>0</v>
      </c>
      <c r="AB102" s="161">
        <f t="shared" si="12"/>
        <v>0</v>
      </c>
      <c r="AC102" s="161">
        <f t="shared" si="8"/>
        <v>86000</v>
      </c>
      <c r="AD102" s="161">
        <v>0</v>
      </c>
      <c r="AE102" s="161">
        <v>50</v>
      </c>
      <c r="AF102" s="161">
        <v>0</v>
      </c>
      <c r="AG102" s="136">
        <f t="shared" si="13"/>
        <v>0</v>
      </c>
    </row>
    <row r="103" spans="1:33" s="53" customFormat="1" ht="27.75" customHeight="1" x14ac:dyDescent="0.5">
      <c r="A103" s="161"/>
      <c r="B103" s="160"/>
      <c r="C103" s="160" t="s">
        <v>39</v>
      </c>
      <c r="D103" s="161"/>
      <c r="E103" s="161"/>
      <c r="F103" s="161"/>
      <c r="G103" s="161">
        <v>1</v>
      </c>
      <c r="H103" s="161">
        <v>7</v>
      </c>
      <c r="I103" s="161"/>
      <c r="J103" s="161"/>
      <c r="K103" s="52">
        <f t="shared" si="9"/>
        <v>2800</v>
      </c>
      <c r="L103" s="161">
        <v>75</v>
      </c>
      <c r="M103" s="161">
        <f t="shared" si="10"/>
        <v>210000</v>
      </c>
      <c r="N103" s="161">
        <v>1</v>
      </c>
      <c r="O103" s="161" t="s">
        <v>3228</v>
      </c>
      <c r="P103" s="161"/>
      <c r="Q103" s="161"/>
      <c r="R103" s="161"/>
      <c r="S103" s="161"/>
      <c r="T103" s="161"/>
      <c r="U103" s="161">
        <f t="shared" si="7"/>
        <v>0</v>
      </c>
      <c r="V103" s="161">
        <v>2800</v>
      </c>
      <c r="W103" s="161"/>
      <c r="X103" s="161"/>
      <c r="Y103" s="161"/>
      <c r="Z103" s="161"/>
      <c r="AA103" s="160">
        <f t="shared" si="11"/>
        <v>0</v>
      </c>
      <c r="AB103" s="161">
        <f t="shared" si="12"/>
        <v>0</v>
      </c>
      <c r="AC103" s="161">
        <f t="shared" si="8"/>
        <v>210000</v>
      </c>
      <c r="AD103" s="161">
        <v>0</v>
      </c>
      <c r="AE103" s="161">
        <v>0</v>
      </c>
      <c r="AF103" s="161">
        <v>210000</v>
      </c>
      <c r="AG103" s="136">
        <v>0.01</v>
      </c>
    </row>
    <row r="104" spans="1:33" s="53" customFormat="1" ht="27.75" customHeight="1" x14ac:dyDescent="0.5">
      <c r="A104" s="161"/>
      <c r="B104" s="160"/>
      <c r="C104" s="160" t="s">
        <v>13</v>
      </c>
      <c r="D104" s="161"/>
      <c r="E104" s="161"/>
      <c r="F104" s="161"/>
      <c r="G104" s="161">
        <v>1</v>
      </c>
      <c r="H104" s="161">
        <v>3</v>
      </c>
      <c r="I104" s="161"/>
      <c r="J104" s="161"/>
      <c r="K104" s="52">
        <f t="shared" si="9"/>
        <v>1200</v>
      </c>
      <c r="L104" s="161">
        <v>75</v>
      </c>
      <c r="M104" s="161">
        <f t="shared" si="10"/>
        <v>90000</v>
      </c>
      <c r="N104" s="161">
        <v>1</v>
      </c>
      <c r="O104" s="161" t="s">
        <v>3228</v>
      </c>
      <c r="P104" s="161"/>
      <c r="Q104" s="161"/>
      <c r="R104" s="161"/>
      <c r="S104" s="161"/>
      <c r="T104" s="161"/>
      <c r="U104" s="161">
        <f t="shared" si="7"/>
        <v>0</v>
      </c>
      <c r="V104" s="161">
        <v>1200</v>
      </c>
      <c r="W104" s="161"/>
      <c r="X104" s="161"/>
      <c r="Y104" s="161"/>
      <c r="Z104" s="161"/>
      <c r="AA104" s="160">
        <f t="shared" si="11"/>
        <v>0</v>
      </c>
      <c r="AB104" s="161">
        <f t="shared" si="12"/>
        <v>0</v>
      </c>
      <c r="AC104" s="161">
        <f t="shared" si="8"/>
        <v>90000</v>
      </c>
      <c r="AD104" s="161">
        <v>0</v>
      </c>
      <c r="AE104" s="161">
        <v>0</v>
      </c>
      <c r="AF104" s="161">
        <v>90000</v>
      </c>
      <c r="AG104" s="136">
        <v>0.01</v>
      </c>
    </row>
    <row r="105" spans="1:33" s="53" customFormat="1" ht="27.75" customHeight="1" x14ac:dyDescent="0.5">
      <c r="A105" s="161"/>
      <c r="B105" s="160" t="s">
        <v>3229</v>
      </c>
      <c r="C105" s="160"/>
      <c r="D105" s="161"/>
      <c r="E105" s="161"/>
      <c r="F105" s="161"/>
      <c r="G105" s="161">
        <v>2</v>
      </c>
      <c r="H105" s="161"/>
      <c r="I105" s="161"/>
      <c r="J105" s="161"/>
      <c r="K105" s="52">
        <f t="shared" si="9"/>
        <v>0</v>
      </c>
      <c r="L105" s="161"/>
      <c r="M105" s="161">
        <f t="shared" si="10"/>
        <v>0</v>
      </c>
      <c r="N105" s="161">
        <v>2</v>
      </c>
      <c r="O105" s="161" t="s">
        <v>3230</v>
      </c>
      <c r="P105" s="161" t="s">
        <v>15</v>
      </c>
      <c r="Q105" s="161" t="s">
        <v>12</v>
      </c>
      <c r="R105" s="161">
        <v>2</v>
      </c>
      <c r="S105" s="161">
        <v>201</v>
      </c>
      <c r="T105" s="161">
        <v>6400</v>
      </c>
      <c r="U105" s="161">
        <f t="shared" si="7"/>
        <v>1286400</v>
      </c>
      <c r="V105" s="161"/>
      <c r="W105" s="161">
        <v>201</v>
      </c>
      <c r="X105" s="161"/>
      <c r="Y105" s="161"/>
      <c r="Z105" s="161">
        <v>21</v>
      </c>
      <c r="AA105" s="160">
        <f t="shared" si="11"/>
        <v>1029120</v>
      </c>
      <c r="AB105" s="161">
        <f t="shared" si="12"/>
        <v>257280</v>
      </c>
      <c r="AC105" s="161">
        <f t="shared" si="8"/>
        <v>257280</v>
      </c>
      <c r="AD105" s="161">
        <v>0</v>
      </c>
      <c r="AE105" s="161">
        <v>0</v>
      </c>
      <c r="AF105" s="161">
        <v>257280</v>
      </c>
      <c r="AG105" s="136">
        <v>0.02</v>
      </c>
    </row>
    <row r="106" spans="1:33" s="53" customFormat="1" ht="27.75" customHeight="1" x14ac:dyDescent="0.5">
      <c r="A106" s="161"/>
      <c r="B106" s="160" t="s">
        <v>3231</v>
      </c>
      <c r="C106" s="160" t="s">
        <v>9</v>
      </c>
      <c r="D106" s="161"/>
      <c r="E106" s="161">
        <v>28</v>
      </c>
      <c r="F106" s="161">
        <v>7182</v>
      </c>
      <c r="G106" s="161">
        <v>2</v>
      </c>
      <c r="H106" s="161"/>
      <c r="I106" s="161">
        <v>2</v>
      </c>
      <c r="J106" s="161">
        <v>17</v>
      </c>
      <c r="K106" s="52">
        <f t="shared" si="9"/>
        <v>217</v>
      </c>
      <c r="L106" s="161">
        <v>430</v>
      </c>
      <c r="M106" s="161">
        <f t="shared" si="10"/>
        <v>93310</v>
      </c>
      <c r="N106" s="161">
        <v>2</v>
      </c>
      <c r="O106" s="161" t="s">
        <v>3232</v>
      </c>
      <c r="P106" s="161" t="s">
        <v>15</v>
      </c>
      <c r="Q106" s="161" t="s">
        <v>12</v>
      </c>
      <c r="R106" s="161">
        <v>2</v>
      </c>
      <c r="S106" s="161">
        <v>108</v>
      </c>
      <c r="T106" s="161">
        <v>6400</v>
      </c>
      <c r="U106" s="161">
        <f t="shared" si="7"/>
        <v>691200</v>
      </c>
      <c r="V106" s="161"/>
      <c r="W106" s="161">
        <v>108</v>
      </c>
      <c r="X106" s="161"/>
      <c r="Y106" s="161"/>
      <c r="Z106" s="161">
        <v>21</v>
      </c>
      <c r="AA106" s="160">
        <f t="shared" si="11"/>
        <v>552960</v>
      </c>
      <c r="AB106" s="161">
        <f t="shared" si="12"/>
        <v>138240</v>
      </c>
      <c r="AC106" s="161">
        <f t="shared" si="8"/>
        <v>231550</v>
      </c>
      <c r="AD106" s="161">
        <v>0</v>
      </c>
      <c r="AE106" s="161">
        <v>50</v>
      </c>
      <c r="AF106" s="161">
        <v>0</v>
      </c>
      <c r="AG106" s="136">
        <f t="shared" si="13"/>
        <v>0</v>
      </c>
    </row>
    <row r="107" spans="1:33" s="53" customFormat="1" ht="27.75" customHeight="1" x14ac:dyDescent="0.5">
      <c r="A107" s="161"/>
      <c r="B107" s="160"/>
      <c r="C107" s="160" t="s">
        <v>9</v>
      </c>
      <c r="D107" s="161">
        <v>2654</v>
      </c>
      <c r="E107" s="161">
        <v>28</v>
      </c>
      <c r="F107" s="161">
        <v>17604</v>
      </c>
      <c r="G107" s="161">
        <v>1</v>
      </c>
      <c r="H107" s="161">
        <v>4</v>
      </c>
      <c r="I107" s="161">
        <v>2</v>
      </c>
      <c r="J107" s="161">
        <v>68</v>
      </c>
      <c r="K107" s="52">
        <f t="shared" si="9"/>
        <v>1868</v>
      </c>
      <c r="L107" s="161">
        <v>75</v>
      </c>
      <c r="M107" s="161">
        <f t="shared" si="10"/>
        <v>140100</v>
      </c>
      <c r="N107" s="161">
        <v>1</v>
      </c>
      <c r="O107" s="161" t="s">
        <v>3232</v>
      </c>
      <c r="P107" s="161"/>
      <c r="Q107" s="161"/>
      <c r="R107" s="161"/>
      <c r="S107" s="161"/>
      <c r="T107" s="161"/>
      <c r="U107" s="161">
        <f t="shared" si="7"/>
        <v>0</v>
      </c>
      <c r="V107" s="161">
        <v>1868</v>
      </c>
      <c r="W107" s="161"/>
      <c r="X107" s="161"/>
      <c r="Y107" s="161"/>
      <c r="Z107" s="161"/>
      <c r="AA107" s="160">
        <f t="shared" si="11"/>
        <v>0</v>
      </c>
      <c r="AB107" s="161">
        <f t="shared" si="12"/>
        <v>0</v>
      </c>
      <c r="AC107" s="161">
        <f t="shared" si="8"/>
        <v>140100</v>
      </c>
      <c r="AD107" s="161">
        <v>0</v>
      </c>
      <c r="AE107" s="161">
        <v>50</v>
      </c>
      <c r="AF107" s="161">
        <v>0</v>
      </c>
      <c r="AG107" s="136">
        <f t="shared" si="13"/>
        <v>0</v>
      </c>
    </row>
    <row r="108" spans="1:33" s="53" customFormat="1" ht="27.75" customHeight="1" x14ac:dyDescent="0.5">
      <c r="A108" s="161"/>
      <c r="B108" s="160"/>
      <c r="C108" s="160" t="s">
        <v>9</v>
      </c>
      <c r="D108" s="161">
        <v>754</v>
      </c>
      <c r="E108" s="161">
        <v>90</v>
      </c>
      <c r="F108" s="161">
        <v>7240</v>
      </c>
      <c r="G108" s="161">
        <v>1</v>
      </c>
      <c r="H108" s="161"/>
      <c r="I108" s="161">
        <v>2</v>
      </c>
      <c r="J108" s="161">
        <v>17</v>
      </c>
      <c r="K108" s="52">
        <f t="shared" si="9"/>
        <v>217</v>
      </c>
      <c r="L108" s="161">
        <v>430</v>
      </c>
      <c r="M108" s="161">
        <f t="shared" si="10"/>
        <v>93310</v>
      </c>
      <c r="N108" s="161">
        <v>1</v>
      </c>
      <c r="O108" s="161" t="s">
        <v>3232</v>
      </c>
      <c r="P108" s="161"/>
      <c r="Q108" s="161"/>
      <c r="R108" s="161"/>
      <c r="S108" s="161"/>
      <c r="T108" s="161"/>
      <c r="U108" s="161">
        <f t="shared" si="7"/>
        <v>0</v>
      </c>
      <c r="V108" s="161">
        <v>217</v>
      </c>
      <c r="W108" s="161"/>
      <c r="X108" s="161"/>
      <c r="Y108" s="161"/>
      <c r="Z108" s="161"/>
      <c r="AA108" s="160">
        <f t="shared" si="11"/>
        <v>0</v>
      </c>
      <c r="AB108" s="161">
        <f t="shared" si="12"/>
        <v>0</v>
      </c>
      <c r="AC108" s="161">
        <f t="shared" si="8"/>
        <v>93310</v>
      </c>
      <c r="AD108" s="161">
        <v>0</v>
      </c>
      <c r="AE108" s="161">
        <v>50</v>
      </c>
      <c r="AF108" s="161">
        <v>0</v>
      </c>
      <c r="AG108" s="136">
        <f t="shared" si="13"/>
        <v>0</v>
      </c>
    </row>
    <row r="109" spans="1:33" s="53" customFormat="1" ht="27.75" customHeight="1" x14ac:dyDescent="0.5">
      <c r="A109" s="161"/>
      <c r="B109" s="160" t="s">
        <v>3233</v>
      </c>
      <c r="C109" s="160" t="s">
        <v>9</v>
      </c>
      <c r="D109" s="161"/>
      <c r="E109" s="161"/>
      <c r="F109" s="161"/>
      <c r="G109" s="161">
        <v>2</v>
      </c>
      <c r="H109" s="161">
        <v>23</v>
      </c>
      <c r="I109" s="161">
        <v>3</v>
      </c>
      <c r="J109" s="161">
        <v>45</v>
      </c>
      <c r="K109" s="52">
        <f t="shared" si="9"/>
        <v>9545</v>
      </c>
      <c r="L109" s="161">
        <v>150</v>
      </c>
      <c r="M109" s="161">
        <f t="shared" si="10"/>
        <v>1431750</v>
      </c>
      <c r="N109" s="161">
        <v>2</v>
      </c>
      <c r="O109" s="161" t="s">
        <v>3234</v>
      </c>
      <c r="P109" s="161" t="s">
        <v>15</v>
      </c>
      <c r="Q109" s="161" t="s">
        <v>12</v>
      </c>
      <c r="R109" s="161">
        <v>2</v>
      </c>
      <c r="S109" s="161">
        <v>149.5</v>
      </c>
      <c r="T109" s="161">
        <v>6400</v>
      </c>
      <c r="U109" s="161">
        <f t="shared" si="7"/>
        <v>956800</v>
      </c>
      <c r="V109" s="161"/>
      <c r="W109" s="161">
        <v>149.5</v>
      </c>
      <c r="X109" s="161"/>
      <c r="Y109" s="161"/>
      <c r="Z109" s="161">
        <v>21</v>
      </c>
      <c r="AA109" s="160">
        <f t="shared" si="11"/>
        <v>765440</v>
      </c>
      <c r="AB109" s="161">
        <f t="shared" si="12"/>
        <v>191360</v>
      </c>
      <c r="AC109" s="161">
        <f t="shared" si="8"/>
        <v>1623110</v>
      </c>
      <c r="AD109" s="161">
        <v>0</v>
      </c>
      <c r="AE109" s="161">
        <v>50</v>
      </c>
      <c r="AF109" s="161">
        <v>0</v>
      </c>
      <c r="AG109" s="136">
        <f t="shared" si="13"/>
        <v>0</v>
      </c>
    </row>
    <row r="110" spans="1:33" s="53" customFormat="1" ht="27.75" customHeight="1" x14ac:dyDescent="0.5">
      <c r="A110" s="161"/>
      <c r="B110" s="160"/>
      <c r="C110" s="160" t="s">
        <v>39</v>
      </c>
      <c r="D110" s="161"/>
      <c r="E110" s="161"/>
      <c r="F110" s="161"/>
      <c r="G110" s="161">
        <v>1</v>
      </c>
      <c r="H110" s="161">
        <v>36</v>
      </c>
      <c r="I110" s="161"/>
      <c r="J110" s="161">
        <v>64</v>
      </c>
      <c r="K110" s="52">
        <f t="shared" si="9"/>
        <v>14464</v>
      </c>
      <c r="L110" s="161">
        <v>75</v>
      </c>
      <c r="M110" s="161">
        <f t="shared" si="10"/>
        <v>1084800</v>
      </c>
      <c r="N110" s="161">
        <v>1</v>
      </c>
      <c r="O110" s="161" t="s">
        <v>3234</v>
      </c>
      <c r="P110" s="161"/>
      <c r="Q110" s="161"/>
      <c r="R110" s="161"/>
      <c r="S110" s="161"/>
      <c r="T110" s="161"/>
      <c r="U110" s="161">
        <f t="shared" si="7"/>
        <v>0</v>
      </c>
      <c r="V110" s="161">
        <v>14464</v>
      </c>
      <c r="W110" s="161"/>
      <c r="X110" s="161"/>
      <c r="Y110" s="161"/>
      <c r="Z110" s="161"/>
      <c r="AA110" s="160">
        <f t="shared" si="11"/>
        <v>0</v>
      </c>
      <c r="AB110" s="161">
        <f t="shared" si="12"/>
        <v>0</v>
      </c>
      <c r="AC110" s="161">
        <f t="shared" si="8"/>
        <v>1084800</v>
      </c>
      <c r="AD110" s="161">
        <v>0</v>
      </c>
      <c r="AE110" s="161">
        <v>0</v>
      </c>
      <c r="AF110" s="161">
        <v>1084800</v>
      </c>
      <c r="AG110" s="136">
        <v>0.01</v>
      </c>
    </row>
    <row r="111" spans="1:33" s="53" customFormat="1" ht="27.75" customHeight="1" x14ac:dyDescent="0.5">
      <c r="A111" s="161"/>
      <c r="B111" s="160"/>
      <c r="C111" s="160" t="s">
        <v>9</v>
      </c>
      <c r="D111" s="161">
        <v>5860</v>
      </c>
      <c r="E111" s="161">
        <v>383</v>
      </c>
      <c r="F111" s="161">
        <v>59808</v>
      </c>
      <c r="G111" s="161">
        <v>1</v>
      </c>
      <c r="H111" s="161">
        <v>9</v>
      </c>
      <c r="I111" s="161"/>
      <c r="J111" s="161"/>
      <c r="K111" s="52">
        <f t="shared" si="9"/>
        <v>3600</v>
      </c>
      <c r="L111" s="161">
        <v>100</v>
      </c>
      <c r="M111" s="161">
        <f t="shared" si="10"/>
        <v>360000</v>
      </c>
      <c r="N111" s="161">
        <v>1</v>
      </c>
      <c r="O111" s="161" t="s">
        <v>3234</v>
      </c>
      <c r="P111" s="161"/>
      <c r="Q111" s="161"/>
      <c r="R111" s="161"/>
      <c r="S111" s="161"/>
      <c r="T111" s="161"/>
      <c r="U111" s="161">
        <f t="shared" si="7"/>
        <v>0</v>
      </c>
      <c r="V111" s="161">
        <v>3600</v>
      </c>
      <c r="W111" s="161"/>
      <c r="X111" s="161"/>
      <c r="Y111" s="161"/>
      <c r="Z111" s="161"/>
      <c r="AA111" s="160">
        <f t="shared" si="11"/>
        <v>0</v>
      </c>
      <c r="AB111" s="161">
        <f t="shared" si="12"/>
        <v>0</v>
      </c>
      <c r="AC111" s="161">
        <f t="shared" si="8"/>
        <v>360000</v>
      </c>
      <c r="AD111" s="161">
        <v>0</v>
      </c>
      <c r="AE111" s="161">
        <v>50</v>
      </c>
      <c r="AF111" s="161">
        <v>0</v>
      </c>
      <c r="AG111" s="136">
        <f t="shared" si="13"/>
        <v>0</v>
      </c>
    </row>
    <row r="112" spans="1:33" s="53" customFormat="1" ht="27.75" customHeight="1" x14ac:dyDescent="0.5">
      <c r="A112" s="161"/>
      <c r="B112" s="160" t="s">
        <v>3235</v>
      </c>
      <c r="C112" s="160" t="s">
        <v>9</v>
      </c>
      <c r="D112" s="161">
        <v>605</v>
      </c>
      <c r="E112" s="161">
        <v>58</v>
      </c>
      <c r="F112" s="161">
        <v>7097</v>
      </c>
      <c r="G112" s="161">
        <v>2</v>
      </c>
      <c r="H112" s="161"/>
      <c r="I112" s="161"/>
      <c r="J112" s="161">
        <v>45</v>
      </c>
      <c r="K112" s="52">
        <f t="shared" si="9"/>
        <v>45</v>
      </c>
      <c r="L112" s="161">
        <v>430</v>
      </c>
      <c r="M112" s="161">
        <f t="shared" si="10"/>
        <v>19350</v>
      </c>
      <c r="N112" s="161">
        <v>2</v>
      </c>
      <c r="O112" s="22" t="s">
        <v>3236</v>
      </c>
      <c r="P112" s="161" t="s">
        <v>15</v>
      </c>
      <c r="Q112" s="161" t="s">
        <v>12</v>
      </c>
      <c r="R112" s="161">
        <v>2</v>
      </c>
      <c r="S112" s="161">
        <v>174</v>
      </c>
      <c r="T112" s="161">
        <v>6400</v>
      </c>
      <c r="U112" s="161">
        <f t="shared" si="7"/>
        <v>1113600</v>
      </c>
      <c r="V112" s="161"/>
      <c r="W112" s="161">
        <v>174</v>
      </c>
      <c r="X112" s="161"/>
      <c r="Y112" s="161"/>
      <c r="Z112" s="161">
        <v>21</v>
      </c>
      <c r="AA112" s="160">
        <f t="shared" si="11"/>
        <v>890880</v>
      </c>
      <c r="AB112" s="161">
        <f t="shared" si="12"/>
        <v>222720</v>
      </c>
      <c r="AC112" s="161">
        <f t="shared" si="8"/>
        <v>242070</v>
      </c>
      <c r="AD112" s="161">
        <v>0</v>
      </c>
      <c r="AE112" s="161">
        <v>50</v>
      </c>
      <c r="AF112" s="161">
        <v>0</v>
      </c>
      <c r="AG112" s="136">
        <f t="shared" si="13"/>
        <v>0</v>
      </c>
    </row>
    <row r="113" spans="1:33" s="53" customFormat="1" ht="27.75" customHeight="1" x14ac:dyDescent="0.5">
      <c r="A113" s="161"/>
      <c r="B113" s="160"/>
      <c r="C113" s="160" t="s">
        <v>9</v>
      </c>
      <c r="D113" s="161">
        <v>2563</v>
      </c>
      <c r="E113" s="161">
        <v>15</v>
      </c>
      <c r="F113" s="161">
        <v>16691</v>
      </c>
      <c r="G113" s="161">
        <v>1</v>
      </c>
      <c r="H113" s="161">
        <v>4</v>
      </c>
      <c r="I113" s="161"/>
      <c r="J113" s="161">
        <v>74</v>
      </c>
      <c r="K113" s="52">
        <f t="shared" si="9"/>
        <v>1674</v>
      </c>
      <c r="L113" s="161">
        <v>75</v>
      </c>
      <c r="M113" s="161">
        <f t="shared" si="10"/>
        <v>125550</v>
      </c>
      <c r="N113" s="161">
        <v>1</v>
      </c>
      <c r="O113" s="22" t="s">
        <v>3236</v>
      </c>
      <c r="P113" s="161"/>
      <c r="Q113" s="161"/>
      <c r="R113" s="161"/>
      <c r="S113" s="161"/>
      <c r="T113" s="161"/>
      <c r="U113" s="161">
        <f t="shared" si="7"/>
        <v>0</v>
      </c>
      <c r="V113" s="161">
        <v>1674</v>
      </c>
      <c r="W113" s="161"/>
      <c r="X113" s="161"/>
      <c r="Y113" s="161"/>
      <c r="Z113" s="161"/>
      <c r="AA113" s="160">
        <f t="shared" si="11"/>
        <v>0</v>
      </c>
      <c r="AB113" s="161">
        <f t="shared" si="12"/>
        <v>0</v>
      </c>
      <c r="AC113" s="161">
        <f t="shared" si="8"/>
        <v>125550</v>
      </c>
      <c r="AD113" s="161">
        <v>0</v>
      </c>
      <c r="AE113" s="161">
        <v>50</v>
      </c>
      <c r="AF113" s="161">
        <v>0</v>
      </c>
      <c r="AG113" s="136">
        <f t="shared" si="13"/>
        <v>0</v>
      </c>
    </row>
    <row r="114" spans="1:33" s="53" customFormat="1" ht="27.75" customHeight="1" x14ac:dyDescent="0.5">
      <c r="A114" s="161"/>
      <c r="B114" s="160"/>
      <c r="C114" s="160" t="s">
        <v>9</v>
      </c>
      <c r="D114" s="161">
        <v>5654</v>
      </c>
      <c r="E114" s="161">
        <v>101</v>
      </c>
      <c r="F114" s="161">
        <v>59903</v>
      </c>
      <c r="G114" s="161">
        <v>1</v>
      </c>
      <c r="H114" s="161"/>
      <c r="I114" s="161">
        <v>2</v>
      </c>
      <c r="J114" s="161"/>
      <c r="K114" s="52">
        <f t="shared" si="9"/>
        <v>200</v>
      </c>
      <c r="L114" s="161">
        <v>430</v>
      </c>
      <c r="M114" s="161">
        <f t="shared" si="10"/>
        <v>86000</v>
      </c>
      <c r="N114" s="161">
        <v>1</v>
      </c>
      <c r="O114" s="22" t="s">
        <v>3236</v>
      </c>
      <c r="P114" s="161"/>
      <c r="Q114" s="161"/>
      <c r="R114" s="161"/>
      <c r="S114" s="161"/>
      <c r="T114" s="161"/>
      <c r="U114" s="161">
        <f t="shared" si="7"/>
        <v>0</v>
      </c>
      <c r="V114" s="161">
        <v>200</v>
      </c>
      <c r="W114" s="161"/>
      <c r="X114" s="161"/>
      <c r="Y114" s="161"/>
      <c r="Z114" s="161"/>
      <c r="AA114" s="160">
        <f t="shared" si="11"/>
        <v>0</v>
      </c>
      <c r="AB114" s="161">
        <f t="shared" si="12"/>
        <v>0</v>
      </c>
      <c r="AC114" s="161">
        <f t="shared" si="8"/>
        <v>86000</v>
      </c>
      <c r="AD114" s="161">
        <v>0</v>
      </c>
      <c r="AE114" s="161">
        <v>50</v>
      </c>
      <c r="AF114" s="161">
        <v>0</v>
      </c>
      <c r="AG114" s="136">
        <f t="shared" si="13"/>
        <v>0</v>
      </c>
    </row>
    <row r="115" spans="1:33" s="53" customFormat="1" ht="27.75" customHeight="1" x14ac:dyDescent="0.5">
      <c r="A115" s="161"/>
      <c r="B115" s="160"/>
      <c r="C115" s="160" t="s">
        <v>13</v>
      </c>
      <c r="D115" s="161"/>
      <c r="E115" s="161"/>
      <c r="F115" s="161"/>
      <c r="G115" s="161">
        <v>1</v>
      </c>
      <c r="H115" s="161">
        <v>15</v>
      </c>
      <c r="I115" s="161"/>
      <c r="J115" s="161"/>
      <c r="K115" s="52">
        <f t="shared" si="9"/>
        <v>6000</v>
      </c>
      <c r="L115" s="161">
        <v>75</v>
      </c>
      <c r="M115" s="161">
        <f t="shared" si="10"/>
        <v>450000</v>
      </c>
      <c r="N115" s="161">
        <v>1</v>
      </c>
      <c r="O115" s="161" t="s">
        <v>3236</v>
      </c>
      <c r="P115" s="161"/>
      <c r="Q115" s="161"/>
      <c r="R115" s="161"/>
      <c r="S115" s="161"/>
      <c r="T115" s="161"/>
      <c r="U115" s="161">
        <f t="shared" si="7"/>
        <v>0</v>
      </c>
      <c r="V115" s="161">
        <v>6000</v>
      </c>
      <c r="W115" s="161"/>
      <c r="X115" s="161"/>
      <c r="Y115" s="161"/>
      <c r="Z115" s="161"/>
      <c r="AA115" s="160">
        <f t="shared" si="11"/>
        <v>0</v>
      </c>
      <c r="AB115" s="161">
        <f t="shared" si="12"/>
        <v>0</v>
      </c>
      <c r="AC115" s="161">
        <f t="shared" si="8"/>
        <v>450000</v>
      </c>
      <c r="AD115" s="161">
        <v>0</v>
      </c>
      <c r="AE115" s="161">
        <v>0</v>
      </c>
      <c r="AF115" s="161">
        <v>450000</v>
      </c>
      <c r="AG115" s="136">
        <v>0.01</v>
      </c>
    </row>
    <row r="116" spans="1:33" s="53" customFormat="1" ht="27.75" customHeight="1" x14ac:dyDescent="0.5">
      <c r="A116" s="161"/>
      <c r="B116" s="160" t="s">
        <v>3237</v>
      </c>
      <c r="C116" s="160" t="s">
        <v>3238</v>
      </c>
      <c r="D116" s="161"/>
      <c r="E116" s="161"/>
      <c r="F116" s="161"/>
      <c r="G116" s="161">
        <v>2</v>
      </c>
      <c r="H116" s="161"/>
      <c r="I116" s="161"/>
      <c r="J116" s="161"/>
      <c r="K116" s="52">
        <f t="shared" si="9"/>
        <v>0</v>
      </c>
      <c r="L116" s="161"/>
      <c r="M116" s="161"/>
      <c r="N116" s="161">
        <v>2</v>
      </c>
      <c r="O116" s="161" t="s">
        <v>3239</v>
      </c>
      <c r="P116" s="161" t="s">
        <v>15</v>
      </c>
      <c r="Q116" s="161" t="s">
        <v>12</v>
      </c>
      <c r="R116" s="161">
        <v>2</v>
      </c>
      <c r="S116" s="161">
        <v>180</v>
      </c>
      <c r="T116" s="161">
        <v>6400</v>
      </c>
      <c r="U116" s="161">
        <f t="shared" si="7"/>
        <v>1152000</v>
      </c>
      <c r="V116" s="161"/>
      <c r="W116" s="161">
        <v>180</v>
      </c>
      <c r="X116" s="161"/>
      <c r="Y116" s="161"/>
      <c r="Z116" s="161">
        <v>21</v>
      </c>
      <c r="AA116" s="160">
        <f t="shared" si="11"/>
        <v>921600</v>
      </c>
      <c r="AB116" s="161">
        <f t="shared" si="12"/>
        <v>230400</v>
      </c>
      <c r="AC116" s="161">
        <f t="shared" si="8"/>
        <v>230400</v>
      </c>
      <c r="AD116" s="161">
        <v>0</v>
      </c>
      <c r="AE116" s="161">
        <v>0</v>
      </c>
      <c r="AF116" s="161">
        <v>230400</v>
      </c>
      <c r="AG116" s="136">
        <v>0.02</v>
      </c>
    </row>
    <row r="117" spans="1:33" s="53" customFormat="1" ht="27.75" customHeight="1" x14ac:dyDescent="0.5">
      <c r="A117" s="161"/>
      <c r="B117" s="160"/>
      <c r="C117" s="160" t="s">
        <v>9</v>
      </c>
      <c r="D117" s="161"/>
      <c r="E117" s="161">
        <v>231</v>
      </c>
      <c r="F117" s="161">
        <v>14739</v>
      </c>
      <c r="G117" s="161">
        <v>1</v>
      </c>
      <c r="H117" s="161">
        <v>1</v>
      </c>
      <c r="I117" s="161">
        <v>1</v>
      </c>
      <c r="J117" s="161">
        <v>53</v>
      </c>
      <c r="K117" s="52">
        <f t="shared" si="9"/>
        <v>553</v>
      </c>
      <c r="L117" s="161">
        <v>75</v>
      </c>
      <c r="M117" s="161">
        <f t="shared" si="10"/>
        <v>41475</v>
      </c>
      <c r="N117" s="161">
        <v>1</v>
      </c>
      <c r="O117" s="161" t="s">
        <v>3239</v>
      </c>
      <c r="P117" s="161"/>
      <c r="Q117" s="161"/>
      <c r="R117" s="161"/>
      <c r="S117" s="161"/>
      <c r="T117" s="161"/>
      <c r="U117" s="161">
        <f t="shared" si="7"/>
        <v>0</v>
      </c>
      <c r="V117" s="161">
        <v>553</v>
      </c>
      <c r="W117" s="161"/>
      <c r="X117" s="161"/>
      <c r="Y117" s="161"/>
      <c r="Z117" s="161"/>
      <c r="AA117" s="160">
        <f t="shared" si="11"/>
        <v>0</v>
      </c>
      <c r="AB117" s="161">
        <f t="shared" si="12"/>
        <v>0</v>
      </c>
      <c r="AC117" s="161">
        <f t="shared" si="8"/>
        <v>41475</v>
      </c>
      <c r="AD117" s="161">
        <v>0</v>
      </c>
      <c r="AE117" s="161">
        <v>50</v>
      </c>
      <c r="AF117" s="161">
        <v>0</v>
      </c>
      <c r="AG117" s="136">
        <f t="shared" si="13"/>
        <v>0</v>
      </c>
    </row>
    <row r="118" spans="1:33" s="53" customFormat="1" ht="27.75" customHeight="1" x14ac:dyDescent="0.5">
      <c r="A118" s="161"/>
      <c r="B118" s="160"/>
      <c r="C118" s="160" t="s">
        <v>9</v>
      </c>
      <c r="D118" s="161"/>
      <c r="E118" s="161">
        <v>105</v>
      </c>
      <c r="F118" s="161">
        <v>16951</v>
      </c>
      <c r="G118" s="161">
        <v>1</v>
      </c>
      <c r="H118" s="161">
        <v>7</v>
      </c>
      <c r="I118" s="161"/>
      <c r="J118" s="161">
        <v>74</v>
      </c>
      <c r="K118" s="52">
        <f t="shared" si="9"/>
        <v>2874</v>
      </c>
      <c r="L118" s="161">
        <v>100</v>
      </c>
      <c r="M118" s="161">
        <f t="shared" si="10"/>
        <v>287400</v>
      </c>
      <c r="N118" s="161">
        <v>1</v>
      </c>
      <c r="O118" s="161" t="s">
        <v>3239</v>
      </c>
      <c r="P118" s="161"/>
      <c r="Q118" s="161"/>
      <c r="R118" s="161"/>
      <c r="S118" s="161"/>
      <c r="T118" s="161"/>
      <c r="U118" s="161">
        <f t="shared" si="7"/>
        <v>0</v>
      </c>
      <c r="V118" s="161">
        <v>2874</v>
      </c>
      <c r="W118" s="161"/>
      <c r="X118" s="161"/>
      <c r="Y118" s="161"/>
      <c r="Z118" s="161"/>
      <c r="AA118" s="160"/>
      <c r="AB118" s="161">
        <f t="shared" si="12"/>
        <v>0</v>
      </c>
      <c r="AC118" s="161">
        <f t="shared" si="8"/>
        <v>287400</v>
      </c>
      <c r="AD118" s="161">
        <v>0</v>
      </c>
      <c r="AE118" s="161">
        <v>50</v>
      </c>
      <c r="AF118" s="161">
        <v>0</v>
      </c>
      <c r="AG118" s="136">
        <f t="shared" si="13"/>
        <v>0</v>
      </c>
    </row>
    <row r="119" spans="1:33" s="53" customFormat="1" ht="27.75" customHeight="1" x14ac:dyDescent="0.5">
      <c r="A119" s="161"/>
      <c r="B119" s="160" t="s">
        <v>3240</v>
      </c>
      <c r="C119" s="160" t="s">
        <v>3241</v>
      </c>
      <c r="D119" s="161"/>
      <c r="E119" s="161"/>
      <c r="F119" s="161"/>
      <c r="G119" s="161">
        <v>2</v>
      </c>
      <c r="H119" s="161"/>
      <c r="I119" s="161"/>
      <c r="J119" s="161"/>
      <c r="K119" s="52">
        <f t="shared" si="9"/>
        <v>0</v>
      </c>
      <c r="L119" s="161"/>
      <c r="M119" s="161">
        <f t="shared" si="10"/>
        <v>0</v>
      </c>
      <c r="N119" s="161">
        <v>2</v>
      </c>
      <c r="O119" s="161" t="s">
        <v>3242</v>
      </c>
      <c r="P119" s="161" t="s">
        <v>15</v>
      </c>
      <c r="Q119" s="161" t="s">
        <v>42</v>
      </c>
      <c r="R119" s="161">
        <v>2</v>
      </c>
      <c r="S119" s="161">
        <v>84.5</v>
      </c>
      <c r="T119" s="161">
        <v>6400</v>
      </c>
      <c r="U119" s="161">
        <f t="shared" si="7"/>
        <v>540800</v>
      </c>
      <c r="V119" s="161"/>
      <c r="W119" s="161">
        <v>84.5</v>
      </c>
      <c r="X119" s="161"/>
      <c r="Y119" s="161"/>
      <c r="Z119" s="161">
        <v>5</v>
      </c>
      <c r="AA119" s="160">
        <f>U119*5%</f>
        <v>27040</v>
      </c>
      <c r="AB119" s="161">
        <f t="shared" si="12"/>
        <v>513760</v>
      </c>
      <c r="AC119" s="161">
        <f t="shared" si="8"/>
        <v>513760</v>
      </c>
      <c r="AD119" s="161">
        <v>0</v>
      </c>
      <c r="AE119" s="161">
        <v>0</v>
      </c>
      <c r="AF119" s="161">
        <v>513760</v>
      </c>
      <c r="AG119" s="136">
        <v>0.02</v>
      </c>
    </row>
    <row r="120" spans="1:33" s="53" customFormat="1" ht="27.75" customHeight="1" x14ac:dyDescent="0.5">
      <c r="A120" s="161"/>
      <c r="B120" s="160" t="s">
        <v>3243</v>
      </c>
      <c r="C120" s="160" t="s">
        <v>9</v>
      </c>
      <c r="D120" s="161"/>
      <c r="E120" s="161">
        <v>63</v>
      </c>
      <c r="F120" s="161">
        <v>7102</v>
      </c>
      <c r="G120" s="161">
        <v>2</v>
      </c>
      <c r="H120" s="161"/>
      <c r="I120" s="161">
        <v>1</v>
      </c>
      <c r="J120" s="161">
        <v>20</v>
      </c>
      <c r="K120" s="52">
        <f t="shared" si="9"/>
        <v>120</v>
      </c>
      <c r="L120" s="161">
        <v>430</v>
      </c>
      <c r="M120" s="161">
        <f t="shared" si="10"/>
        <v>51600</v>
      </c>
      <c r="N120" s="161">
        <v>2</v>
      </c>
      <c r="O120" s="161" t="s">
        <v>3244</v>
      </c>
      <c r="P120" s="161" t="s">
        <v>15</v>
      </c>
      <c r="Q120" s="161" t="s">
        <v>12</v>
      </c>
      <c r="R120" s="161">
        <v>2</v>
      </c>
      <c r="S120" s="161">
        <v>213</v>
      </c>
      <c r="T120" s="161">
        <v>6400</v>
      </c>
      <c r="U120" s="161">
        <f t="shared" si="7"/>
        <v>1363200</v>
      </c>
      <c r="V120" s="161"/>
      <c r="W120" s="161">
        <v>213</v>
      </c>
      <c r="X120" s="161"/>
      <c r="Y120" s="161"/>
      <c r="Z120" s="161">
        <v>21</v>
      </c>
      <c r="AA120" s="160">
        <f t="shared" si="11"/>
        <v>1090560</v>
      </c>
      <c r="AB120" s="161">
        <f t="shared" si="12"/>
        <v>272640</v>
      </c>
      <c r="AC120" s="161">
        <f t="shared" si="8"/>
        <v>324240</v>
      </c>
      <c r="AD120" s="161">
        <v>0</v>
      </c>
      <c r="AE120" s="161">
        <v>50</v>
      </c>
      <c r="AF120" s="161">
        <v>0</v>
      </c>
      <c r="AG120" s="136">
        <f t="shared" si="13"/>
        <v>0</v>
      </c>
    </row>
    <row r="121" spans="1:33" s="53" customFormat="1" ht="27.75" customHeight="1" x14ac:dyDescent="0.5">
      <c r="A121" s="161"/>
      <c r="B121" s="160"/>
      <c r="C121" s="160" t="s">
        <v>9</v>
      </c>
      <c r="D121" s="161">
        <v>3655</v>
      </c>
      <c r="E121" s="161">
        <v>97</v>
      </c>
      <c r="F121" s="161">
        <v>30470</v>
      </c>
      <c r="G121" s="161">
        <v>1</v>
      </c>
      <c r="H121" s="161">
        <v>6</v>
      </c>
      <c r="I121" s="161">
        <v>1</v>
      </c>
      <c r="J121" s="161">
        <v>29</v>
      </c>
      <c r="K121" s="52">
        <f t="shared" si="9"/>
        <v>2529</v>
      </c>
      <c r="L121" s="161">
        <v>75</v>
      </c>
      <c r="M121" s="161">
        <f t="shared" si="10"/>
        <v>189675</v>
      </c>
      <c r="N121" s="161">
        <v>1</v>
      </c>
      <c r="O121" s="161" t="s">
        <v>3244</v>
      </c>
      <c r="P121" s="161"/>
      <c r="Q121" s="161"/>
      <c r="R121" s="161"/>
      <c r="S121" s="161"/>
      <c r="T121" s="161"/>
      <c r="U121" s="161">
        <f t="shared" si="7"/>
        <v>0</v>
      </c>
      <c r="V121" s="161">
        <v>2529</v>
      </c>
      <c r="W121" s="161"/>
      <c r="X121" s="161"/>
      <c r="Y121" s="161"/>
      <c r="Z121" s="161"/>
      <c r="AA121" s="160">
        <f t="shared" si="11"/>
        <v>0</v>
      </c>
      <c r="AB121" s="161">
        <f t="shared" si="12"/>
        <v>0</v>
      </c>
      <c r="AC121" s="161">
        <f t="shared" si="8"/>
        <v>189675</v>
      </c>
      <c r="AD121" s="161">
        <v>0</v>
      </c>
      <c r="AE121" s="161">
        <v>50</v>
      </c>
      <c r="AF121" s="161">
        <v>0</v>
      </c>
      <c r="AG121" s="136">
        <f t="shared" si="13"/>
        <v>0</v>
      </c>
    </row>
    <row r="122" spans="1:33" s="53" customFormat="1" ht="27.75" customHeight="1" x14ac:dyDescent="0.5">
      <c r="A122" s="161"/>
      <c r="B122" s="160"/>
      <c r="C122" s="160" t="s">
        <v>9</v>
      </c>
      <c r="D122" s="161"/>
      <c r="E122" s="161">
        <v>142</v>
      </c>
      <c r="F122" s="161">
        <v>16560</v>
      </c>
      <c r="G122" s="161">
        <v>1</v>
      </c>
      <c r="H122" s="161">
        <v>23</v>
      </c>
      <c r="I122" s="161"/>
      <c r="J122" s="161">
        <v>24</v>
      </c>
      <c r="K122" s="52">
        <f t="shared" si="9"/>
        <v>9224</v>
      </c>
      <c r="L122" s="161">
        <v>210</v>
      </c>
      <c r="M122" s="161">
        <f t="shared" si="10"/>
        <v>1937040</v>
      </c>
      <c r="N122" s="161">
        <v>1</v>
      </c>
      <c r="O122" s="161" t="s">
        <v>3244</v>
      </c>
      <c r="P122" s="161"/>
      <c r="Q122" s="161"/>
      <c r="R122" s="161"/>
      <c r="S122" s="161"/>
      <c r="T122" s="161"/>
      <c r="U122" s="161">
        <f t="shared" si="7"/>
        <v>0</v>
      </c>
      <c r="V122" s="161">
        <v>9224</v>
      </c>
      <c r="W122" s="161"/>
      <c r="X122" s="161"/>
      <c r="Y122" s="161"/>
      <c r="Z122" s="161"/>
      <c r="AA122" s="160"/>
      <c r="AB122" s="161">
        <f t="shared" si="12"/>
        <v>0</v>
      </c>
      <c r="AC122" s="161">
        <f t="shared" si="8"/>
        <v>1937040</v>
      </c>
      <c r="AD122" s="161">
        <v>0</v>
      </c>
      <c r="AE122" s="161">
        <v>50</v>
      </c>
      <c r="AF122" s="161">
        <v>0</v>
      </c>
      <c r="AG122" s="136">
        <f t="shared" si="13"/>
        <v>0</v>
      </c>
    </row>
    <row r="123" spans="1:33" s="53" customFormat="1" ht="27.75" customHeight="1" x14ac:dyDescent="0.5">
      <c r="A123" s="161"/>
      <c r="B123" s="160" t="s">
        <v>3245</v>
      </c>
      <c r="C123" s="160" t="s">
        <v>3157</v>
      </c>
      <c r="D123" s="161"/>
      <c r="E123" s="161"/>
      <c r="F123" s="161"/>
      <c r="G123" s="161">
        <v>2</v>
      </c>
      <c r="H123" s="161"/>
      <c r="I123" s="161"/>
      <c r="J123" s="161"/>
      <c r="K123" s="52">
        <f t="shared" si="9"/>
        <v>0</v>
      </c>
      <c r="L123" s="161"/>
      <c r="M123" s="161">
        <f t="shared" si="10"/>
        <v>0</v>
      </c>
      <c r="N123" s="161">
        <v>2</v>
      </c>
      <c r="O123" s="161" t="s">
        <v>3246</v>
      </c>
      <c r="P123" s="161" t="s">
        <v>15</v>
      </c>
      <c r="Q123" s="161" t="s">
        <v>42</v>
      </c>
      <c r="R123" s="161">
        <v>2</v>
      </c>
      <c r="S123" s="161">
        <v>80</v>
      </c>
      <c r="T123" s="161">
        <v>6400</v>
      </c>
      <c r="U123" s="161">
        <f t="shared" si="7"/>
        <v>512000</v>
      </c>
      <c r="V123" s="161"/>
      <c r="W123" s="161">
        <v>80</v>
      </c>
      <c r="X123" s="161"/>
      <c r="Y123" s="161"/>
      <c r="Z123" s="161">
        <v>5</v>
      </c>
      <c r="AA123" s="160">
        <f>U123*5%</f>
        <v>25600</v>
      </c>
      <c r="AB123" s="161">
        <f t="shared" si="12"/>
        <v>486400</v>
      </c>
      <c r="AC123" s="161">
        <f t="shared" si="8"/>
        <v>486400</v>
      </c>
      <c r="AD123" s="161">
        <v>0</v>
      </c>
      <c r="AE123" s="161">
        <v>0</v>
      </c>
      <c r="AF123" s="161">
        <v>486400</v>
      </c>
      <c r="AG123" s="136">
        <v>0.02</v>
      </c>
    </row>
    <row r="124" spans="1:33" s="53" customFormat="1" ht="27.75" customHeight="1" x14ac:dyDescent="0.5">
      <c r="A124" s="161"/>
      <c r="B124" s="160" t="s">
        <v>3247</v>
      </c>
      <c r="C124" s="160" t="s">
        <v>9</v>
      </c>
      <c r="D124" s="161">
        <v>5833</v>
      </c>
      <c r="E124" s="161">
        <v>146</v>
      </c>
      <c r="F124" s="161">
        <v>56577</v>
      </c>
      <c r="G124" s="161">
        <v>2</v>
      </c>
      <c r="H124" s="161"/>
      <c r="I124" s="161"/>
      <c r="J124" s="161">
        <v>44</v>
      </c>
      <c r="K124" s="52">
        <f t="shared" si="9"/>
        <v>44</v>
      </c>
      <c r="L124" s="161">
        <v>430</v>
      </c>
      <c r="M124" s="161">
        <f t="shared" si="10"/>
        <v>18920</v>
      </c>
      <c r="N124" s="161">
        <v>2</v>
      </c>
      <c r="O124" s="161" t="s">
        <v>3248</v>
      </c>
      <c r="P124" s="161" t="s">
        <v>15</v>
      </c>
      <c r="Q124" s="161" t="s">
        <v>12</v>
      </c>
      <c r="R124" s="161">
        <v>2</v>
      </c>
      <c r="S124" s="161">
        <v>212</v>
      </c>
      <c r="T124" s="161">
        <v>6400</v>
      </c>
      <c r="U124" s="161">
        <f t="shared" si="7"/>
        <v>1356800</v>
      </c>
      <c r="V124" s="161"/>
      <c r="W124" s="161">
        <v>212</v>
      </c>
      <c r="X124" s="161"/>
      <c r="Y124" s="161"/>
      <c r="Z124" s="161">
        <v>21</v>
      </c>
      <c r="AA124" s="160">
        <f t="shared" si="11"/>
        <v>1085440</v>
      </c>
      <c r="AB124" s="161">
        <f t="shared" si="12"/>
        <v>271360</v>
      </c>
      <c r="AC124" s="161">
        <f t="shared" si="8"/>
        <v>290280</v>
      </c>
      <c r="AD124" s="161">
        <v>0</v>
      </c>
      <c r="AE124" s="161">
        <v>50</v>
      </c>
      <c r="AF124" s="161">
        <v>0</v>
      </c>
      <c r="AG124" s="136">
        <f t="shared" si="13"/>
        <v>0</v>
      </c>
    </row>
    <row r="125" spans="1:33" s="53" customFormat="1" ht="27.75" customHeight="1" x14ac:dyDescent="0.5">
      <c r="A125" s="161"/>
      <c r="B125" s="160"/>
      <c r="C125" s="160" t="s">
        <v>9</v>
      </c>
      <c r="D125" s="161">
        <v>4882</v>
      </c>
      <c r="E125" s="161">
        <v>294</v>
      </c>
      <c r="F125" s="161">
        <v>53396</v>
      </c>
      <c r="G125" s="161">
        <v>1</v>
      </c>
      <c r="H125" s="161">
        <v>5</v>
      </c>
      <c r="I125" s="161">
        <v>2</v>
      </c>
      <c r="J125" s="161">
        <v>35</v>
      </c>
      <c r="K125" s="52">
        <f t="shared" si="9"/>
        <v>2235</v>
      </c>
      <c r="L125" s="161">
        <v>75</v>
      </c>
      <c r="M125" s="161">
        <f t="shared" si="10"/>
        <v>167625</v>
      </c>
      <c r="N125" s="161">
        <v>1</v>
      </c>
      <c r="O125" s="161" t="s">
        <v>3248</v>
      </c>
      <c r="P125" s="161"/>
      <c r="Q125" s="161"/>
      <c r="R125" s="161"/>
      <c r="S125" s="161"/>
      <c r="T125" s="161"/>
      <c r="U125" s="161">
        <f t="shared" si="7"/>
        <v>0</v>
      </c>
      <c r="V125" s="161">
        <v>2235</v>
      </c>
      <c r="W125" s="161"/>
      <c r="X125" s="161"/>
      <c r="Y125" s="161"/>
      <c r="Z125" s="161"/>
      <c r="AA125" s="160">
        <f t="shared" si="11"/>
        <v>0</v>
      </c>
      <c r="AB125" s="161">
        <f t="shared" si="12"/>
        <v>0</v>
      </c>
      <c r="AC125" s="161">
        <f t="shared" si="8"/>
        <v>167625</v>
      </c>
      <c r="AD125" s="161">
        <v>0</v>
      </c>
      <c r="AE125" s="161">
        <v>50</v>
      </c>
      <c r="AF125" s="161">
        <v>0</v>
      </c>
      <c r="AG125" s="136">
        <f t="shared" si="13"/>
        <v>0</v>
      </c>
    </row>
    <row r="126" spans="1:33" s="53" customFormat="1" ht="27.75" customHeight="1" x14ac:dyDescent="0.5">
      <c r="A126" s="161"/>
      <c r="B126" s="160"/>
      <c r="C126" s="160" t="s">
        <v>117</v>
      </c>
      <c r="D126" s="161"/>
      <c r="E126" s="161"/>
      <c r="F126" s="161"/>
      <c r="G126" s="161">
        <v>1</v>
      </c>
      <c r="H126" s="161">
        <v>34</v>
      </c>
      <c r="I126" s="161"/>
      <c r="J126" s="161">
        <v>83</v>
      </c>
      <c r="K126" s="52">
        <f t="shared" si="9"/>
        <v>13683</v>
      </c>
      <c r="L126" s="161">
        <v>75</v>
      </c>
      <c r="M126" s="161">
        <f t="shared" si="10"/>
        <v>1026225</v>
      </c>
      <c r="N126" s="161">
        <v>1</v>
      </c>
      <c r="O126" s="161" t="s">
        <v>3248</v>
      </c>
      <c r="P126" s="161"/>
      <c r="Q126" s="161"/>
      <c r="R126" s="161"/>
      <c r="S126" s="161"/>
      <c r="T126" s="161"/>
      <c r="U126" s="161">
        <f t="shared" si="7"/>
        <v>0</v>
      </c>
      <c r="V126" s="161">
        <v>13683</v>
      </c>
      <c r="W126" s="161"/>
      <c r="X126" s="161"/>
      <c r="Y126" s="161"/>
      <c r="Z126" s="161"/>
      <c r="AA126" s="160">
        <f t="shared" si="11"/>
        <v>0</v>
      </c>
      <c r="AB126" s="161">
        <f t="shared" si="12"/>
        <v>0</v>
      </c>
      <c r="AC126" s="161">
        <f t="shared" si="8"/>
        <v>1026225</v>
      </c>
      <c r="AD126" s="161">
        <v>0</v>
      </c>
      <c r="AE126" s="161">
        <v>0</v>
      </c>
      <c r="AF126" s="161">
        <v>1026225</v>
      </c>
      <c r="AG126" s="136">
        <v>0.01</v>
      </c>
    </row>
    <row r="127" spans="1:33" s="53" customFormat="1" ht="27.75" customHeight="1" x14ac:dyDescent="0.5">
      <c r="A127" s="161"/>
      <c r="B127" s="160"/>
      <c r="C127" s="160" t="s">
        <v>1737</v>
      </c>
      <c r="D127" s="161"/>
      <c r="E127" s="161">
        <v>22</v>
      </c>
      <c r="F127" s="161">
        <v>3333</v>
      </c>
      <c r="G127" s="161">
        <v>1</v>
      </c>
      <c r="H127" s="161">
        <v>15</v>
      </c>
      <c r="I127" s="161"/>
      <c r="J127" s="161"/>
      <c r="K127" s="52">
        <f t="shared" si="9"/>
        <v>6000</v>
      </c>
      <c r="L127" s="161">
        <v>75</v>
      </c>
      <c r="M127" s="161">
        <f t="shared" si="10"/>
        <v>450000</v>
      </c>
      <c r="N127" s="161">
        <v>1</v>
      </c>
      <c r="O127" s="161" t="s">
        <v>3248</v>
      </c>
      <c r="P127" s="161"/>
      <c r="Q127" s="161"/>
      <c r="R127" s="161"/>
      <c r="S127" s="161"/>
      <c r="T127" s="161"/>
      <c r="U127" s="161">
        <f t="shared" si="7"/>
        <v>0</v>
      </c>
      <c r="V127" s="161">
        <v>6000</v>
      </c>
      <c r="W127" s="161"/>
      <c r="X127" s="161"/>
      <c r="Y127" s="161"/>
      <c r="Z127" s="161"/>
      <c r="AA127" s="160">
        <f t="shared" si="11"/>
        <v>0</v>
      </c>
      <c r="AB127" s="161">
        <f t="shared" si="12"/>
        <v>0</v>
      </c>
      <c r="AC127" s="161">
        <f t="shared" si="8"/>
        <v>450000</v>
      </c>
      <c r="AD127" s="161">
        <v>0</v>
      </c>
      <c r="AE127" s="161">
        <v>0</v>
      </c>
      <c r="AF127" s="161">
        <v>450000</v>
      </c>
      <c r="AG127" s="136">
        <v>0.01</v>
      </c>
    </row>
    <row r="128" spans="1:33" s="53" customFormat="1" ht="27.75" customHeight="1" x14ac:dyDescent="0.5">
      <c r="A128" s="161"/>
      <c r="B128" s="160" t="s">
        <v>3249</v>
      </c>
      <c r="C128" s="160" t="s">
        <v>9</v>
      </c>
      <c r="D128" s="161">
        <v>3448</v>
      </c>
      <c r="E128" s="161">
        <v>401</v>
      </c>
      <c r="F128" s="161">
        <v>8381</v>
      </c>
      <c r="G128" s="161">
        <v>1</v>
      </c>
      <c r="H128" s="161">
        <v>4</v>
      </c>
      <c r="I128" s="161"/>
      <c r="J128" s="161"/>
      <c r="K128" s="52">
        <f t="shared" si="9"/>
        <v>1600</v>
      </c>
      <c r="L128" s="161">
        <v>390</v>
      </c>
      <c r="M128" s="161">
        <f t="shared" si="10"/>
        <v>624000</v>
      </c>
      <c r="N128" s="161">
        <v>1</v>
      </c>
      <c r="O128" s="161" t="s">
        <v>3211</v>
      </c>
      <c r="P128" s="161"/>
      <c r="Q128" s="161"/>
      <c r="R128" s="161"/>
      <c r="S128" s="161"/>
      <c r="T128" s="161"/>
      <c r="U128" s="161">
        <f t="shared" si="7"/>
        <v>0</v>
      </c>
      <c r="V128" s="161">
        <v>1600</v>
      </c>
      <c r="W128" s="161"/>
      <c r="X128" s="161"/>
      <c r="Y128" s="161"/>
      <c r="Z128" s="161"/>
      <c r="AA128" s="160">
        <f t="shared" si="11"/>
        <v>0</v>
      </c>
      <c r="AB128" s="161">
        <f t="shared" si="12"/>
        <v>0</v>
      </c>
      <c r="AC128" s="161">
        <f t="shared" si="8"/>
        <v>624000</v>
      </c>
      <c r="AD128" s="161">
        <v>0</v>
      </c>
      <c r="AE128" s="161">
        <v>50</v>
      </c>
      <c r="AF128" s="161">
        <v>0</v>
      </c>
      <c r="AG128" s="136">
        <f t="shared" si="13"/>
        <v>0</v>
      </c>
    </row>
    <row r="129" spans="1:33" s="53" customFormat="1" ht="27.75" customHeight="1" x14ac:dyDescent="0.5">
      <c r="A129" s="161"/>
      <c r="B129" s="160"/>
      <c r="C129" s="160" t="s">
        <v>491</v>
      </c>
      <c r="D129" s="161"/>
      <c r="E129" s="161"/>
      <c r="F129" s="161"/>
      <c r="G129" s="161">
        <v>1</v>
      </c>
      <c r="H129" s="161">
        <v>6</v>
      </c>
      <c r="I129" s="161">
        <v>1</v>
      </c>
      <c r="J129" s="161">
        <v>84</v>
      </c>
      <c r="K129" s="52">
        <f t="shared" si="9"/>
        <v>2584</v>
      </c>
      <c r="L129" s="161">
        <v>75</v>
      </c>
      <c r="M129" s="161">
        <f t="shared" si="10"/>
        <v>193800</v>
      </c>
      <c r="N129" s="161">
        <v>1</v>
      </c>
      <c r="O129" s="161" t="s">
        <v>3211</v>
      </c>
      <c r="P129" s="161"/>
      <c r="Q129" s="161"/>
      <c r="R129" s="161"/>
      <c r="S129" s="161"/>
      <c r="T129" s="161"/>
      <c r="U129" s="161">
        <f t="shared" si="7"/>
        <v>0</v>
      </c>
      <c r="V129" s="161">
        <v>2584</v>
      </c>
      <c r="W129" s="161"/>
      <c r="X129" s="161"/>
      <c r="Y129" s="161"/>
      <c r="Z129" s="161"/>
      <c r="AA129" s="160">
        <f t="shared" si="11"/>
        <v>0</v>
      </c>
      <c r="AB129" s="161">
        <f t="shared" si="12"/>
        <v>0</v>
      </c>
      <c r="AC129" s="161">
        <f t="shared" si="8"/>
        <v>193800</v>
      </c>
      <c r="AD129" s="161">
        <v>0</v>
      </c>
      <c r="AE129" s="161">
        <v>0</v>
      </c>
      <c r="AF129" s="161">
        <v>193800</v>
      </c>
      <c r="AG129" s="136">
        <v>0.01</v>
      </c>
    </row>
    <row r="130" spans="1:33" s="53" customFormat="1" ht="27.75" customHeight="1" x14ac:dyDescent="0.5">
      <c r="A130" s="161"/>
      <c r="B130" s="160" t="s">
        <v>3250</v>
      </c>
      <c r="C130" s="160"/>
      <c r="D130" s="161"/>
      <c r="E130" s="161"/>
      <c r="F130" s="161"/>
      <c r="G130" s="161">
        <v>2</v>
      </c>
      <c r="H130" s="161"/>
      <c r="I130" s="161"/>
      <c r="J130" s="161"/>
      <c r="K130" s="52">
        <f t="shared" si="9"/>
        <v>0</v>
      </c>
      <c r="L130" s="161"/>
      <c r="M130" s="161">
        <f t="shared" si="10"/>
        <v>0</v>
      </c>
      <c r="N130" s="161">
        <v>2</v>
      </c>
      <c r="O130" s="161" t="s">
        <v>3251</v>
      </c>
      <c r="P130" s="161" t="s">
        <v>15</v>
      </c>
      <c r="Q130" s="161" t="s">
        <v>12</v>
      </c>
      <c r="R130" s="161">
        <v>2</v>
      </c>
      <c r="S130" s="161">
        <v>105</v>
      </c>
      <c r="T130" s="161">
        <v>6400</v>
      </c>
      <c r="U130" s="161">
        <f t="shared" si="7"/>
        <v>672000</v>
      </c>
      <c r="V130" s="161"/>
      <c r="W130" s="161">
        <v>105</v>
      </c>
      <c r="X130" s="161"/>
      <c r="Y130" s="161"/>
      <c r="Z130" s="161">
        <v>21</v>
      </c>
      <c r="AA130" s="160">
        <f t="shared" si="11"/>
        <v>537600</v>
      </c>
      <c r="AB130" s="161">
        <f t="shared" si="12"/>
        <v>134400</v>
      </c>
      <c r="AC130" s="161">
        <f t="shared" si="8"/>
        <v>134400</v>
      </c>
      <c r="AD130" s="161">
        <v>0</v>
      </c>
      <c r="AE130" s="161">
        <v>0</v>
      </c>
      <c r="AF130" s="161">
        <v>134400</v>
      </c>
      <c r="AG130" s="136">
        <v>0.02</v>
      </c>
    </row>
    <row r="131" spans="1:33" s="53" customFormat="1" ht="27.75" customHeight="1" x14ac:dyDescent="0.5">
      <c r="A131" s="161"/>
      <c r="B131" s="160" t="s">
        <v>3252</v>
      </c>
      <c r="C131" s="160" t="s">
        <v>9</v>
      </c>
      <c r="D131" s="161">
        <v>3545</v>
      </c>
      <c r="E131" s="161">
        <v>254</v>
      </c>
      <c r="F131" s="161">
        <v>28396</v>
      </c>
      <c r="G131" s="161">
        <v>2</v>
      </c>
      <c r="H131" s="161">
        <v>1</v>
      </c>
      <c r="I131" s="161"/>
      <c r="J131" s="161">
        <v>53</v>
      </c>
      <c r="K131" s="52">
        <f t="shared" si="9"/>
        <v>453</v>
      </c>
      <c r="L131" s="161">
        <v>430</v>
      </c>
      <c r="M131" s="161">
        <f t="shared" si="10"/>
        <v>194790</v>
      </c>
      <c r="N131" s="161">
        <v>2</v>
      </c>
      <c r="O131" s="161" t="s">
        <v>3253</v>
      </c>
      <c r="P131" s="161" t="s">
        <v>15</v>
      </c>
      <c r="Q131" s="161" t="s">
        <v>12</v>
      </c>
      <c r="R131" s="161">
        <v>2</v>
      </c>
      <c r="S131" s="161">
        <v>171</v>
      </c>
      <c r="T131" s="161">
        <v>6400</v>
      </c>
      <c r="U131" s="161">
        <f t="shared" si="7"/>
        <v>1094400</v>
      </c>
      <c r="V131" s="161"/>
      <c r="W131" s="161">
        <v>171</v>
      </c>
      <c r="X131" s="161"/>
      <c r="Y131" s="161"/>
      <c r="Z131" s="161">
        <v>21</v>
      </c>
      <c r="AA131" s="160">
        <f t="shared" si="11"/>
        <v>875520</v>
      </c>
      <c r="AB131" s="161">
        <f t="shared" si="12"/>
        <v>218880</v>
      </c>
      <c r="AC131" s="161">
        <f t="shared" si="8"/>
        <v>413670</v>
      </c>
      <c r="AD131" s="161">
        <v>0</v>
      </c>
      <c r="AE131" s="161">
        <v>50</v>
      </c>
      <c r="AF131" s="161">
        <v>0</v>
      </c>
      <c r="AG131" s="136">
        <f t="shared" si="13"/>
        <v>0</v>
      </c>
    </row>
    <row r="132" spans="1:33" s="53" customFormat="1" ht="27.75" customHeight="1" x14ac:dyDescent="0.5">
      <c r="A132" s="161"/>
      <c r="B132" s="160"/>
      <c r="C132" s="160" t="s">
        <v>9</v>
      </c>
      <c r="D132" s="161">
        <v>3690</v>
      </c>
      <c r="E132" s="161">
        <v>56</v>
      </c>
      <c r="F132" s="161">
        <v>16851</v>
      </c>
      <c r="G132" s="161">
        <v>1</v>
      </c>
      <c r="H132" s="161">
        <v>35</v>
      </c>
      <c r="I132" s="161"/>
      <c r="J132" s="161">
        <v>78</v>
      </c>
      <c r="K132" s="52">
        <f t="shared" si="9"/>
        <v>14078</v>
      </c>
      <c r="L132" s="161">
        <v>75</v>
      </c>
      <c r="M132" s="161">
        <f t="shared" si="10"/>
        <v>1055850</v>
      </c>
      <c r="N132" s="161">
        <v>1</v>
      </c>
      <c r="O132" s="161" t="s">
        <v>3253</v>
      </c>
      <c r="P132" s="161"/>
      <c r="Q132" s="161"/>
      <c r="R132" s="161"/>
      <c r="S132" s="161"/>
      <c r="T132" s="161"/>
      <c r="U132" s="161">
        <f t="shared" si="7"/>
        <v>0</v>
      </c>
      <c r="V132" s="161">
        <v>14078</v>
      </c>
      <c r="W132" s="161"/>
      <c r="X132" s="161"/>
      <c r="Y132" s="161"/>
      <c r="Z132" s="161"/>
      <c r="AA132" s="160">
        <f t="shared" si="11"/>
        <v>0</v>
      </c>
      <c r="AB132" s="161">
        <f t="shared" si="12"/>
        <v>0</v>
      </c>
      <c r="AC132" s="161">
        <f t="shared" si="8"/>
        <v>1055850</v>
      </c>
      <c r="AD132" s="161">
        <v>0</v>
      </c>
      <c r="AE132" s="161">
        <v>50</v>
      </c>
      <c r="AF132" s="161">
        <v>0</v>
      </c>
      <c r="AG132" s="136">
        <f t="shared" si="13"/>
        <v>0</v>
      </c>
    </row>
    <row r="133" spans="1:33" s="53" customFormat="1" ht="27.75" customHeight="1" x14ac:dyDescent="0.5">
      <c r="A133" s="161"/>
      <c r="B133" s="160"/>
      <c r="C133" s="160" t="s">
        <v>9</v>
      </c>
      <c r="D133" s="161">
        <v>2504</v>
      </c>
      <c r="E133" s="161">
        <v>35</v>
      </c>
      <c r="F133" s="161">
        <v>16630</v>
      </c>
      <c r="G133" s="161">
        <v>1</v>
      </c>
      <c r="H133" s="161">
        <v>4</v>
      </c>
      <c r="I133" s="161">
        <v>2</v>
      </c>
      <c r="J133" s="161">
        <v>21</v>
      </c>
      <c r="K133" s="52">
        <f t="shared" si="9"/>
        <v>1821</v>
      </c>
      <c r="L133" s="161">
        <v>75</v>
      </c>
      <c r="M133" s="161">
        <f t="shared" si="10"/>
        <v>136575</v>
      </c>
      <c r="N133" s="161">
        <v>1</v>
      </c>
      <c r="O133" s="161" t="s">
        <v>3253</v>
      </c>
      <c r="P133" s="161"/>
      <c r="Q133" s="161"/>
      <c r="R133" s="161"/>
      <c r="S133" s="161"/>
      <c r="T133" s="161"/>
      <c r="U133" s="161">
        <f t="shared" si="7"/>
        <v>0</v>
      </c>
      <c r="V133" s="161">
        <v>1821</v>
      </c>
      <c r="W133" s="161"/>
      <c r="X133" s="161"/>
      <c r="Y133" s="161"/>
      <c r="Z133" s="161"/>
      <c r="AA133" s="160">
        <f t="shared" si="11"/>
        <v>0</v>
      </c>
      <c r="AB133" s="161">
        <f t="shared" si="12"/>
        <v>0</v>
      </c>
      <c r="AC133" s="161">
        <f t="shared" si="8"/>
        <v>136575</v>
      </c>
      <c r="AD133" s="161">
        <v>0</v>
      </c>
      <c r="AE133" s="161">
        <v>50</v>
      </c>
      <c r="AF133" s="161">
        <v>0</v>
      </c>
      <c r="AG133" s="136">
        <f t="shared" si="13"/>
        <v>0</v>
      </c>
    </row>
    <row r="134" spans="1:33" s="53" customFormat="1" ht="27.75" customHeight="1" x14ac:dyDescent="0.5">
      <c r="A134" s="161"/>
      <c r="B134" s="160"/>
      <c r="C134" s="160" t="s">
        <v>1737</v>
      </c>
      <c r="D134" s="161"/>
      <c r="E134" s="161">
        <v>68</v>
      </c>
      <c r="F134" s="161">
        <v>3308</v>
      </c>
      <c r="G134" s="161">
        <v>1</v>
      </c>
      <c r="H134" s="161">
        <v>10</v>
      </c>
      <c r="I134" s="161">
        <v>1</v>
      </c>
      <c r="J134" s="161">
        <v>88</v>
      </c>
      <c r="K134" s="52">
        <f t="shared" si="9"/>
        <v>4188</v>
      </c>
      <c r="L134" s="161">
        <v>100</v>
      </c>
      <c r="M134" s="161">
        <f t="shared" si="10"/>
        <v>418800</v>
      </c>
      <c r="N134" s="161">
        <v>1</v>
      </c>
      <c r="O134" s="161" t="s">
        <v>3253</v>
      </c>
      <c r="P134" s="161"/>
      <c r="Q134" s="161"/>
      <c r="R134" s="161"/>
      <c r="S134" s="161"/>
      <c r="T134" s="161"/>
      <c r="U134" s="161">
        <f t="shared" si="7"/>
        <v>0</v>
      </c>
      <c r="V134" s="161">
        <v>4188</v>
      </c>
      <c r="W134" s="161"/>
      <c r="X134" s="161"/>
      <c r="Y134" s="161"/>
      <c r="Z134" s="161"/>
      <c r="AA134" s="160"/>
      <c r="AB134" s="161">
        <f t="shared" si="12"/>
        <v>0</v>
      </c>
      <c r="AC134" s="161">
        <f t="shared" si="8"/>
        <v>418800</v>
      </c>
      <c r="AD134" s="161">
        <v>0</v>
      </c>
      <c r="AE134" s="161">
        <v>0</v>
      </c>
      <c r="AF134" s="161">
        <v>418800</v>
      </c>
      <c r="AG134" s="136">
        <v>0.01</v>
      </c>
    </row>
    <row r="135" spans="1:33" s="53" customFormat="1" ht="27.75" customHeight="1" x14ac:dyDescent="0.5">
      <c r="A135" s="161"/>
      <c r="B135" s="160" t="s">
        <v>3254</v>
      </c>
      <c r="C135" s="160"/>
      <c r="D135" s="161"/>
      <c r="E135" s="161"/>
      <c r="F135" s="161"/>
      <c r="G135" s="161">
        <v>2</v>
      </c>
      <c r="H135" s="161"/>
      <c r="I135" s="161"/>
      <c r="J135" s="161"/>
      <c r="K135" s="52">
        <f t="shared" si="9"/>
        <v>0</v>
      </c>
      <c r="L135" s="161"/>
      <c r="M135" s="161">
        <f t="shared" si="10"/>
        <v>0</v>
      </c>
      <c r="N135" s="161">
        <v>2</v>
      </c>
      <c r="O135" s="161" t="s">
        <v>3246</v>
      </c>
      <c r="P135" s="161" t="s">
        <v>15</v>
      </c>
      <c r="Q135" s="161" t="s">
        <v>42</v>
      </c>
      <c r="R135" s="161">
        <v>2</v>
      </c>
      <c r="S135" s="161">
        <v>54</v>
      </c>
      <c r="T135" s="161">
        <v>6400</v>
      </c>
      <c r="U135" s="161">
        <f t="shared" si="7"/>
        <v>345600</v>
      </c>
      <c r="V135" s="161"/>
      <c r="W135" s="161">
        <v>54</v>
      </c>
      <c r="X135" s="161"/>
      <c r="Y135" s="161"/>
      <c r="Z135" s="161">
        <v>5</v>
      </c>
      <c r="AA135" s="160">
        <f>U135*5%</f>
        <v>17280</v>
      </c>
      <c r="AB135" s="161">
        <f t="shared" si="12"/>
        <v>328320</v>
      </c>
      <c r="AC135" s="161">
        <f t="shared" si="8"/>
        <v>328320</v>
      </c>
      <c r="AD135" s="161">
        <v>0</v>
      </c>
      <c r="AE135" s="161">
        <v>0</v>
      </c>
      <c r="AF135" s="161">
        <v>328320</v>
      </c>
      <c r="AG135" s="136">
        <v>0.02</v>
      </c>
    </row>
    <row r="136" spans="1:33" s="53" customFormat="1" ht="27.75" customHeight="1" x14ac:dyDescent="0.5">
      <c r="A136" s="161"/>
      <c r="B136" s="160" t="s">
        <v>3255</v>
      </c>
      <c r="C136" s="160" t="s">
        <v>9</v>
      </c>
      <c r="D136" s="161">
        <v>3660</v>
      </c>
      <c r="E136" s="161">
        <v>260</v>
      </c>
      <c r="F136" s="161">
        <v>30538</v>
      </c>
      <c r="G136" s="161">
        <v>2</v>
      </c>
      <c r="H136" s="161"/>
      <c r="I136" s="161"/>
      <c r="J136" s="161">
        <v>25</v>
      </c>
      <c r="K136" s="52">
        <f t="shared" si="9"/>
        <v>25</v>
      </c>
      <c r="L136" s="161">
        <v>75</v>
      </c>
      <c r="M136" s="161">
        <f t="shared" si="10"/>
        <v>1875</v>
      </c>
      <c r="N136" s="161">
        <v>2</v>
      </c>
      <c r="O136" s="161" t="s">
        <v>3256</v>
      </c>
      <c r="P136" s="161" t="s">
        <v>15</v>
      </c>
      <c r="Q136" s="161" t="s">
        <v>12</v>
      </c>
      <c r="R136" s="161">
        <v>2</v>
      </c>
      <c r="S136" s="161">
        <v>90</v>
      </c>
      <c r="T136" s="161">
        <v>6400</v>
      </c>
      <c r="U136" s="161">
        <f t="shared" si="7"/>
        <v>576000</v>
      </c>
      <c r="V136" s="161"/>
      <c r="W136" s="161">
        <v>90</v>
      </c>
      <c r="X136" s="161"/>
      <c r="Y136" s="161"/>
      <c r="Z136" s="161">
        <v>21</v>
      </c>
      <c r="AA136" s="160">
        <f t="shared" si="11"/>
        <v>460800</v>
      </c>
      <c r="AB136" s="161">
        <f t="shared" si="12"/>
        <v>115200</v>
      </c>
      <c r="AC136" s="161">
        <f t="shared" si="8"/>
        <v>117075</v>
      </c>
      <c r="AD136" s="161">
        <v>0</v>
      </c>
      <c r="AE136" s="161">
        <v>50</v>
      </c>
      <c r="AF136" s="161">
        <v>0</v>
      </c>
      <c r="AG136" s="136">
        <f t="shared" si="13"/>
        <v>0</v>
      </c>
    </row>
    <row r="137" spans="1:33" s="53" customFormat="1" ht="27.75" customHeight="1" x14ac:dyDescent="0.5">
      <c r="A137" s="161"/>
      <c r="B137" s="160"/>
      <c r="C137" s="160" t="s">
        <v>9</v>
      </c>
      <c r="D137" s="161">
        <v>4292</v>
      </c>
      <c r="E137" s="161">
        <v>11</v>
      </c>
      <c r="F137" s="161">
        <v>14812</v>
      </c>
      <c r="G137" s="161">
        <v>1</v>
      </c>
      <c r="H137" s="161">
        <v>4</v>
      </c>
      <c r="I137" s="161"/>
      <c r="J137" s="161">
        <v>53</v>
      </c>
      <c r="K137" s="52">
        <f t="shared" si="9"/>
        <v>1653</v>
      </c>
      <c r="L137" s="161">
        <v>75</v>
      </c>
      <c r="M137" s="161">
        <f t="shared" si="10"/>
        <v>123975</v>
      </c>
      <c r="N137" s="161">
        <v>1</v>
      </c>
      <c r="O137" s="161" t="s">
        <v>3256</v>
      </c>
      <c r="P137" s="161"/>
      <c r="Q137" s="161"/>
      <c r="R137" s="161"/>
      <c r="S137" s="161"/>
      <c r="T137" s="161"/>
      <c r="U137" s="161">
        <f t="shared" si="7"/>
        <v>0</v>
      </c>
      <c r="V137" s="161">
        <v>1653</v>
      </c>
      <c r="W137" s="161"/>
      <c r="X137" s="161"/>
      <c r="Y137" s="161"/>
      <c r="Z137" s="161"/>
      <c r="AA137" s="160">
        <f t="shared" si="11"/>
        <v>0</v>
      </c>
      <c r="AB137" s="161">
        <f t="shared" si="12"/>
        <v>0</v>
      </c>
      <c r="AC137" s="161">
        <f t="shared" si="8"/>
        <v>123975</v>
      </c>
      <c r="AD137" s="161">
        <v>0</v>
      </c>
      <c r="AE137" s="161">
        <v>50</v>
      </c>
      <c r="AF137" s="161">
        <v>0</v>
      </c>
      <c r="AG137" s="136">
        <f t="shared" si="13"/>
        <v>0</v>
      </c>
    </row>
    <row r="138" spans="1:33" s="53" customFormat="1" ht="27.75" customHeight="1" x14ac:dyDescent="0.5">
      <c r="A138" s="161"/>
      <c r="B138" s="160"/>
      <c r="C138" s="160" t="s">
        <v>9</v>
      </c>
      <c r="D138" s="161"/>
      <c r="E138" s="161"/>
      <c r="F138" s="161"/>
      <c r="G138" s="161">
        <v>1</v>
      </c>
      <c r="H138" s="161">
        <v>2</v>
      </c>
      <c r="I138" s="161">
        <v>3</v>
      </c>
      <c r="J138" s="161"/>
      <c r="K138" s="52">
        <f t="shared" si="9"/>
        <v>1100</v>
      </c>
      <c r="L138" s="161">
        <v>75</v>
      </c>
      <c r="M138" s="161">
        <f t="shared" si="10"/>
        <v>82500</v>
      </c>
      <c r="N138" s="161">
        <v>1</v>
      </c>
      <c r="O138" s="161" t="s">
        <v>3256</v>
      </c>
      <c r="P138" s="161"/>
      <c r="Q138" s="161"/>
      <c r="R138" s="161"/>
      <c r="S138" s="161"/>
      <c r="T138" s="161"/>
      <c r="U138" s="161">
        <f t="shared" si="7"/>
        <v>0</v>
      </c>
      <c r="V138" s="161">
        <v>1100</v>
      </c>
      <c r="W138" s="161"/>
      <c r="X138" s="161"/>
      <c r="Y138" s="161"/>
      <c r="Z138" s="161"/>
      <c r="AA138" s="160">
        <f t="shared" si="11"/>
        <v>0</v>
      </c>
      <c r="AB138" s="161">
        <f t="shared" si="12"/>
        <v>0</v>
      </c>
      <c r="AC138" s="161">
        <f t="shared" si="8"/>
        <v>82500</v>
      </c>
      <c r="AD138" s="161">
        <v>0</v>
      </c>
      <c r="AE138" s="161">
        <v>50</v>
      </c>
      <c r="AF138" s="161">
        <v>0</v>
      </c>
      <c r="AG138" s="136">
        <f t="shared" si="13"/>
        <v>0</v>
      </c>
    </row>
    <row r="139" spans="1:33" s="53" customFormat="1" ht="27.75" customHeight="1" x14ac:dyDescent="0.5">
      <c r="A139" s="161"/>
      <c r="B139" s="160"/>
      <c r="C139" s="160" t="s">
        <v>9</v>
      </c>
      <c r="D139" s="161">
        <v>3074</v>
      </c>
      <c r="E139" s="161">
        <v>44</v>
      </c>
      <c r="F139" s="161">
        <v>26137</v>
      </c>
      <c r="G139" s="161">
        <v>1</v>
      </c>
      <c r="H139" s="161">
        <v>5</v>
      </c>
      <c r="I139" s="161">
        <v>1</v>
      </c>
      <c r="J139" s="161">
        <v>96</v>
      </c>
      <c r="K139" s="52">
        <f t="shared" si="9"/>
        <v>2196</v>
      </c>
      <c r="L139" s="161">
        <v>390</v>
      </c>
      <c r="M139" s="161">
        <f t="shared" si="10"/>
        <v>856440</v>
      </c>
      <c r="N139" s="161">
        <v>1</v>
      </c>
      <c r="O139" s="161" t="s">
        <v>3256</v>
      </c>
      <c r="P139" s="161"/>
      <c r="Q139" s="161"/>
      <c r="R139" s="161"/>
      <c r="S139" s="161"/>
      <c r="T139" s="161"/>
      <c r="U139" s="161">
        <f t="shared" ref="U139:U202" si="14">S139*T139</f>
        <v>0</v>
      </c>
      <c r="V139" s="161">
        <v>2196</v>
      </c>
      <c r="W139" s="161"/>
      <c r="X139" s="161"/>
      <c r="Y139" s="161"/>
      <c r="Z139" s="161"/>
      <c r="AA139" s="160">
        <f t="shared" si="11"/>
        <v>0</v>
      </c>
      <c r="AB139" s="161">
        <f t="shared" si="12"/>
        <v>0</v>
      </c>
      <c r="AC139" s="161">
        <f t="shared" ref="AC139:AC202" si="15">M139+AB139</f>
        <v>856440</v>
      </c>
      <c r="AD139" s="161">
        <v>0</v>
      </c>
      <c r="AE139" s="161">
        <v>50</v>
      </c>
      <c r="AF139" s="161">
        <v>0</v>
      </c>
      <c r="AG139" s="136">
        <f t="shared" si="13"/>
        <v>0</v>
      </c>
    </row>
    <row r="140" spans="1:33" s="53" customFormat="1" ht="27.75" customHeight="1" x14ac:dyDescent="0.5">
      <c r="A140" s="161"/>
      <c r="B140" s="160"/>
      <c r="C140" s="160" t="s">
        <v>9</v>
      </c>
      <c r="D140" s="161">
        <v>4019</v>
      </c>
      <c r="E140" s="161">
        <v>35</v>
      </c>
      <c r="F140" s="161">
        <v>35897</v>
      </c>
      <c r="G140" s="161">
        <v>1</v>
      </c>
      <c r="H140" s="161">
        <v>16</v>
      </c>
      <c r="I140" s="161">
        <v>2</v>
      </c>
      <c r="J140" s="161">
        <v>80</v>
      </c>
      <c r="K140" s="52">
        <f t="shared" ref="K140:K205" si="16">H140*400+I140*100+J140</f>
        <v>6680</v>
      </c>
      <c r="L140" s="161">
        <v>75</v>
      </c>
      <c r="M140" s="161">
        <f t="shared" ref="M140:M205" si="17">K140*L140</f>
        <v>501000</v>
      </c>
      <c r="N140" s="161">
        <v>1</v>
      </c>
      <c r="O140" s="161" t="s">
        <v>3256</v>
      </c>
      <c r="P140" s="161"/>
      <c r="Q140" s="161"/>
      <c r="R140" s="161"/>
      <c r="S140" s="161"/>
      <c r="T140" s="161"/>
      <c r="U140" s="161">
        <f t="shared" si="14"/>
        <v>0</v>
      </c>
      <c r="V140" s="161">
        <v>6680</v>
      </c>
      <c r="W140" s="161"/>
      <c r="X140" s="161"/>
      <c r="Y140" s="161"/>
      <c r="Z140" s="161"/>
      <c r="AA140" s="160">
        <f t="shared" si="11"/>
        <v>0</v>
      </c>
      <c r="AB140" s="161">
        <f t="shared" ref="AB140:AB205" si="18">U140-AA140</f>
        <v>0</v>
      </c>
      <c r="AC140" s="161">
        <f t="shared" si="15"/>
        <v>501000</v>
      </c>
      <c r="AD140" s="161">
        <v>0</v>
      </c>
      <c r="AE140" s="161">
        <v>50</v>
      </c>
      <c r="AF140" s="161">
        <v>0</v>
      </c>
      <c r="AG140" s="136">
        <f t="shared" ref="AG140:AG205" si="19">AE140*AF140%</f>
        <v>0</v>
      </c>
    </row>
    <row r="141" spans="1:33" s="53" customFormat="1" ht="27.75" customHeight="1" x14ac:dyDescent="0.5">
      <c r="A141" s="161"/>
      <c r="B141" s="160"/>
      <c r="C141" s="160" t="s">
        <v>9</v>
      </c>
      <c r="D141" s="161">
        <v>5018</v>
      </c>
      <c r="E141" s="161">
        <v>340</v>
      </c>
      <c r="F141" s="161">
        <v>53105</v>
      </c>
      <c r="G141" s="161">
        <v>1</v>
      </c>
      <c r="H141" s="161">
        <v>1</v>
      </c>
      <c r="I141" s="161"/>
      <c r="J141" s="161">
        <v>35</v>
      </c>
      <c r="K141" s="52">
        <f t="shared" si="16"/>
        <v>435</v>
      </c>
      <c r="L141" s="161">
        <v>150</v>
      </c>
      <c r="M141" s="161">
        <f t="shared" si="17"/>
        <v>65250</v>
      </c>
      <c r="N141" s="161">
        <v>1</v>
      </c>
      <c r="O141" s="161" t="s">
        <v>3256</v>
      </c>
      <c r="P141" s="161"/>
      <c r="Q141" s="161"/>
      <c r="R141" s="161"/>
      <c r="S141" s="161"/>
      <c r="T141" s="161"/>
      <c r="U141" s="161">
        <f t="shared" si="14"/>
        <v>0</v>
      </c>
      <c r="V141" s="161">
        <v>435</v>
      </c>
      <c r="W141" s="161"/>
      <c r="X141" s="161"/>
      <c r="Y141" s="161"/>
      <c r="Z141" s="161"/>
      <c r="AA141" s="160">
        <f t="shared" ref="AA141:AA206" si="20">U141*80%</f>
        <v>0</v>
      </c>
      <c r="AB141" s="161">
        <f t="shared" si="18"/>
        <v>0</v>
      </c>
      <c r="AC141" s="161">
        <f t="shared" si="15"/>
        <v>65250</v>
      </c>
      <c r="AD141" s="161">
        <v>0</v>
      </c>
      <c r="AE141" s="161">
        <v>50</v>
      </c>
      <c r="AF141" s="161">
        <v>0</v>
      </c>
      <c r="AG141" s="136">
        <f t="shared" si="19"/>
        <v>0</v>
      </c>
    </row>
    <row r="142" spans="1:33" s="53" customFormat="1" ht="27.75" customHeight="1" x14ac:dyDescent="0.5">
      <c r="A142" s="161"/>
      <c r="B142" s="160" t="s">
        <v>3257</v>
      </c>
      <c r="C142" s="160"/>
      <c r="D142" s="161"/>
      <c r="E142" s="161"/>
      <c r="F142" s="161"/>
      <c r="G142" s="161">
        <v>2</v>
      </c>
      <c r="H142" s="161"/>
      <c r="I142" s="161"/>
      <c r="J142" s="161"/>
      <c r="K142" s="52">
        <f t="shared" si="16"/>
        <v>0</v>
      </c>
      <c r="L142" s="161"/>
      <c r="M142" s="161">
        <f t="shared" si="17"/>
        <v>0</v>
      </c>
      <c r="N142" s="161">
        <v>2</v>
      </c>
      <c r="O142" s="161" t="s">
        <v>3258</v>
      </c>
      <c r="P142" s="161" t="s">
        <v>15</v>
      </c>
      <c r="Q142" s="161" t="s">
        <v>253</v>
      </c>
      <c r="R142" s="161">
        <v>2</v>
      </c>
      <c r="S142" s="161">
        <v>144</v>
      </c>
      <c r="T142" s="161">
        <v>6400</v>
      </c>
      <c r="U142" s="161">
        <f t="shared" si="14"/>
        <v>921600</v>
      </c>
      <c r="V142" s="161"/>
      <c r="W142" s="161">
        <v>144</v>
      </c>
      <c r="X142" s="161"/>
      <c r="Y142" s="161"/>
      <c r="Z142" s="161">
        <v>21</v>
      </c>
      <c r="AA142" s="160">
        <f t="shared" si="20"/>
        <v>737280</v>
      </c>
      <c r="AB142" s="161">
        <f t="shared" si="18"/>
        <v>184320</v>
      </c>
      <c r="AC142" s="161">
        <f t="shared" si="15"/>
        <v>184320</v>
      </c>
      <c r="AD142" s="161">
        <v>0</v>
      </c>
      <c r="AE142" s="161">
        <v>0</v>
      </c>
      <c r="AF142" s="161">
        <v>184320</v>
      </c>
      <c r="AG142" s="136">
        <v>0.02</v>
      </c>
    </row>
    <row r="143" spans="1:33" s="53" customFormat="1" ht="27.75" customHeight="1" x14ac:dyDescent="0.5">
      <c r="A143" s="161"/>
      <c r="B143" s="160" t="s">
        <v>3259</v>
      </c>
      <c r="C143" s="160" t="s">
        <v>9</v>
      </c>
      <c r="D143" s="161">
        <v>5427</v>
      </c>
      <c r="E143" s="161">
        <v>317</v>
      </c>
      <c r="F143" s="161">
        <v>44550</v>
      </c>
      <c r="G143" s="161">
        <v>2</v>
      </c>
      <c r="H143" s="161"/>
      <c r="I143" s="161"/>
      <c r="J143" s="161">
        <v>66.900000000000006</v>
      </c>
      <c r="K143" s="52">
        <f t="shared" si="16"/>
        <v>66.900000000000006</v>
      </c>
      <c r="L143" s="161">
        <v>150</v>
      </c>
      <c r="M143" s="161">
        <f t="shared" si="17"/>
        <v>10035</v>
      </c>
      <c r="N143" s="161">
        <v>2</v>
      </c>
      <c r="O143" s="161" t="s">
        <v>3260</v>
      </c>
      <c r="P143" s="161" t="s">
        <v>15</v>
      </c>
      <c r="Q143" s="161" t="s">
        <v>12</v>
      </c>
      <c r="R143" s="161">
        <v>2</v>
      </c>
      <c r="S143" s="161">
        <v>144</v>
      </c>
      <c r="T143" s="161">
        <v>6400</v>
      </c>
      <c r="U143" s="161">
        <f t="shared" si="14"/>
        <v>921600</v>
      </c>
      <c r="V143" s="161"/>
      <c r="W143" s="161">
        <v>144</v>
      </c>
      <c r="X143" s="161"/>
      <c r="Y143" s="161"/>
      <c r="Z143" s="161">
        <v>21</v>
      </c>
      <c r="AA143" s="160">
        <f t="shared" si="20"/>
        <v>737280</v>
      </c>
      <c r="AB143" s="161">
        <f t="shared" si="18"/>
        <v>184320</v>
      </c>
      <c r="AC143" s="161">
        <f t="shared" si="15"/>
        <v>194355</v>
      </c>
      <c r="AD143" s="137">
        <v>0</v>
      </c>
      <c r="AE143" s="161">
        <v>50</v>
      </c>
      <c r="AF143" s="161">
        <v>0</v>
      </c>
      <c r="AG143" s="136">
        <f t="shared" si="19"/>
        <v>0</v>
      </c>
    </row>
    <row r="144" spans="1:33" s="53" customFormat="1" ht="27.75" customHeight="1" x14ac:dyDescent="0.5">
      <c r="A144" s="161"/>
      <c r="B144" s="160"/>
      <c r="C144" s="160" t="s">
        <v>9</v>
      </c>
      <c r="D144" s="161">
        <v>5857</v>
      </c>
      <c r="E144" s="161">
        <v>345</v>
      </c>
      <c r="F144" s="161">
        <v>61221</v>
      </c>
      <c r="G144" s="161">
        <v>1</v>
      </c>
      <c r="H144" s="161">
        <v>2</v>
      </c>
      <c r="I144" s="161"/>
      <c r="J144" s="161"/>
      <c r="K144" s="52">
        <f t="shared" si="16"/>
        <v>800</v>
      </c>
      <c r="L144" s="161">
        <v>75</v>
      </c>
      <c r="M144" s="161">
        <f t="shared" si="17"/>
        <v>60000</v>
      </c>
      <c r="N144" s="161">
        <v>1</v>
      </c>
      <c r="O144" s="161" t="s">
        <v>3260</v>
      </c>
      <c r="P144" s="161"/>
      <c r="Q144" s="161"/>
      <c r="R144" s="161"/>
      <c r="S144" s="161"/>
      <c r="T144" s="161"/>
      <c r="U144" s="161">
        <f t="shared" si="14"/>
        <v>0</v>
      </c>
      <c r="V144" s="161">
        <v>800</v>
      </c>
      <c r="W144" s="161"/>
      <c r="X144" s="161"/>
      <c r="Y144" s="161"/>
      <c r="Z144" s="161"/>
      <c r="AA144" s="160">
        <f t="shared" si="20"/>
        <v>0</v>
      </c>
      <c r="AB144" s="161">
        <f t="shared" si="18"/>
        <v>0</v>
      </c>
      <c r="AC144" s="161">
        <f t="shared" si="15"/>
        <v>60000</v>
      </c>
      <c r="AD144" s="161">
        <v>0</v>
      </c>
      <c r="AE144" s="161">
        <v>50</v>
      </c>
      <c r="AF144" s="161">
        <v>0</v>
      </c>
      <c r="AG144" s="136">
        <f t="shared" si="19"/>
        <v>0</v>
      </c>
    </row>
    <row r="145" spans="1:33" s="53" customFormat="1" ht="27.75" customHeight="1" x14ac:dyDescent="0.5">
      <c r="A145" s="161"/>
      <c r="B145" s="160"/>
      <c r="C145" s="160" t="s">
        <v>1737</v>
      </c>
      <c r="D145" s="161"/>
      <c r="E145" s="161">
        <v>21</v>
      </c>
      <c r="F145" s="161">
        <v>3327</v>
      </c>
      <c r="G145" s="161">
        <v>1</v>
      </c>
      <c r="H145" s="161">
        <v>8</v>
      </c>
      <c r="I145" s="161">
        <v>1</v>
      </c>
      <c r="J145" s="161">
        <v>95</v>
      </c>
      <c r="K145" s="52">
        <f t="shared" si="16"/>
        <v>3395</v>
      </c>
      <c r="L145" s="161">
        <v>75</v>
      </c>
      <c r="M145" s="161">
        <f t="shared" si="17"/>
        <v>254625</v>
      </c>
      <c r="N145" s="161">
        <v>1</v>
      </c>
      <c r="O145" s="161" t="s">
        <v>3260</v>
      </c>
      <c r="P145" s="161"/>
      <c r="Q145" s="161"/>
      <c r="R145" s="161"/>
      <c r="S145" s="161"/>
      <c r="T145" s="161"/>
      <c r="U145" s="161">
        <f t="shared" si="14"/>
        <v>0</v>
      </c>
      <c r="V145" s="161">
        <v>3395</v>
      </c>
      <c r="W145" s="161"/>
      <c r="X145" s="161"/>
      <c r="Y145" s="161"/>
      <c r="Z145" s="161"/>
      <c r="AA145" s="160">
        <f t="shared" si="20"/>
        <v>0</v>
      </c>
      <c r="AB145" s="161">
        <f t="shared" si="18"/>
        <v>0</v>
      </c>
      <c r="AC145" s="161">
        <f t="shared" si="15"/>
        <v>254625</v>
      </c>
      <c r="AD145" s="161">
        <v>0</v>
      </c>
      <c r="AE145" s="161">
        <v>0</v>
      </c>
      <c r="AF145" s="161">
        <v>254625</v>
      </c>
      <c r="AG145" s="136">
        <v>0.01</v>
      </c>
    </row>
    <row r="146" spans="1:33" s="53" customFormat="1" ht="27.75" customHeight="1" x14ac:dyDescent="0.5">
      <c r="A146" s="161"/>
      <c r="B146" s="160"/>
      <c r="C146" s="160" t="s">
        <v>9</v>
      </c>
      <c r="D146" s="161">
        <v>5854</v>
      </c>
      <c r="E146" s="161">
        <v>342</v>
      </c>
      <c r="F146" s="161">
        <v>61218</v>
      </c>
      <c r="G146" s="161">
        <v>1</v>
      </c>
      <c r="H146" s="161">
        <v>1</v>
      </c>
      <c r="I146" s="161">
        <v>1</v>
      </c>
      <c r="J146" s="161">
        <v>44</v>
      </c>
      <c r="K146" s="52">
        <f t="shared" si="16"/>
        <v>544</v>
      </c>
      <c r="L146" s="161">
        <v>75</v>
      </c>
      <c r="M146" s="161">
        <f t="shared" si="17"/>
        <v>40800</v>
      </c>
      <c r="N146" s="161">
        <v>1</v>
      </c>
      <c r="O146" s="161" t="s">
        <v>3260</v>
      </c>
      <c r="P146" s="161"/>
      <c r="Q146" s="161"/>
      <c r="R146" s="161"/>
      <c r="S146" s="161"/>
      <c r="T146" s="161"/>
      <c r="U146" s="161">
        <f t="shared" si="14"/>
        <v>0</v>
      </c>
      <c r="V146" s="161">
        <v>544</v>
      </c>
      <c r="W146" s="161"/>
      <c r="X146" s="161"/>
      <c r="Y146" s="161"/>
      <c r="Z146" s="161"/>
      <c r="AA146" s="160"/>
      <c r="AB146" s="161">
        <f t="shared" si="18"/>
        <v>0</v>
      </c>
      <c r="AC146" s="161">
        <f t="shared" si="15"/>
        <v>40800</v>
      </c>
      <c r="AD146" s="161">
        <v>0</v>
      </c>
      <c r="AE146" s="161">
        <v>50</v>
      </c>
      <c r="AF146" s="161">
        <v>0</v>
      </c>
      <c r="AG146" s="136">
        <f t="shared" si="19"/>
        <v>0</v>
      </c>
    </row>
    <row r="147" spans="1:33" s="53" customFormat="1" ht="27.75" customHeight="1" x14ac:dyDescent="0.5">
      <c r="A147" s="161"/>
      <c r="B147" s="160" t="s">
        <v>3261</v>
      </c>
      <c r="C147" s="160" t="s">
        <v>3262</v>
      </c>
      <c r="D147" s="161"/>
      <c r="E147" s="161"/>
      <c r="F147" s="161"/>
      <c r="G147" s="161">
        <v>2</v>
      </c>
      <c r="H147" s="161"/>
      <c r="I147" s="161"/>
      <c r="J147" s="161"/>
      <c r="K147" s="52">
        <f t="shared" si="16"/>
        <v>0</v>
      </c>
      <c r="L147" s="161"/>
      <c r="M147" s="161">
        <f t="shared" si="17"/>
        <v>0</v>
      </c>
      <c r="N147" s="161">
        <v>2</v>
      </c>
      <c r="O147" s="161" t="s">
        <v>3263</v>
      </c>
      <c r="P147" s="161" t="s">
        <v>15</v>
      </c>
      <c r="Q147" s="161" t="s">
        <v>253</v>
      </c>
      <c r="R147" s="161">
        <v>2</v>
      </c>
      <c r="S147" s="161">
        <v>40</v>
      </c>
      <c r="T147" s="161">
        <v>6400</v>
      </c>
      <c r="U147" s="161">
        <f t="shared" si="14"/>
        <v>256000</v>
      </c>
      <c r="V147" s="161"/>
      <c r="W147" s="161">
        <v>40</v>
      </c>
      <c r="X147" s="161"/>
      <c r="Y147" s="161"/>
      <c r="Z147" s="161">
        <v>5</v>
      </c>
      <c r="AA147" s="160">
        <f>U147*15%</f>
        <v>38400</v>
      </c>
      <c r="AB147" s="161">
        <f t="shared" si="18"/>
        <v>217600</v>
      </c>
      <c r="AC147" s="161">
        <f t="shared" si="15"/>
        <v>217600</v>
      </c>
      <c r="AD147" s="161">
        <v>0</v>
      </c>
      <c r="AE147" s="161">
        <v>0</v>
      </c>
      <c r="AF147" s="161">
        <v>217600</v>
      </c>
      <c r="AG147" s="136">
        <v>0.02</v>
      </c>
    </row>
    <row r="148" spans="1:33" s="53" customFormat="1" ht="27.75" customHeight="1" x14ac:dyDescent="0.5">
      <c r="A148" s="161"/>
      <c r="B148" s="160" t="s">
        <v>3264</v>
      </c>
      <c r="C148" s="160" t="s">
        <v>9</v>
      </c>
      <c r="D148" s="161">
        <v>5867</v>
      </c>
      <c r="E148" s="161">
        <v>157</v>
      </c>
      <c r="F148" s="161">
        <v>60223</v>
      </c>
      <c r="G148" s="161">
        <v>2</v>
      </c>
      <c r="H148" s="161"/>
      <c r="I148" s="161"/>
      <c r="J148" s="161">
        <v>74</v>
      </c>
      <c r="K148" s="52">
        <f t="shared" si="16"/>
        <v>74</v>
      </c>
      <c r="L148" s="161">
        <v>430</v>
      </c>
      <c r="M148" s="161">
        <f t="shared" si="17"/>
        <v>31820</v>
      </c>
      <c r="N148" s="161">
        <v>2</v>
      </c>
      <c r="O148" s="161" t="s">
        <v>3265</v>
      </c>
      <c r="P148" s="161" t="s">
        <v>15</v>
      </c>
      <c r="Q148" s="161" t="s">
        <v>12</v>
      </c>
      <c r="R148" s="161">
        <v>2</v>
      </c>
      <c r="S148" s="161">
        <v>201</v>
      </c>
      <c r="T148" s="161">
        <v>6400</v>
      </c>
      <c r="U148" s="161">
        <f t="shared" si="14"/>
        <v>1286400</v>
      </c>
      <c r="V148" s="161"/>
      <c r="W148" s="161">
        <v>201</v>
      </c>
      <c r="X148" s="161"/>
      <c r="Y148" s="161"/>
      <c r="Z148" s="161">
        <v>21</v>
      </c>
      <c r="AA148" s="160">
        <f t="shared" si="20"/>
        <v>1029120</v>
      </c>
      <c r="AB148" s="161">
        <f t="shared" si="18"/>
        <v>257280</v>
      </c>
      <c r="AC148" s="161">
        <f t="shared" si="15"/>
        <v>289100</v>
      </c>
      <c r="AD148" s="161">
        <v>0</v>
      </c>
      <c r="AE148" s="161">
        <v>50</v>
      </c>
      <c r="AF148" s="161">
        <v>0</v>
      </c>
      <c r="AG148" s="136">
        <f t="shared" si="19"/>
        <v>0</v>
      </c>
    </row>
    <row r="149" spans="1:33" s="53" customFormat="1" ht="27.75" customHeight="1" x14ac:dyDescent="0.5">
      <c r="A149" s="161"/>
      <c r="B149" s="160"/>
      <c r="C149" s="160" t="s">
        <v>9</v>
      </c>
      <c r="D149" s="161">
        <v>4161</v>
      </c>
      <c r="E149" s="161">
        <v>254</v>
      </c>
      <c r="F149" s="161">
        <v>39059</v>
      </c>
      <c r="G149" s="161">
        <v>1</v>
      </c>
      <c r="H149" s="161">
        <v>2</v>
      </c>
      <c r="I149" s="161">
        <v>2</v>
      </c>
      <c r="J149" s="161">
        <v>44</v>
      </c>
      <c r="K149" s="52">
        <f t="shared" si="16"/>
        <v>1044</v>
      </c>
      <c r="L149" s="161">
        <v>75</v>
      </c>
      <c r="M149" s="161">
        <f t="shared" si="17"/>
        <v>78300</v>
      </c>
      <c r="N149" s="161">
        <v>1</v>
      </c>
      <c r="O149" s="161" t="s">
        <v>3265</v>
      </c>
      <c r="P149" s="161"/>
      <c r="Q149" s="161"/>
      <c r="R149" s="161"/>
      <c r="S149" s="161"/>
      <c r="T149" s="161"/>
      <c r="U149" s="161">
        <f t="shared" si="14"/>
        <v>0</v>
      </c>
      <c r="V149" s="161">
        <v>1044</v>
      </c>
      <c r="W149" s="161"/>
      <c r="X149" s="161"/>
      <c r="Y149" s="161"/>
      <c r="Z149" s="161"/>
      <c r="AA149" s="160">
        <f t="shared" si="20"/>
        <v>0</v>
      </c>
      <c r="AB149" s="161">
        <f t="shared" si="18"/>
        <v>0</v>
      </c>
      <c r="AC149" s="161">
        <f t="shared" si="15"/>
        <v>78300</v>
      </c>
      <c r="AD149" s="161">
        <v>0</v>
      </c>
      <c r="AE149" s="161">
        <v>50</v>
      </c>
      <c r="AF149" s="161">
        <v>0</v>
      </c>
      <c r="AG149" s="136">
        <f t="shared" si="19"/>
        <v>0</v>
      </c>
    </row>
    <row r="150" spans="1:33" s="53" customFormat="1" ht="27.75" customHeight="1" x14ac:dyDescent="0.5">
      <c r="A150" s="161"/>
      <c r="B150" s="160"/>
      <c r="C150" s="160" t="s">
        <v>9</v>
      </c>
      <c r="D150" s="161">
        <v>4250</v>
      </c>
      <c r="E150" s="161">
        <v>162</v>
      </c>
      <c r="F150" s="161">
        <v>41996</v>
      </c>
      <c r="G150" s="161">
        <v>1</v>
      </c>
      <c r="H150" s="161">
        <v>4</v>
      </c>
      <c r="I150" s="161"/>
      <c r="J150" s="161">
        <v>5</v>
      </c>
      <c r="K150" s="52">
        <f t="shared" si="16"/>
        <v>1605</v>
      </c>
      <c r="L150" s="161">
        <v>75</v>
      </c>
      <c r="M150" s="161">
        <f t="shared" si="17"/>
        <v>120375</v>
      </c>
      <c r="N150" s="161">
        <v>1</v>
      </c>
      <c r="O150" s="161" t="s">
        <v>3265</v>
      </c>
      <c r="P150" s="161"/>
      <c r="Q150" s="161"/>
      <c r="R150" s="161"/>
      <c r="S150" s="161"/>
      <c r="T150" s="161"/>
      <c r="U150" s="161">
        <f t="shared" si="14"/>
        <v>0</v>
      </c>
      <c r="V150" s="161">
        <v>1605</v>
      </c>
      <c r="W150" s="161"/>
      <c r="X150" s="161"/>
      <c r="Y150" s="161"/>
      <c r="Z150" s="161"/>
      <c r="AA150" s="160">
        <f t="shared" si="20"/>
        <v>0</v>
      </c>
      <c r="AB150" s="161">
        <f t="shared" si="18"/>
        <v>0</v>
      </c>
      <c r="AC150" s="161">
        <f t="shared" si="15"/>
        <v>120375</v>
      </c>
      <c r="AD150" s="161">
        <v>0</v>
      </c>
      <c r="AE150" s="161">
        <v>50</v>
      </c>
      <c r="AF150" s="161">
        <v>0</v>
      </c>
      <c r="AG150" s="136">
        <f t="shared" si="19"/>
        <v>0</v>
      </c>
    </row>
    <row r="151" spans="1:33" s="53" customFormat="1" ht="27.75" customHeight="1" x14ac:dyDescent="0.5">
      <c r="A151" s="161"/>
      <c r="B151" s="160"/>
      <c r="C151" s="160" t="s">
        <v>9</v>
      </c>
      <c r="D151" s="161">
        <v>1608</v>
      </c>
      <c r="E151" s="161">
        <v>489</v>
      </c>
      <c r="F151" s="161">
        <v>13575</v>
      </c>
      <c r="G151" s="161">
        <v>1</v>
      </c>
      <c r="H151" s="161">
        <v>3</v>
      </c>
      <c r="I151" s="161"/>
      <c r="J151" s="161">
        <v>67</v>
      </c>
      <c r="K151" s="52">
        <f t="shared" si="16"/>
        <v>1267</v>
      </c>
      <c r="L151" s="161">
        <v>75</v>
      </c>
      <c r="M151" s="161">
        <f t="shared" si="17"/>
        <v>95025</v>
      </c>
      <c r="N151" s="161">
        <v>1</v>
      </c>
      <c r="O151" s="161" t="s">
        <v>3265</v>
      </c>
      <c r="P151" s="161"/>
      <c r="Q151" s="161"/>
      <c r="R151" s="161"/>
      <c r="S151" s="161"/>
      <c r="T151" s="161"/>
      <c r="U151" s="161">
        <f t="shared" si="14"/>
        <v>0</v>
      </c>
      <c r="V151" s="161">
        <v>1267</v>
      </c>
      <c r="W151" s="161"/>
      <c r="X151" s="161"/>
      <c r="Y151" s="161"/>
      <c r="Z151" s="161"/>
      <c r="AA151" s="160">
        <f t="shared" si="20"/>
        <v>0</v>
      </c>
      <c r="AB151" s="161">
        <f t="shared" si="18"/>
        <v>0</v>
      </c>
      <c r="AC151" s="161">
        <f t="shared" si="15"/>
        <v>95025</v>
      </c>
      <c r="AD151" s="161">
        <v>0</v>
      </c>
      <c r="AE151" s="161">
        <v>50</v>
      </c>
      <c r="AF151" s="161">
        <v>0</v>
      </c>
      <c r="AG151" s="136">
        <f t="shared" si="19"/>
        <v>0</v>
      </c>
    </row>
    <row r="152" spans="1:33" s="53" customFormat="1" ht="27.75" customHeight="1" x14ac:dyDescent="0.5">
      <c r="A152" s="161"/>
      <c r="B152" s="160"/>
      <c r="C152" s="160" t="s">
        <v>13</v>
      </c>
      <c r="D152" s="161"/>
      <c r="E152" s="161"/>
      <c r="F152" s="161"/>
      <c r="G152" s="161">
        <v>1</v>
      </c>
      <c r="H152" s="161">
        <v>1</v>
      </c>
      <c r="I152" s="161"/>
      <c r="J152" s="161"/>
      <c r="K152" s="52">
        <f t="shared" si="16"/>
        <v>400</v>
      </c>
      <c r="L152" s="161">
        <v>75</v>
      </c>
      <c r="M152" s="161">
        <f t="shared" si="17"/>
        <v>30000</v>
      </c>
      <c r="N152" s="161">
        <v>1</v>
      </c>
      <c r="O152" s="161" t="s">
        <v>3265</v>
      </c>
      <c r="P152" s="161"/>
      <c r="Q152" s="161"/>
      <c r="R152" s="161"/>
      <c r="S152" s="161"/>
      <c r="T152" s="161"/>
      <c r="U152" s="161">
        <f t="shared" si="14"/>
        <v>0</v>
      </c>
      <c r="V152" s="161">
        <v>400</v>
      </c>
      <c r="W152" s="161"/>
      <c r="X152" s="161"/>
      <c r="Y152" s="161"/>
      <c r="Z152" s="161"/>
      <c r="AA152" s="160">
        <f t="shared" si="20"/>
        <v>0</v>
      </c>
      <c r="AB152" s="161">
        <f t="shared" si="18"/>
        <v>0</v>
      </c>
      <c r="AC152" s="161">
        <f t="shared" si="15"/>
        <v>30000</v>
      </c>
      <c r="AD152" s="161">
        <v>0</v>
      </c>
      <c r="AE152" s="161">
        <v>0</v>
      </c>
      <c r="AF152" s="161">
        <v>30000</v>
      </c>
      <c r="AG152" s="136">
        <v>0.01</v>
      </c>
    </row>
    <row r="153" spans="1:33" s="53" customFormat="1" ht="27.75" customHeight="1" x14ac:dyDescent="0.5">
      <c r="A153" s="161"/>
      <c r="B153" s="160" t="s">
        <v>3266</v>
      </c>
      <c r="C153" s="160" t="s">
        <v>3267</v>
      </c>
      <c r="D153" s="161"/>
      <c r="E153" s="161"/>
      <c r="F153" s="161"/>
      <c r="G153" s="161">
        <v>2</v>
      </c>
      <c r="H153" s="161"/>
      <c r="I153" s="161"/>
      <c r="J153" s="161"/>
      <c r="K153" s="52">
        <f t="shared" si="16"/>
        <v>0</v>
      </c>
      <c r="L153" s="161"/>
      <c r="M153" s="161">
        <f t="shared" si="17"/>
        <v>0</v>
      </c>
      <c r="N153" s="161">
        <v>2</v>
      </c>
      <c r="O153" s="161" t="s">
        <v>3268</v>
      </c>
      <c r="P153" s="161" t="s">
        <v>15</v>
      </c>
      <c r="Q153" s="161" t="s">
        <v>12</v>
      </c>
      <c r="R153" s="161">
        <v>2</v>
      </c>
      <c r="S153" s="161">
        <v>98</v>
      </c>
      <c r="T153" s="161">
        <v>6400</v>
      </c>
      <c r="U153" s="161">
        <f t="shared" si="14"/>
        <v>627200</v>
      </c>
      <c r="V153" s="161"/>
      <c r="W153" s="161">
        <v>98</v>
      </c>
      <c r="X153" s="161"/>
      <c r="Y153" s="161"/>
      <c r="Z153" s="161">
        <v>21</v>
      </c>
      <c r="AA153" s="160">
        <f t="shared" si="20"/>
        <v>501760</v>
      </c>
      <c r="AB153" s="161">
        <f t="shared" si="18"/>
        <v>125440</v>
      </c>
      <c r="AC153" s="161">
        <f t="shared" si="15"/>
        <v>125440</v>
      </c>
      <c r="AD153" s="161">
        <v>0</v>
      </c>
      <c r="AE153" s="161">
        <v>0</v>
      </c>
      <c r="AF153" s="161">
        <v>125400</v>
      </c>
      <c r="AG153" s="136">
        <v>0.02</v>
      </c>
    </row>
    <row r="154" spans="1:33" s="53" customFormat="1" ht="27.75" customHeight="1" x14ac:dyDescent="0.5">
      <c r="A154" s="161"/>
      <c r="B154" s="160" t="s">
        <v>3269</v>
      </c>
      <c r="C154" s="160" t="s">
        <v>13</v>
      </c>
      <c r="D154" s="161"/>
      <c r="E154" s="161"/>
      <c r="F154" s="161"/>
      <c r="G154" s="161">
        <v>2</v>
      </c>
      <c r="H154" s="161"/>
      <c r="I154" s="161">
        <v>2</v>
      </c>
      <c r="J154" s="161">
        <v>23</v>
      </c>
      <c r="K154" s="52">
        <f t="shared" si="16"/>
        <v>223</v>
      </c>
      <c r="L154" s="161">
        <v>75</v>
      </c>
      <c r="M154" s="161">
        <f t="shared" si="17"/>
        <v>16725</v>
      </c>
      <c r="N154" s="161">
        <v>2</v>
      </c>
      <c r="O154" s="161" t="s">
        <v>3270</v>
      </c>
      <c r="P154" s="161" t="s">
        <v>15</v>
      </c>
      <c r="Q154" s="161" t="s">
        <v>12</v>
      </c>
      <c r="R154" s="161">
        <v>2</v>
      </c>
      <c r="S154" s="161">
        <v>150</v>
      </c>
      <c r="T154" s="161">
        <v>6400</v>
      </c>
      <c r="U154" s="161">
        <f t="shared" si="14"/>
        <v>960000</v>
      </c>
      <c r="V154" s="161"/>
      <c r="W154" s="161">
        <v>150</v>
      </c>
      <c r="X154" s="161"/>
      <c r="Y154" s="161"/>
      <c r="Z154" s="161">
        <v>21</v>
      </c>
      <c r="AA154" s="160">
        <f t="shared" si="20"/>
        <v>768000</v>
      </c>
      <c r="AB154" s="161">
        <f t="shared" si="18"/>
        <v>192000</v>
      </c>
      <c r="AC154" s="161">
        <f t="shared" si="15"/>
        <v>208725</v>
      </c>
      <c r="AD154" s="161">
        <v>0</v>
      </c>
      <c r="AE154" s="161">
        <v>0</v>
      </c>
      <c r="AF154" s="161">
        <v>208725</v>
      </c>
      <c r="AG154" s="136">
        <v>0.02</v>
      </c>
    </row>
    <row r="155" spans="1:33" s="53" customFormat="1" ht="27.75" customHeight="1" x14ac:dyDescent="0.5">
      <c r="A155" s="161"/>
      <c r="B155" s="160"/>
      <c r="C155" s="160" t="s">
        <v>13</v>
      </c>
      <c r="D155" s="161"/>
      <c r="E155" s="161"/>
      <c r="F155" s="161"/>
      <c r="G155" s="161">
        <v>1</v>
      </c>
      <c r="H155" s="161">
        <v>2</v>
      </c>
      <c r="I155" s="161"/>
      <c r="J155" s="161"/>
      <c r="K155" s="52">
        <f t="shared" si="16"/>
        <v>800</v>
      </c>
      <c r="L155" s="161">
        <v>75</v>
      </c>
      <c r="M155" s="161">
        <f t="shared" si="17"/>
        <v>60000</v>
      </c>
      <c r="N155" s="161">
        <v>1</v>
      </c>
      <c r="O155" s="161" t="s">
        <v>3270</v>
      </c>
      <c r="P155" s="161"/>
      <c r="Q155" s="161"/>
      <c r="R155" s="161"/>
      <c r="S155" s="161"/>
      <c r="T155" s="161"/>
      <c r="U155" s="161">
        <f t="shared" si="14"/>
        <v>0</v>
      </c>
      <c r="V155" s="161">
        <v>800</v>
      </c>
      <c r="W155" s="161"/>
      <c r="X155" s="161"/>
      <c r="Y155" s="161"/>
      <c r="Z155" s="161"/>
      <c r="AA155" s="160">
        <f t="shared" si="20"/>
        <v>0</v>
      </c>
      <c r="AB155" s="161">
        <f t="shared" si="18"/>
        <v>0</v>
      </c>
      <c r="AC155" s="161">
        <f t="shared" si="15"/>
        <v>60000</v>
      </c>
      <c r="AD155" s="161">
        <v>0</v>
      </c>
      <c r="AE155" s="161">
        <v>0</v>
      </c>
      <c r="AF155" s="161">
        <v>60000</v>
      </c>
      <c r="AG155" s="136">
        <v>0.01</v>
      </c>
    </row>
    <row r="156" spans="1:33" s="53" customFormat="1" ht="27.75" customHeight="1" x14ac:dyDescent="0.5">
      <c r="A156" s="161"/>
      <c r="B156" s="160" t="s">
        <v>3271</v>
      </c>
      <c r="C156" s="160" t="s">
        <v>9</v>
      </c>
      <c r="D156" s="161">
        <v>3704</v>
      </c>
      <c r="E156" s="161">
        <v>262</v>
      </c>
      <c r="F156" s="161">
        <v>32072</v>
      </c>
      <c r="G156" s="161">
        <v>2</v>
      </c>
      <c r="H156" s="161"/>
      <c r="I156" s="161">
        <v>2</v>
      </c>
      <c r="J156" s="161">
        <v>24</v>
      </c>
      <c r="K156" s="52">
        <f t="shared" si="16"/>
        <v>224</v>
      </c>
      <c r="L156" s="161">
        <v>390</v>
      </c>
      <c r="M156" s="161">
        <f t="shared" si="17"/>
        <v>87360</v>
      </c>
      <c r="N156" s="161">
        <v>2</v>
      </c>
      <c r="O156" s="161" t="s">
        <v>3272</v>
      </c>
      <c r="P156" s="161" t="s">
        <v>15</v>
      </c>
      <c r="Q156" s="161" t="s">
        <v>12</v>
      </c>
      <c r="R156" s="161">
        <v>2</v>
      </c>
      <c r="S156" s="161">
        <v>164</v>
      </c>
      <c r="T156" s="161">
        <v>6400</v>
      </c>
      <c r="U156" s="161">
        <f t="shared" si="14"/>
        <v>1049600</v>
      </c>
      <c r="V156" s="161"/>
      <c r="W156" s="161">
        <v>164</v>
      </c>
      <c r="X156" s="161"/>
      <c r="Y156" s="161"/>
      <c r="Z156" s="161">
        <v>21</v>
      </c>
      <c r="AA156" s="160">
        <f t="shared" si="20"/>
        <v>839680</v>
      </c>
      <c r="AB156" s="161">
        <f t="shared" si="18"/>
        <v>209920</v>
      </c>
      <c r="AC156" s="161">
        <f t="shared" si="15"/>
        <v>297280</v>
      </c>
      <c r="AD156" s="161">
        <v>0</v>
      </c>
      <c r="AE156" s="161">
        <v>50</v>
      </c>
      <c r="AF156" s="161">
        <v>0</v>
      </c>
      <c r="AG156" s="136">
        <f t="shared" si="19"/>
        <v>0</v>
      </c>
    </row>
    <row r="157" spans="1:33" s="53" customFormat="1" ht="27.75" customHeight="1" x14ac:dyDescent="0.5">
      <c r="A157" s="161"/>
      <c r="B157" s="160"/>
      <c r="C157" s="160" t="s">
        <v>9</v>
      </c>
      <c r="D157" s="161">
        <v>4862</v>
      </c>
      <c r="E157" s="161">
        <v>150</v>
      </c>
      <c r="F157" s="161">
        <v>52217</v>
      </c>
      <c r="G157" s="161">
        <v>1</v>
      </c>
      <c r="H157" s="161">
        <v>15</v>
      </c>
      <c r="I157" s="161">
        <v>1</v>
      </c>
      <c r="J157" s="161">
        <v>42</v>
      </c>
      <c r="K157" s="52">
        <f t="shared" si="16"/>
        <v>6142</v>
      </c>
      <c r="L157" s="161">
        <v>75</v>
      </c>
      <c r="M157" s="161">
        <f t="shared" si="17"/>
        <v>460650</v>
      </c>
      <c r="N157" s="161">
        <v>1</v>
      </c>
      <c r="O157" s="161" t="s">
        <v>3272</v>
      </c>
      <c r="P157" s="161"/>
      <c r="Q157" s="161"/>
      <c r="R157" s="161"/>
      <c r="S157" s="161"/>
      <c r="T157" s="161"/>
      <c r="U157" s="161">
        <f t="shared" si="14"/>
        <v>0</v>
      </c>
      <c r="V157" s="161">
        <v>6142</v>
      </c>
      <c r="W157" s="161"/>
      <c r="X157" s="161"/>
      <c r="Y157" s="161"/>
      <c r="Z157" s="161"/>
      <c r="AA157" s="160">
        <f t="shared" si="20"/>
        <v>0</v>
      </c>
      <c r="AB157" s="161">
        <f t="shared" si="18"/>
        <v>0</v>
      </c>
      <c r="AC157" s="161">
        <f t="shared" si="15"/>
        <v>460650</v>
      </c>
      <c r="AD157" s="161">
        <v>0</v>
      </c>
      <c r="AE157" s="161">
        <v>50</v>
      </c>
      <c r="AF157" s="161">
        <v>0</v>
      </c>
      <c r="AG157" s="136">
        <f t="shared" si="19"/>
        <v>0</v>
      </c>
    </row>
    <row r="158" spans="1:33" s="53" customFormat="1" ht="27.75" customHeight="1" x14ac:dyDescent="0.5">
      <c r="A158" s="161"/>
      <c r="B158" s="160"/>
      <c r="C158" s="160" t="s">
        <v>13</v>
      </c>
      <c r="D158" s="161"/>
      <c r="E158" s="161"/>
      <c r="F158" s="161"/>
      <c r="G158" s="161">
        <v>1</v>
      </c>
      <c r="H158" s="161">
        <v>5</v>
      </c>
      <c r="I158" s="161"/>
      <c r="J158" s="161"/>
      <c r="K158" s="52">
        <f t="shared" si="16"/>
        <v>2000</v>
      </c>
      <c r="L158" s="161">
        <v>75</v>
      </c>
      <c r="M158" s="161">
        <f t="shared" si="17"/>
        <v>150000</v>
      </c>
      <c r="N158" s="161">
        <v>1</v>
      </c>
      <c r="O158" s="161" t="s">
        <v>3272</v>
      </c>
      <c r="P158" s="161"/>
      <c r="Q158" s="161"/>
      <c r="R158" s="161"/>
      <c r="S158" s="161"/>
      <c r="T158" s="161"/>
      <c r="U158" s="161">
        <f t="shared" si="14"/>
        <v>0</v>
      </c>
      <c r="V158" s="161">
        <v>2000</v>
      </c>
      <c r="W158" s="161"/>
      <c r="X158" s="161"/>
      <c r="Y158" s="161"/>
      <c r="Z158" s="161"/>
      <c r="AA158" s="160"/>
      <c r="AB158" s="161">
        <f t="shared" si="18"/>
        <v>0</v>
      </c>
      <c r="AC158" s="161">
        <f t="shared" si="15"/>
        <v>150000</v>
      </c>
      <c r="AD158" s="161">
        <v>0</v>
      </c>
      <c r="AE158" s="161">
        <v>0</v>
      </c>
      <c r="AF158" s="161">
        <v>150000</v>
      </c>
      <c r="AG158" s="136">
        <v>0.01</v>
      </c>
    </row>
    <row r="159" spans="1:33" s="53" customFormat="1" ht="27.75" customHeight="1" x14ac:dyDescent="0.5">
      <c r="A159" s="161"/>
      <c r="B159" s="160" t="s">
        <v>3273</v>
      </c>
      <c r="C159" s="160" t="s">
        <v>9</v>
      </c>
      <c r="D159" s="161">
        <v>4781</v>
      </c>
      <c r="E159" s="161">
        <v>248</v>
      </c>
      <c r="F159" s="161">
        <v>55663</v>
      </c>
      <c r="G159" s="161">
        <v>2</v>
      </c>
      <c r="H159" s="161"/>
      <c r="I159" s="161"/>
      <c r="J159" s="161">
        <v>71</v>
      </c>
      <c r="K159" s="52">
        <f t="shared" si="16"/>
        <v>71</v>
      </c>
      <c r="L159" s="161">
        <v>430</v>
      </c>
      <c r="M159" s="161">
        <f t="shared" si="17"/>
        <v>30530</v>
      </c>
      <c r="N159" s="161">
        <v>2</v>
      </c>
      <c r="O159" s="161" t="s">
        <v>3274</v>
      </c>
      <c r="P159" s="161" t="s">
        <v>15</v>
      </c>
      <c r="Q159" s="161" t="s">
        <v>42</v>
      </c>
      <c r="R159" s="161">
        <v>2</v>
      </c>
      <c r="S159" s="161">
        <v>119</v>
      </c>
      <c r="T159" s="161">
        <v>6400</v>
      </c>
      <c r="U159" s="161">
        <f t="shared" si="14"/>
        <v>761600</v>
      </c>
      <c r="V159" s="161"/>
      <c r="W159" s="161">
        <v>119</v>
      </c>
      <c r="X159" s="161"/>
      <c r="Y159" s="161"/>
      <c r="Z159" s="161">
        <v>5</v>
      </c>
      <c r="AA159" s="160">
        <f>U159*5%</f>
        <v>38080</v>
      </c>
      <c r="AB159" s="161">
        <f t="shared" si="18"/>
        <v>723520</v>
      </c>
      <c r="AC159" s="161">
        <f t="shared" si="15"/>
        <v>754050</v>
      </c>
      <c r="AD159" s="161">
        <v>0</v>
      </c>
      <c r="AE159" s="161">
        <v>50</v>
      </c>
      <c r="AF159" s="161">
        <v>0</v>
      </c>
      <c r="AG159" s="136">
        <f t="shared" si="19"/>
        <v>0</v>
      </c>
    </row>
    <row r="160" spans="1:33" s="53" customFormat="1" ht="27.75" customHeight="1" x14ac:dyDescent="0.5">
      <c r="A160" s="161"/>
      <c r="B160" s="160"/>
      <c r="C160" s="160" t="s">
        <v>39</v>
      </c>
      <c r="D160" s="161"/>
      <c r="E160" s="161"/>
      <c r="F160" s="161"/>
      <c r="G160" s="161">
        <v>1</v>
      </c>
      <c r="H160" s="161">
        <v>9</v>
      </c>
      <c r="I160" s="161">
        <v>3</v>
      </c>
      <c r="J160" s="161">
        <v>56</v>
      </c>
      <c r="K160" s="52">
        <f t="shared" si="16"/>
        <v>3956</v>
      </c>
      <c r="L160" s="161">
        <v>75</v>
      </c>
      <c r="M160" s="161">
        <f t="shared" si="17"/>
        <v>296700</v>
      </c>
      <c r="N160" s="161">
        <v>1</v>
      </c>
      <c r="O160" s="161" t="s">
        <v>3274</v>
      </c>
      <c r="P160" s="161"/>
      <c r="Q160" s="161"/>
      <c r="R160" s="161"/>
      <c r="S160" s="161"/>
      <c r="T160" s="161"/>
      <c r="U160" s="161">
        <f t="shared" si="14"/>
        <v>0</v>
      </c>
      <c r="V160" s="161">
        <v>3956</v>
      </c>
      <c r="W160" s="161"/>
      <c r="X160" s="161"/>
      <c r="Y160" s="161"/>
      <c r="Z160" s="161"/>
      <c r="AA160" s="160">
        <f t="shared" si="20"/>
        <v>0</v>
      </c>
      <c r="AB160" s="161">
        <f t="shared" si="18"/>
        <v>0</v>
      </c>
      <c r="AC160" s="161">
        <f t="shared" si="15"/>
        <v>296700</v>
      </c>
      <c r="AD160" s="161">
        <v>0</v>
      </c>
      <c r="AE160" s="161">
        <v>50</v>
      </c>
      <c r="AF160" s="161">
        <v>0</v>
      </c>
      <c r="AG160" s="136">
        <f t="shared" si="19"/>
        <v>0</v>
      </c>
    </row>
    <row r="161" spans="1:33" s="53" customFormat="1" ht="27.75" customHeight="1" x14ac:dyDescent="0.5">
      <c r="A161" s="161"/>
      <c r="B161" s="160" t="s">
        <v>3275</v>
      </c>
      <c r="C161" s="160"/>
      <c r="D161" s="161"/>
      <c r="E161" s="161"/>
      <c r="F161" s="161"/>
      <c r="G161" s="161">
        <v>2</v>
      </c>
      <c r="H161" s="161"/>
      <c r="I161" s="161"/>
      <c r="J161" s="161"/>
      <c r="K161" s="52">
        <f t="shared" si="16"/>
        <v>0</v>
      </c>
      <c r="L161" s="161"/>
      <c r="M161" s="161">
        <f t="shared" si="17"/>
        <v>0</v>
      </c>
      <c r="N161" s="161">
        <v>2</v>
      </c>
      <c r="O161" s="161" t="s">
        <v>3276</v>
      </c>
      <c r="P161" s="161" t="s">
        <v>15</v>
      </c>
      <c r="Q161" s="161" t="s">
        <v>12</v>
      </c>
      <c r="R161" s="161">
        <v>2</v>
      </c>
      <c r="S161" s="161">
        <v>150</v>
      </c>
      <c r="T161" s="161">
        <v>6400</v>
      </c>
      <c r="U161" s="161">
        <f t="shared" si="14"/>
        <v>960000</v>
      </c>
      <c r="V161" s="161"/>
      <c r="W161" s="161">
        <v>150</v>
      </c>
      <c r="X161" s="161"/>
      <c r="Y161" s="161"/>
      <c r="Z161" s="161">
        <v>21</v>
      </c>
      <c r="AA161" s="160">
        <f t="shared" si="20"/>
        <v>768000</v>
      </c>
      <c r="AB161" s="161">
        <f t="shared" si="18"/>
        <v>192000</v>
      </c>
      <c r="AC161" s="161">
        <f t="shared" si="15"/>
        <v>192000</v>
      </c>
      <c r="AD161" s="161">
        <v>0</v>
      </c>
      <c r="AE161" s="161">
        <v>0</v>
      </c>
      <c r="AF161" s="161">
        <v>192000</v>
      </c>
      <c r="AG161" s="136">
        <v>0.02</v>
      </c>
    </row>
    <row r="162" spans="1:33" s="53" customFormat="1" ht="27.75" customHeight="1" x14ac:dyDescent="0.5">
      <c r="A162" s="161"/>
      <c r="B162" s="160"/>
      <c r="C162" s="160" t="s">
        <v>9</v>
      </c>
      <c r="D162" s="161">
        <v>1879</v>
      </c>
      <c r="E162" s="161">
        <v>201</v>
      </c>
      <c r="F162" s="161">
        <v>14729</v>
      </c>
      <c r="G162" s="161">
        <v>1</v>
      </c>
      <c r="H162" s="161">
        <v>7</v>
      </c>
      <c r="I162" s="161">
        <v>1</v>
      </c>
      <c r="J162" s="161">
        <v>51</v>
      </c>
      <c r="K162" s="52">
        <f t="shared" si="16"/>
        <v>2951</v>
      </c>
      <c r="L162" s="161">
        <v>75</v>
      </c>
      <c r="M162" s="161">
        <f t="shared" si="17"/>
        <v>221325</v>
      </c>
      <c r="N162" s="161">
        <v>1</v>
      </c>
      <c r="O162" s="161" t="s">
        <v>3276</v>
      </c>
      <c r="P162" s="161"/>
      <c r="Q162" s="161"/>
      <c r="R162" s="161"/>
      <c r="S162" s="161"/>
      <c r="T162" s="161"/>
      <c r="U162" s="161">
        <f t="shared" si="14"/>
        <v>0</v>
      </c>
      <c r="V162" s="161">
        <v>2951</v>
      </c>
      <c r="W162" s="161"/>
      <c r="X162" s="161"/>
      <c r="Y162" s="161"/>
      <c r="Z162" s="161"/>
      <c r="AA162" s="160">
        <f t="shared" si="20"/>
        <v>0</v>
      </c>
      <c r="AB162" s="161">
        <f t="shared" si="18"/>
        <v>0</v>
      </c>
      <c r="AC162" s="161">
        <f t="shared" si="15"/>
        <v>221325</v>
      </c>
      <c r="AD162" s="161">
        <v>0</v>
      </c>
      <c r="AE162" s="161">
        <v>50</v>
      </c>
      <c r="AF162" s="161">
        <v>0</v>
      </c>
      <c r="AG162" s="136">
        <f t="shared" si="19"/>
        <v>0</v>
      </c>
    </row>
    <row r="163" spans="1:33" s="53" customFormat="1" ht="27.75" customHeight="1" x14ac:dyDescent="0.5">
      <c r="A163" s="161"/>
      <c r="B163" s="160" t="s">
        <v>3277</v>
      </c>
      <c r="C163" s="160"/>
      <c r="D163" s="161"/>
      <c r="E163" s="161"/>
      <c r="F163" s="161"/>
      <c r="G163" s="161">
        <v>2</v>
      </c>
      <c r="H163" s="161"/>
      <c r="I163" s="161"/>
      <c r="J163" s="161"/>
      <c r="K163" s="52">
        <f t="shared" si="16"/>
        <v>0</v>
      </c>
      <c r="L163" s="161"/>
      <c r="M163" s="161">
        <f t="shared" si="17"/>
        <v>0</v>
      </c>
      <c r="N163" s="161">
        <v>2</v>
      </c>
      <c r="O163" s="161" t="s">
        <v>3278</v>
      </c>
      <c r="P163" s="161" t="s">
        <v>15</v>
      </c>
      <c r="Q163" s="161" t="s">
        <v>12</v>
      </c>
      <c r="R163" s="161">
        <v>2</v>
      </c>
      <c r="S163" s="161">
        <v>207</v>
      </c>
      <c r="T163" s="161">
        <v>6400</v>
      </c>
      <c r="U163" s="161">
        <f t="shared" si="14"/>
        <v>1324800</v>
      </c>
      <c r="V163" s="161"/>
      <c r="W163" s="161">
        <v>207</v>
      </c>
      <c r="X163" s="161"/>
      <c r="Y163" s="161"/>
      <c r="Z163" s="161">
        <v>21</v>
      </c>
      <c r="AA163" s="160">
        <f t="shared" si="20"/>
        <v>1059840</v>
      </c>
      <c r="AB163" s="161">
        <f t="shared" si="18"/>
        <v>264960</v>
      </c>
      <c r="AC163" s="161">
        <f t="shared" si="15"/>
        <v>264960</v>
      </c>
      <c r="AD163" s="161">
        <v>0</v>
      </c>
      <c r="AE163" s="161">
        <v>0</v>
      </c>
      <c r="AF163" s="161">
        <v>264960</v>
      </c>
      <c r="AG163" s="136">
        <v>0.02</v>
      </c>
    </row>
    <row r="164" spans="1:33" s="53" customFormat="1" ht="27.75" customHeight="1" x14ac:dyDescent="0.5">
      <c r="A164" s="161"/>
      <c r="B164" s="160" t="s">
        <v>3279</v>
      </c>
      <c r="C164" s="160" t="s">
        <v>9</v>
      </c>
      <c r="D164" s="161">
        <v>5782</v>
      </c>
      <c r="E164" s="161">
        <v>77</v>
      </c>
      <c r="F164" s="161">
        <v>55664</v>
      </c>
      <c r="G164" s="161">
        <v>2</v>
      </c>
      <c r="H164" s="161"/>
      <c r="I164" s="161">
        <v>1</v>
      </c>
      <c r="J164" s="161">
        <v>1</v>
      </c>
      <c r="K164" s="52">
        <f t="shared" si="16"/>
        <v>101</v>
      </c>
      <c r="L164" s="161">
        <v>430</v>
      </c>
      <c r="M164" s="161">
        <f t="shared" si="17"/>
        <v>43430</v>
      </c>
      <c r="N164" s="161">
        <v>2</v>
      </c>
      <c r="O164" s="161" t="s">
        <v>3280</v>
      </c>
      <c r="P164" s="161" t="s">
        <v>15</v>
      </c>
      <c r="Q164" s="161" t="s">
        <v>42</v>
      </c>
      <c r="R164" s="161">
        <v>2</v>
      </c>
      <c r="S164" s="161">
        <v>81</v>
      </c>
      <c r="T164" s="161">
        <v>6400</v>
      </c>
      <c r="U164" s="161">
        <f t="shared" si="14"/>
        <v>518400</v>
      </c>
      <c r="V164" s="161"/>
      <c r="W164" s="161">
        <v>81</v>
      </c>
      <c r="X164" s="161"/>
      <c r="Y164" s="161"/>
      <c r="Z164" s="161">
        <v>5</v>
      </c>
      <c r="AA164" s="160">
        <f>U164*5%</f>
        <v>25920</v>
      </c>
      <c r="AB164" s="161">
        <f t="shared" si="18"/>
        <v>492480</v>
      </c>
      <c r="AC164" s="161">
        <f t="shared" si="15"/>
        <v>535910</v>
      </c>
      <c r="AD164" s="161">
        <v>0</v>
      </c>
      <c r="AE164" s="161">
        <v>50</v>
      </c>
      <c r="AF164" s="161">
        <v>0</v>
      </c>
      <c r="AG164" s="136">
        <f t="shared" si="19"/>
        <v>0</v>
      </c>
    </row>
    <row r="165" spans="1:33" s="53" customFormat="1" ht="27.75" customHeight="1" x14ac:dyDescent="0.5">
      <c r="A165" s="161"/>
      <c r="B165" s="160"/>
      <c r="C165" s="160" t="s">
        <v>9</v>
      </c>
      <c r="D165" s="161">
        <v>695</v>
      </c>
      <c r="E165" s="161">
        <v>25</v>
      </c>
      <c r="F165" s="161">
        <v>7179</v>
      </c>
      <c r="G165" s="161">
        <v>1</v>
      </c>
      <c r="H165" s="161">
        <v>7</v>
      </c>
      <c r="I165" s="161">
        <v>2</v>
      </c>
      <c r="J165" s="161">
        <v>9</v>
      </c>
      <c r="K165" s="52">
        <f t="shared" si="16"/>
        <v>3009</v>
      </c>
      <c r="L165" s="161">
        <v>230</v>
      </c>
      <c r="M165" s="161">
        <f t="shared" si="17"/>
        <v>692070</v>
      </c>
      <c r="N165" s="161">
        <v>1</v>
      </c>
      <c r="O165" s="161" t="s">
        <v>3280</v>
      </c>
      <c r="P165" s="161"/>
      <c r="Q165" s="161"/>
      <c r="R165" s="161"/>
      <c r="S165" s="161"/>
      <c r="T165" s="161"/>
      <c r="U165" s="161">
        <f t="shared" si="14"/>
        <v>0</v>
      </c>
      <c r="V165" s="161">
        <v>3009</v>
      </c>
      <c r="W165" s="161"/>
      <c r="X165" s="161"/>
      <c r="Y165" s="161"/>
      <c r="Z165" s="161"/>
      <c r="AA165" s="160"/>
      <c r="AB165" s="161">
        <f t="shared" si="18"/>
        <v>0</v>
      </c>
      <c r="AC165" s="161">
        <f t="shared" si="15"/>
        <v>692070</v>
      </c>
      <c r="AD165" s="161">
        <v>0</v>
      </c>
      <c r="AE165" s="161">
        <v>50</v>
      </c>
      <c r="AF165" s="161">
        <v>0</v>
      </c>
      <c r="AG165" s="136">
        <f t="shared" si="19"/>
        <v>0</v>
      </c>
    </row>
    <row r="166" spans="1:33" s="53" customFormat="1" ht="27.75" customHeight="1" x14ac:dyDescent="0.5">
      <c r="A166" s="161"/>
      <c r="B166" s="160" t="s">
        <v>3281</v>
      </c>
      <c r="C166" s="160" t="s">
        <v>9</v>
      </c>
      <c r="D166" s="161">
        <v>3950</v>
      </c>
      <c r="E166" s="161">
        <v>277</v>
      </c>
      <c r="F166" s="161">
        <v>35089</v>
      </c>
      <c r="G166" s="161">
        <v>2</v>
      </c>
      <c r="H166" s="161"/>
      <c r="I166" s="161">
        <v>2</v>
      </c>
      <c r="J166" s="161"/>
      <c r="K166" s="52">
        <f t="shared" si="16"/>
        <v>200</v>
      </c>
      <c r="L166" s="161">
        <v>430</v>
      </c>
      <c r="M166" s="161">
        <f t="shared" si="17"/>
        <v>86000</v>
      </c>
      <c r="N166" s="161">
        <v>2</v>
      </c>
      <c r="O166" s="161" t="s">
        <v>3282</v>
      </c>
      <c r="P166" s="161" t="s">
        <v>15</v>
      </c>
      <c r="Q166" s="161" t="s">
        <v>12</v>
      </c>
      <c r="R166" s="161">
        <v>2</v>
      </c>
      <c r="S166" s="161">
        <v>159</v>
      </c>
      <c r="T166" s="161">
        <v>6400</v>
      </c>
      <c r="U166" s="161">
        <f t="shared" si="14"/>
        <v>1017600</v>
      </c>
      <c r="V166" s="161"/>
      <c r="W166" s="161">
        <v>159</v>
      </c>
      <c r="X166" s="161"/>
      <c r="Y166" s="161"/>
      <c r="Z166" s="161">
        <v>21</v>
      </c>
      <c r="AA166" s="160">
        <f t="shared" si="20"/>
        <v>814080</v>
      </c>
      <c r="AB166" s="161">
        <f t="shared" si="18"/>
        <v>203520</v>
      </c>
      <c r="AC166" s="161">
        <f t="shared" si="15"/>
        <v>289520</v>
      </c>
      <c r="AD166" s="161">
        <v>0</v>
      </c>
      <c r="AE166" s="161">
        <v>50</v>
      </c>
      <c r="AF166" s="161">
        <v>0</v>
      </c>
      <c r="AG166" s="136">
        <f t="shared" si="19"/>
        <v>0</v>
      </c>
    </row>
    <row r="167" spans="1:33" s="53" customFormat="1" ht="27.75" customHeight="1" x14ac:dyDescent="0.5">
      <c r="A167" s="161"/>
      <c r="B167" s="160"/>
      <c r="C167" s="160" t="s">
        <v>9</v>
      </c>
      <c r="D167" s="161">
        <v>3081</v>
      </c>
      <c r="E167" s="161">
        <v>63</v>
      </c>
      <c r="F167" s="161">
        <v>26143</v>
      </c>
      <c r="G167" s="161">
        <v>1</v>
      </c>
      <c r="H167" s="161">
        <v>8</v>
      </c>
      <c r="I167" s="161">
        <v>3</v>
      </c>
      <c r="J167" s="161">
        <v>79</v>
      </c>
      <c r="K167" s="52">
        <f t="shared" si="16"/>
        <v>3579</v>
      </c>
      <c r="L167" s="161">
        <v>75</v>
      </c>
      <c r="M167" s="161">
        <f t="shared" si="17"/>
        <v>268425</v>
      </c>
      <c r="N167" s="161">
        <v>1</v>
      </c>
      <c r="O167" s="161" t="s">
        <v>3282</v>
      </c>
      <c r="P167" s="161"/>
      <c r="Q167" s="161"/>
      <c r="R167" s="161"/>
      <c r="S167" s="161"/>
      <c r="T167" s="161"/>
      <c r="U167" s="161">
        <f t="shared" si="14"/>
        <v>0</v>
      </c>
      <c r="V167" s="161">
        <v>3579</v>
      </c>
      <c r="W167" s="161"/>
      <c r="X167" s="161"/>
      <c r="Y167" s="161"/>
      <c r="Z167" s="161"/>
      <c r="AA167" s="160">
        <f t="shared" si="20"/>
        <v>0</v>
      </c>
      <c r="AB167" s="161">
        <f t="shared" si="18"/>
        <v>0</v>
      </c>
      <c r="AC167" s="161">
        <f t="shared" si="15"/>
        <v>268425</v>
      </c>
      <c r="AD167" s="161">
        <v>0</v>
      </c>
      <c r="AE167" s="161">
        <v>50</v>
      </c>
      <c r="AF167" s="161">
        <v>0</v>
      </c>
      <c r="AG167" s="136">
        <f t="shared" si="19"/>
        <v>0</v>
      </c>
    </row>
    <row r="168" spans="1:33" s="53" customFormat="1" ht="27.75" customHeight="1" x14ac:dyDescent="0.5">
      <c r="A168" s="161"/>
      <c r="B168" s="160"/>
      <c r="C168" s="160" t="s">
        <v>9</v>
      </c>
      <c r="D168" s="161">
        <v>4921</v>
      </c>
      <c r="E168" s="161">
        <v>99</v>
      </c>
      <c r="F168" s="161">
        <v>52033</v>
      </c>
      <c r="G168" s="161">
        <v>1</v>
      </c>
      <c r="H168" s="161">
        <v>6</v>
      </c>
      <c r="I168" s="161"/>
      <c r="J168" s="161">
        <v>21</v>
      </c>
      <c r="K168" s="52">
        <f t="shared" si="16"/>
        <v>2421</v>
      </c>
      <c r="L168" s="161">
        <v>75</v>
      </c>
      <c r="M168" s="161">
        <f t="shared" si="17"/>
        <v>181575</v>
      </c>
      <c r="N168" s="161">
        <v>1</v>
      </c>
      <c r="O168" s="161" t="s">
        <v>3282</v>
      </c>
      <c r="P168" s="161"/>
      <c r="Q168" s="161"/>
      <c r="R168" s="161"/>
      <c r="S168" s="161"/>
      <c r="T168" s="161"/>
      <c r="U168" s="161">
        <f t="shared" si="14"/>
        <v>0</v>
      </c>
      <c r="V168" s="161">
        <v>2421</v>
      </c>
      <c r="W168" s="161"/>
      <c r="X168" s="161"/>
      <c r="Y168" s="161"/>
      <c r="Z168" s="161"/>
      <c r="AA168" s="160">
        <f t="shared" si="20"/>
        <v>0</v>
      </c>
      <c r="AB168" s="161">
        <f t="shared" si="18"/>
        <v>0</v>
      </c>
      <c r="AC168" s="161">
        <f t="shared" si="15"/>
        <v>181575</v>
      </c>
      <c r="AD168" s="161">
        <v>0</v>
      </c>
      <c r="AE168" s="161">
        <v>50</v>
      </c>
      <c r="AF168" s="161">
        <v>0</v>
      </c>
      <c r="AG168" s="136">
        <f t="shared" si="19"/>
        <v>0</v>
      </c>
    </row>
    <row r="169" spans="1:33" s="53" customFormat="1" ht="27.75" customHeight="1" x14ac:dyDescent="0.5">
      <c r="A169" s="161"/>
      <c r="B169" s="160"/>
      <c r="C169" s="160" t="s">
        <v>9</v>
      </c>
      <c r="D169" s="161"/>
      <c r="E169" s="161">
        <v>104</v>
      </c>
      <c r="F169" s="161">
        <v>16950</v>
      </c>
      <c r="G169" s="161">
        <v>1</v>
      </c>
      <c r="H169" s="161">
        <v>4</v>
      </c>
      <c r="I169" s="161">
        <v>3</v>
      </c>
      <c r="J169" s="161">
        <v>19</v>
      </c>
      <c r="K169" s="52">
        <f t="shared" si="16"/>
        <v>1919</v>
      </c>
      <c r="L169" s="161">
        <v>100</v>
      </c>
      <c r="M169" s="161">
        <f t="shared" si="17"/>
        <v>191900</v>
      </c>
      <c r="N169" s="161">
        <v>1</v>
      </c>
      <c r="O169" s="161" t="s">
        <v>3282</v>
      </c>
      <c r="P169" s="161"/>
      <c r="Q169" s="161"/>
      <c r="R169" s="161"/>
      <c r="S169" s="161"/>
      <c r="T169" s="161"/>
      <c r="U169" s="161">
        <f t="shared" si="14"/>
        <v>0</v>
      </c>
      <c r="V169" s="161">
        <v>1919</v>
      </c>
      <c r="W169" s="161"/>
      <c r="X169" s="161"/>
      <c r="Y169" s="161"/>
      <c r="Z169" s="161"/>
      <c r="AA169" s="160">
        <f t="shared" si="20"/>
        <v>0</v>
      </c>
      <c r="AB169" s="161">
        <f t="shared" si="18"/>
        <v>0</v>
      </c>
      <c r="AC169" s="161">
        <f t="shared" si="15"/>
        <v>191900</v>
      </c>
      <c r="AD169" s="161">
        <v>0</v>
      </c>
      <c r="AE169" s="161">
        <v>50</v>
      </c>
      <c r="AF169" s="161">
        <v>0</v>
      </c>
      <c r="AG169" s="136">
        <f t="shared" si="19"/>
        <v>0</v>
      </c>
    </row>
    <row r="170" spans="1:33" s="53" customFormat="1" ht="27.75" customHeight="1" x14ac:dyDescent="0.5">
      <c r="A170" s="161"/>
      <c r="B170" s="160" t="s">
        <v>3283</v>
      </c>
      <c r="C170" s="160" t="s">
        <v>9</v>
      </c>
      <c r="D170" s="161">
        <v>3585</v>
      </c>
      <c r="E170" s="161">
        <v>59</v>
      </c>
      <c r="F170" s="161">
        <v>7098</v>
      </c>
      <c r="G170" s="161">
        <v>2</v>
      </c>
      <c r="H170" s="161"/>
      <c r="I170" s="161"/>
      <c r="J170" s="161">
        <v>44</v>
      </c>
      <c r="K170" s="52">
        <f t="shared" si="16"/>
        <v>44</v>
      </c>
      <c r="L170" s="161">
        <v>450</v>
      </c>
      <c r="M170" s="161">
        <f t="shared" si="17"/>
        <v>19800</v>
      </c>
      <c r="N170" s="161">
        <v>2</v>
      </c>
      <c r="O170" s="161" t="s">
        <v>3284</v>
      </c>
      <c r="P170" s="161" t="s">
        <v>15</v>
      </c>
      <c r="Q170" s="161" t="s">
        <v>12</v>
      </c>
      <c r="R170" s="161">
        <v>2</v>
      </c>
      <c r="S170" s="161">
        <v>155.25</v>
      </c>
      <c r="T170" s="161">
        <v>6400</v>
      </c>
      <c r="U170" s="161">
        <f t="shared" si="14"/>
        <v>993600</v>
      </c>
      <c r="V170" s="161"/>
      <c r="W170" s="161">
        <v>155.25</v>
      </c>
      <c r="X170" s="161"/>
      <c r="Y170" s="161"/>
      <c r="Z170" s="161">
        <v>21</v>
      </c>
      <c r="AA170" s="160">
        <f t="shared" si="20"/>
        <v>794880</v>
      </c>
      <c r="AB170" s="161">
        <f t="shared" si="18"/>
        <v>198720</v>
      </c>
      <c r="AC170" s="161">
        <f t="shared" si="15"/>
        <v>218520</v>
      </c>
      <c r="AD170" s="161">
        <v>0</v>
      </c>
      <c r="AE170" s="161">
        <v>0</v>
      </c>
      <c r="AF170" s="161">
        <v>198720</v>
      </c>
      <c r="AG170" s="136">
        <v>0.02</v>
      </c>
    </row>
    <row r="171" spans="1:33" s="53" customFormat="1" ht="27.75" customHeight="1" x14ac:dyDescent="0.5">
      <c r="A171" s="161"/>
      <c r="B171" s="160"/>
      <c r="C171" s="160" t="s">
        <v>9</v>
      </c>
      <c r="D171" s="161">
        <v>3287</v>
      </c>
      <c r="E171" s="161">
        <v>218</v>
      </c>
      <c r="F171" s="161">
        <v>28048</v>
      </c>
      <c r="G171" s="161">
        <v>1</v>
      </c>
      <c r="H171" s="161">
        <v>5</v>
      </c>
      <c r="I171" s="161">
        <v>1</v>
      </c>
      <c r="J171" s="161">
        <v>86</v>
      </c>
      <c r="K171" s="52">
        <f t="shared" si="16"/>
        <v>2186</v>
      </c>
      <c r="L171" s="161">
        <v>75</v>
      </c>
      <c r="M171" s="161">
        <f t="shared" si="17"/>
        <v>163950</v>
      </c>
      <c r="N171" s="161">
        <v>1</v>
      </c>
      <c r="O171" s="161" t="s">
        <v>3284</v>
      </c>
      <c r="P171" s="161"/>
      <c r="Q171" s="161"/>
      <c r="R171" s="161"/>
      <c r="S171" s="161"/>
      <c r="T171" s="161"/>
      <c r="U171" s="161">
        <f t="shared" si="14"/>
        <v>0</v>
      </c>
      <c r="V171" s="161">
        <v>2186</v>
      </c>
      <c r="W171" s="161"/>
      <c r="X171" s="161"/>
      <c r="Y171" s="161"/>
      <c r="Z171" s="161"/>
      <c r="AA171" s="160">
        <f t="shared" si="20"/>
        <v>0</v>
      </c>
      <c r="AB171" s="161">
        <f t="shared" si="18"/>
        <v>0</v>
      </c>
      <c r="AC171" s="161">
        <f t="shared" si="15"/>
        <v>163950</v>
      </c>
      <c r="AD171" s="161">
        <v>0</v>
      </c>
      <c r="AE171" s="161">
        <v>50</v>
      </c>
      <c r="AF171" s="161">
        <v>0</v>
      </c>
      <c r="AG171" s="136">
        <f t="shared" si="19"/>
        <v>0</v>
      </c>
    </row>
    <row r="172" spans="1:33" s="53" customFormat="1" ht="27.75" customHeight="1" x14ac:dyDescent="0.5">
      <c r="A172" s="161"/>
      <c r="B172" s="160"/>
      <c r="C172" s="160" t="s">
        <v>9</v>
      </c>
      <c r="D172" s="161">
        <v>2664</v>
      </c>
      <c r="E172" s="161">
        <v>41</v>
      </c>
      <c r="F172" s="161">
        <v>16714</v>
      </c>
      <c r="G172" s="161">
        <v>1</v>
      </c>
      <c r="H172" s="161">
        <v>12</v>
      </c>
      <c r="I172" s="161">
        <v>3</v>
      </c>
      <c r="J172" s="161">
        <v>36</v>
      </c>
      <c r="K172" s="52">
        <f t="shared" si="16"/>
        <v>5136</v>
      </c>
      <c r="L172" s="161">
        <v>75</v>
      </c>
      <c r="M172" s="161">
        <f t="shared" si="17"/>
        <v>385200</v>
      </c>
      <c r="N172" s="161">
        <v>1</v>
      </c>
      <c r="O172" s="161" t="s">
        <v>3284</v>
      </c>
      <c r="P172" s="161"/>
      <c r="Q172" s="161"/>
      <c r="R172" s="161"/>
      <c r="S172" s="161"/>
      <c r="T172" s="161"/>
      <c r="U172" s="161">
        <f t="shared" si="14"/>
        <v>0</v>
      </c>
      <c r="V172" s="161">
        <v>5136</v>
      </c>
      <c r="W172" s="161"/>
      <c r="X172" s="161"/>
      <c r="Y172" s="161"/>
      <c r="Z172" s="161"/>
      <c r="AA172" s="160">
        <f t="shared" si="20"/>
        <v>0</v>
      </c>
      <c r="AB172" s="161">
        <f t="shared" si="18"/>
        <v>0</v>
      </c>
      <c r="AC172" s="161">
        <f t="shared" si="15"/>
        <v>385200</v>
      </c>
      <c r="AD172" s="161">
        <v>0</v>
      </c>
      <c r="AE172" s="161">
        <v>50</v>
      </c>
      <c r="AF172" s="161">
        <v>0</v>
      </c>
      <c r="AG172" s="136">
        <f t="shared" si="19"/>
        <v>0</v>
      </c>
    </row>
    <row r="173" spans="1:33" s="53" customFormat="1" ht="27.75" customHeight="1" x14ac:dyDescent="0.5">
      <c r="A173" s="161"/>
      <c r="B173" s="160" t="s">
        <v>3285</v>
      </c>
      <c r="C173" s="160" t="s">
        <v>9</v>
      </c>
      <c r="D173" s="161">
        <v>2739</v>
      </c>
      <c r="E173" s="161">
        <v>1</v>
      </c>
      <c r="F173" s="161">
        <v>16859</v>
      </c>
      <c r="G173" s="161">
        <v>1</v>
      </c>
      <c r="H173" s="161">
        <v>26</v>
      </c>
      <c r="I173" s="161">
        <v>1</v>
      </c>
      <c r="J173" s="161">
        <v>1</v>
      </c>
      <c r="K173" s="52">
        <f t="shared" si="16"/>
        <v>10501</v>
      </c>
      <c r="L173" s="161">
        <v>75</v>
      </c>
      <c r="M173" s="161">
        <f t="shared" si="17"/>
        <v>787575</v>
      </c>
      <c r="N173" s="161">
        <v>1</v>
      </c>
      <c r="O173" s="161" t="s">
        <v>3286</v>
      </c>
      <c r="P173" s="161"/>
      <c r="Q173" s="161"/>
      <c r="R173" s="161"/>
      <c r="S173" s="161"/>
      <c r="T173" s="161"/>
      <c r="U173" s="161">
        <f t="shared" si="14"/>
        <v>0</v>
      </c>
      <c r="V173" s="161">
        <v>10501</v>
      </c>
      <c r="W173" s="161"/>
      <c r="X173" s="161"/>
      <c r="Y173" s="161"/>
      <c r="Z173" s="161"/>
      <c r="AA173" s="160">
        <f t="shared" si="20"/>
        <v>0</v>
      </c>
      <c r="AB173" s="161">
        <f t="shared" si="18"/>
        <v>0</v>
      </c>
      <c r="AC173" s="161">
        <f t="shared" si="15"/>
        <v>787575</v>
      </c>
      <c r="AD173" s="161">
        <v>0</v>
      </c>
      <c r="AE173" s="161">
        <v>50</v>
      </c>
      <c r="AF173" s="161">
        <v>0</v>
      </c>
      <c r="AG173" s="136">
        <f t="shared" si="19"/>
        <v>0</v>
      </c>
    </row>
    <row r="174" spans="1:33" s="53" customFormat="1" ht="27.75" customHeight="1" x14ac:dyDescent="0.5">
      <c r="A174" s="161"/>
      <c r="B174" s="160"/>
      <c r="C174" s="160" t="s">
        <v>9</v>
      </c>
      <c r="D174" s="161">
        <v>606</v>
      </c>
      <c r="E174" s="161">
        <v>60</v>
      </c>
      <c r="F174" s="161">
        <v>7099</v>
      </c>
      <c r="G174" s="161">
        <v>2</v>
      </c>
      <c r="H174" s="161"/>
      <c r="I174" s="161">
        <v>1</v>
      </c>
      <c r="J174" s="161">
        <v>8</v>
      </c>
      <c r="K174" s="52">
        <f t="shared" si="16"/>
        <v>108</v>
      </c>
      <c r="L174" s="161">
        <v>430</v>
      </c>
      <c r="M174" s="161">
        <f t="shared" si="17"/>
        <v>46440</v>
      </c>
      <c r="N174" s="161">
        <v>2</v>
      </c>
      <c r="O174" s="161" t="s">
        <v>3286</v>
      </c>
      <c r="P174" s="161" t="s">
        <v>15</v>
      </c>
      <c r="Q174" s="161" t="s">
        <v>12</v>
      </c>
      <c r="R174" s="161">
        <v>2</v>
      </c>
      <c r="S174" s="161">
        <v>156</v>
      </c>
      <c r="T174" s="161">
        <v>6400</v>
      </c>
      <c r="U174" s="161">
        <f t="shared" si="14"/>
        <v>998400</v>
      </c>
      <c r="V174" s="161"/>
      <c r="W174" s="161">
        <v>156</v>
      </c>
      <c r="X174" s="161"/>
      <c r="Y174" s="161"/>
      <c r="Z174" s="161">
        <v>21</v>
      </c>
      <c r="AA174" s="160">
        <f t="shared" si="20"/>
        <v>798720</v>
      </c>
      <c r="AB174" s="161">
        <f t="shared" si="18"/>
        <v>199680</v>
      </c>
      <c r="AC174" s="161">
        <f t="shared" si="15"/>
        <v>246120</v>
      </c>
      <c r="AD174" s="161">
        <v>0</v>
      </c>
      <c r="AE174" s="161">
        <v>50</v>
      </c>
      <c r="AF174" s="161">
        <v>0</v>
      </c>
      <c r="AG174" s="136">
        <f t="shared" si="19"/>
        <v>0</v>
      </c>
    </row>
    <row r="175" spans="1:33" s="53" customFormat="1" ht="27.75" customHeight="1" x14ac:dyDescent="0.5">
      <c r="A175" s="161"/>
      <c r="B175" s="160" t="s">
        <v>3287</v>
      </c>
      <c r="C175" s="160" t="s">
        <v>9</v>
      </c>
      <c r="D175" s="161"/>
      <c r="E175" s="161">
        <v>42</v>
      </c>
      <c r="F175" s="161">
        <v>7087</v>
      </c>
      <c r="G175" s="161">
        <v>2</v>
      </c>
      <c r="H175" s="161"/>
      <c r="I175" s="161">
        <v>3</v>
      </c>
      <c r="J175" s="161">
        <v>44</v>
      </c>
      <c r="K175" s="52">
        <f t="shared" si="16"/>
        <v>344</v>
      </c>
      <c r="L175" s="161">
        <v>430</v>
      </c>
      <c r="M175" s="161">
        <f t="shared" si="17"/>
        <v>147920</v>
      </c>
      <c r="N175" s="161">
        <v>2</v>
      </c>
      <c r="O175" s="161" t="s">
        <v>3288</v>
      </c>
      <c r="P175" s="161" t="s">
        <v>15</v>
      </c>
      <c r="Q175" s="161" t="s">
        <v>12</v>
      </c>
      <c r="R175" s="161">
        <v>2</v>
      </c>
      <c r="S175" s="161">
        <v>253</v>
      </c>
      <c r="T175" s="161">
        <v>6400</v>
      </c>
      <c r="U175" s="161">
        <f t="shared" si="14"/>
        <v>1619200</v>
      </c>
      <c r="V175" s="161"/>
      <c r="W175" s="161">
        <v>253</v>
      </c>
      <c r="X175" s="161"/>
      <c r="Y175" s="161"/>
      <c r="Z175" s="161">
        <v>21</v>
      </c>
      <c r="AA175" s="160">
        <f t="shared" si="20"/>
        <v>1295360</v>
      </c>
      <c r="AB175" s="161">
        <f t="shared" si="18"/>
        <v>323840</v>
      </c>
      <c r="AC175" s="161">
        <f t="shared" si="15"/>
        <v>471760</v>
      </c>
      <c r="AD175" s="161">
        <v>0</v>
      </c>
      <c r="AE175" s="161">
        <v>50</v>
      </c>
      <c r="AF175" s="161">
        <v>0</v>
      </c>
      <c r="AG175" s="136">
        <f t="shared" si="19"/>
        <v>0</v>
      </c>
    </row>
    <row r="176" spans="1:33" s="53" customFormat="1" ht="27.75" customHeight="1" x14ac:dyDescent="0.5">
      <c r="A176" s="161"/>
      <c r="B176" s="160"/>
      <c r="C176" s="160" t="s">
        <v>9</v>
      </c>
      <c r="D176" s="161">
        <v>1889</v>
      </c>
      <c r="E176" s="161">
        <v>229</v>
      </c>
      <c r="F176" s="161">
        <v>14737</v>
      </c>
      <c r="G176" s="161">
        <v>1</v>
      </c>
      <c r="H176" s="161"/>
      <c r="I176" s="161">
        <v>3</v>
      </c>
      <c r="J176" s="161">
        <v>96</v>
      </c>
      <c r="K176" s="52">
        <f t="shared" si="16"/>
        <v>396</v>
      </c>
      <c r="L176" s="161">
        <v>75</v>
      </c>
      <c r="M176" s="161">
        <f t="shared" si="17"/>
        <v>29700</v>
      </c>
      <c r="N176" s="161">
        <v>1</v>
      </c>
      <c r="O176" s="161" t="s">
        <v>3288</v>
      </c>
      <c r="P176" s="161"/>
      <c r="Q176" s="161"/>
      <c r="R176" s="161"/>
      <c r="S176" s="161"/>
      <c r="T176" s="161"/>
      <c r="U176" s="161">
        <f t="shared" si="14"/>
        <v>0</v>
      </c>
      <c r="V176" s="161">
        <v>396</v>
      </c>
      <c r="W176" s="161"/>
      <c r="X176" s="161"/>
      <c r="Y176" s="161"/>
      <c r="Z176" s="161"/>
      <c r="AA176" s="160">
        <f t="shared" si="20"/>
        <v>0</v>
      </c>
      <c r="AB176" s="161">
        <f t="shared" si="18"/>
        <v>0</v>
      </c>
      <c r="AC176" s="161">
        <f t="shared" si="15"/>
        <v>29700</v>
      </c>
      <c r="AD176" s="161">
        <v>0</v>
      </c>
      <c r="AE176" s="161">
        <v>50</v>
      </c>
      <c r="AF176" s="161">
        <v>0</v>
      </c>
      <c r="AG176" s="136">
        <f t="shared" si="19"/>
        <v>0</v>
      </c>
    </row>
    <row r="177" spans="1:33" s="53" customFormat="1" ht="27.75" customHeight="1" x14ac:dyDescent="0.5">
      <c r="A177" s="161"/>
      <c r="B177" s="160"/>
      <c r="C177" s="160" t="s">
        <v>9</v>
      </c>
      <c r="D177" s="161">
        <v>5260</v>
      </c>
      <c r="E177" s="161">
        <v>134</v>
      </c>
      <c r="F177" s="161">
        <v>54412</v>
      </c>
      <c r="G177" s="161">
        <v>1</v>
      </c>
      <c r="H177" s="161">
        <v>6</v>
      </c>
      <c r="I177" s="161"/>
      <c r="J177" s="161"/>
      <c r="K177" s="52">
        <f t="shared" si="16"/>
        <v>2400</v>
      </c>
      <c r="L177" s="161">
        <v>100</v>
      </c>
      <c r="M177" s="161">
        <f t="shared" si="17"/>
        <v>240000</v>
      </c>
      <c r="N177" s="161">
        <v>1</v>
      </c>
      <c r="O177" s="161" t="s">
        <v>3288</v>
      </c>
      <c r="P177" s="161"/>
      <c r="Q177" s="161"/>
      <c r="R177" s="161"/>
      <c r="S177" s="161"/>
      <c r="T177" s="161"/>
      <c r="U177" s="161">
        <f t="shared" si="14"/>
        <v>0</v>
      </c>
      <c r="V177" s="161">
        <v>2400</v>
      </c>
      <c r="W177" s="161"/>
      <c r="X177" s="161"/>
      <c r="Y177" s="161"/>
      <c r="Z177" s="161"/>
      <c r="AA177" s="160">
        <f t="shared" si="20"/>
        <v>0</v>
      </c>
      <c r="AB177" s="161">
        <f t="shared" si="18"/>
        <v>0</v>
      </c>
      <c r="AC177" s="161">
        <f t="shared" si="15"/>
        <v>240000</v>
      </c>
      <c r="AD177" s="161">
        <v>0</v>
      </c>
      <c r="AE177" s="161">
        <v>50</v>
      </c>
      <c r="AF177" s="161">
        <v>0</v>
      </c>
      <c r="AG177" s="136">
        <f t="shared" si="19"/>
        <v>0</v>
      </c>
    </row>
    <row r="178" spans="1:33" s="53" customFormat="1" ht="27.75" customHeight="1" x14ac:dyDescent="0.5">
      <c r="A178" s="161"/>
      <c r="B178" s="160"/>
      <c r="C178" s="160" t="s">
        <v>9</v>
      </c>
      <c r="D178" s="161">
        <v>2016</v>
      </c>
      <c r="E178" s="161">
        <v>106</v>
      </c>
      <c r="F178" s="161">
        <v>14871</v>
      </c>
      <c r="G178" s="161">
        <v>1</v>
      </c>
      <c r="H178" s="161">
        <v>10</v>
      </c>
      <c r="I178" s="161"/>
      <c r="J178" s="161">
        <v>69</v>
      </c>
      <c r="K178" s="52">
        <f t="shared" si="16"/>
        <v>4069</v>
      </c>
      <c r="L178" s="161">
        <v>100</v>
      </c>
      <c r="M178" s="161">
        <f t="shared" si="17"/>
        <v>406900</v>
      </c>
      <c r="N178" s="161">
        <v>1</v>
      </c>
      <c r="O178" s="161" t="s">
        <v>3288</v>
      </c>
      <c r="P178" s="161"/>
      <c r="Q178" s="161"/>
      <c r="R178" s="161"/>
      <c r="S178" s="161"/>
      <c r="T178" s="161"/>
      <c r="U178" s="161">
        <f t="shared" si="14"/>
        <v>0</v>
      </c>
      <c r="V178" s="161">
        <v>4069</v>
      </c>
      <c r="W178" s="161"/>
      <c r="X178" s="161"/>
      <c r="Y178" s="161"/>
      <c r="Z178" s="161"/>
      <c r="AA178" s="160">
        <f t="shared" si="20"/>
        <v>0</v>
      </c>
      <c r="AB178" s="161">
        <f t="shared" si="18"/>
        <v>0</v>
      </c>
      <c r="AC178" s="161">
        <f t="shared" si="15"/>
        <v>406900</v>
      </c>
      <c r="AD178" s="161">
        <v>0</v>
      </c>
      <c r="AE178" s="161">
        <v>50</v>
      </c>
      <c r="AF178" s="161">
        <v>0</v>
      </c>
      <c r="AG178" s="136">
        <f t="shared" si="19"/>
        <v>0</v>
      </c>
    </row>
    <row r="179" spans="1:33" s="53" customFormat="1" ht="27.75" customHeight="1" x14ac:dyDescent="0.5">
      <c r="A179" s="161"/>
      <c r="B179" s="160"/>
      <c r="C179" s="160" t="s">
        <v>9</v>
      </c>
      <c r="D179" s="161"/>
      <c r="E179" s="161">
        <v>230</v>
      </c>
      <c r="F179" s="161">
        <v>14738</v>
      </c>
      <c r="G179" s="161">
        <v>1</v>
      </c>
      <c r="H179" s="161">
        <v>1</v>
      </c>
      <c r="I179" s="161"/>
      <c r="J179" s="161">
        <v>6</v>
      </c>
      <c r="K179" s="52">
        <f t="shared" si="16"/>
        <v>406</v>
      </c>
      <c r="L179" s="161">
        <v>75</v>
      </c>
      <c r="M179" s="161">
        <f t="shared" si="17"/>
        <v>30450</v>
      </c>
      <c r="N179" s="161">
        <v>1</v>
      </c>
      <c r="O179" s="161" t="s">
        <v>3288</v>
      </c>
      <c r="P179" s="161"/>
      <c r="Q179" s="161"/>
      <c r="R179" s="161"/>
      <c r="S179" s="161"/>
      <c r="T179" s="161"/>
      <c r="U179" s="161">
        <f t="shared" si="14"/>
        <v>0</v>
      </c>
      <c r="V179" s="161">
        <v>406</v>
      </c>
      <c r="W179" s="161"/>
      <c r="X179" s="161"/>
      <c r="Y179" s="161"/>
      <c r="Z179" s="161"/>
      <c r="AA179" s="160">
        <f t="shared" si="20"/>
        <v>0</v>
      </c>
      <c r="AB179" s="161">
        <f t="shared" si="18"/>
        <v>0</v>
      </c>
      <c r="AC179" s="161">
        <f t="shared" si="15"/>
        <v>30450</v>
      </c>
      <c r="AD179" s="161">
        <v>0</v>
      </c>
      <c r="AE179" s="161">
        <v>50</v>
      </c>
      <c r="AF179" s="161">
        <v>0</v>
      </c>
      <c r="AG179" s="136">
        <f t="shared" si="19"/>
        <v>0</v>
      </c>
    </row>
    <row r="180" spans="1:33" s="53" customFormat="1" ht="27.75" customHeight="1" x14ac:dyDescent="0.5">
      <c r="A180" s="161"/>
      <c r="B180" s="160"/>
      <c r="C180" s="160" t="s">
        <v>9</v>
      </c>
      <c r="D180" s="161">
        <v>2885</v>
      </c>
      <c r="E180" s="161">
        <v>107</v>
      </c>
      <c r="F180" s="161">
        <v>16952</v>
      </c>
      <c r="G180" s="161">
        <v>1</v>
      </c>
      <c r="H180" s="161">
        <v>8</v>
      </c>
      <c r="I180" s="161">
        <v>3</v>
      </c>
      <c r="J180" s="161">
        <v>16</v>
      </c>
      <c r="K180" s="52">
        <f t="shared" si="16"/>
        <v>3516</v>
      </c>
      <c r="L180" s="161">
        <v>100</v>
      </c>
      <c r="M180" s="161">
        <f t="shared" si="17"/>
        <v>351600</v>
      </c>
      <c r="N180" s="161">
        <v>1</v>
      </c>
      <c r="O180" s="161" t="s">
        <v>3288</v>
      </c>
      <c r="P180" s="161"/>
      <c r="Q180" s="161"/>
      <c r="R180" s="161"/>
      <c r="S180" s="161"/>
      <c r="T180" s="161"/>
      <c r="U180" s="161">
        <f t="shared" si="14"/>
        <v>0</v>
      </c>
      <c r="V180" s="161">
        <v>3516</v>
      </c>
      <c r="W180" s="161"/>
      <c r="X180" s="161"/>
      <c r="Y180" s="161"/>
      <c r="Z180" s="161"/>
      <c r="AA180" s="160">
        <f t="shared" si="20"/>
        <v>0</v>
      </c>
      <c r="AB180" s="161">
        <f t="shared" si="18"/>
        <v>0</v>
      </c>
      <c r="AC180" s="161">
        <f t="shared" si="15"/>
        <v>351600</v>
      </c>
      <c r="AD180" s="161">
        <v>0</v>
      </c>
      <c r="AE180" s="161">
        <v>50</v>
      </c>
      <c r="AF180" s="161">
        <v>0</v>
      </c>
      <c r="AG180" s="136">
        <f t="shared" si="19"/>
        <v>0</v>
      </c>
    </row>
    <row r="181" spans="1:33" s="53" customFormat="1" ht="27.75" customHeight="1" x14ac:dyDescent="0.5">
      <c r="A181" s="161"/>
      <c r="B181" s="160" t="s">
        <v>3289</v>
      </c>
      <c r="C181" s="160" t="s">
        <v>9</v>
      </c>
      <c r="D181" s="161">
        <v>4944</v>
      </c>
      <c r="E181" s="161">
        <v>298</v>
      </c>
      <c r="F181" s="161">
        <v>52331</v>
      </c>
      <c r="G181" s="161">
        <v>1</v>
      </c>
      <c r="H181" s="161">
        <v>7</v>
      </c>
      <c r="I181" s="161">
        <v>1</v>
      </c>
      <c r="J181" s="161">
        <v>50</v>
      </c>
      <c r="K181" s="52">
        <f t="shared" si="16"/>
        <v>2950</v>
      </c>
      <c r="L181" s="161">
        <v>75</v>
      </c>
      <c r="M181" s="161">
        <f t="shared" si="17"/>
        <v>221250</v>
      </c>
      <c r="N181" s="161">
        <v>1</v>
      </c>
      <c r="O181" s="161" t="s">
        <v>3290</v>
      </c>
      <c r="P181" s="161"/>
      <c r="Q181" s="161"/>
      <c r="R181" s="161"/>
      <c r="S181" s="161"/>
      <c r="T181" s="161"/>
      <c r="U181" s="161">
        <f t="shared" si="14"/>
        <v>0</v>
      </c>
      <c r="V181" s="161">
        <v>2950</v>
      </c>
      <c r="W181" s="161"/>
      <c r="X181" s="161"/>
      <c r="Y181" s="161"/>
      <c r="Z181" s="161"/>
      <c r="AA181" s="160"/>
      <c r="AB181" s="161">
        <f t="shared" si="18"/>
        <v>0</v>
      </c>
      <c r="AC181" s="161">
        <f t="shared" si="15"/>
        <v>221250</v>
      </c>
      <c r="AD181" s="161">
        <v>0</v>
      </c>
      <c r="AE181" s="161">
        <v>50</v>
      </c>
      <c r="AF181" s="161">
        <v>0</v>
      </c>
      <c r="AG181" s="136">
        <f t="shared" si="19"/>
        <v>0</v>
      </c>
    </row>
    <row r="182" spans="1:33" s="53" customFormat="1" ht="27.75" customHeight="1" x14ac:dyDescent="0.5">
      <c r="A182" s="161"/>
      <c r="B182" s="160" t="s">
        <v>3291</v>
      </c>
      <c r="C182" s="160" t="s">
        <v>9</v>
      </c>
      <c r="D182" s="161">
        <v>5017</v>
      </c>
      <c r="E182" s="161">
        <v>131</v>
      </c>
      <c r="F182" s="161">
        <v>53102</v>
      </c>
      <c r="G182" s="161">
        <v>2</v>
      </c>
      <c r="H182" s="161"/>
      <c r="I182" s="161"/>
      <c r="J182" s="161">
        <v>40</v>
      </c>
      <c r="K182" s="52">
        <f t="shared" si="16"/>
        <v>40</v>
      </c>
      <c r="L182" s="161">
        <v>450</v>
      </c>
      <c r="M182" s="161">
        <f t="shared" si="17"/>
        <v>18000</v>
      </c>
      <c r="N182" s="161">
        <v>2</v>
      </c>
      <c r="O182" s="161" t="s">
        <v>3292</v>
      </c>
      <c r="P182" s="161" t="s">
        <v>15</v>
      </c>
      <c r="Q182" s="161" t="s">
        <v>42</v>
      </c>
      <c r="R182" s="161">
        <v>2</v>
      </c>
      <c r="S182" s="161">
        <v>54</v>
      </c>
      <c r="T182" s="161">
        <v>6400</v>
      </c>
      <c r="U182" s="161">
        <f t="shared" si="14"/>
        <v>345600</v>
      </c>
      <c r="V182" s="161"/>
      <c r="W182" s="161">
        <v>54</v>
      </c>
      <c r="X182" s="161"/>
      <c r="Y182" s="161"/>
      <c r="Z182" s="161">
        <v>6</v>
      </c>
      <c r="AA182" s="160">
        <f>U182*6%</f>
        <v>20736</v>
      </c>
      <c r="AB182" s="161">
        <f t="shared" si="18"/>
        <v>324864</v>
      </c>
      <c r="AC182" s="161">
        <f t="shared" si="15"/>
        <v>342864</v>
      </c>
      <c r="AD182" s="161">
        <v>0</v>
      </c>
      <c r="AE182" s="161">
        <v>50</v>
      </c>
      <c r="AF182" s="161">
        <v>0</v>
      </c>
      <c r="AG182" s="136">
        <f t="shared" si="19"/>
        <v>0</v>
      </c>
    </row>
    <row r="183" spans="1:33" s="53" customFormat="1" ht="27.75" customHeight="1" x14ac:dyDescent="0.5">
      <c r="A183" s="161"/>
      <c r="B183" s="160"/>
      <c r="C183" s="160" t="s">
        <v>9</v>
      </c>
      <c r="D183" s="161">
        <v>2092</v>
      </c>
      <c r="E183" s="161">
        <v>200</v>
      </c>
      <c r="F183" s="161">
        <v>14948</v>
      </c>
      <c r="G183" s="161">
        <v>1</v>
      </c>
      <c r="H183" s="161">
        <v>2</v>
      </c>
      <c r="I183" s="161">
        <v>2</v>
      </c>
      <c r="J183" s="161">
        <v>56</v>
      </c>
      <c r="K183" s="52">
        <f t="shared" si="16"/>
        <v>1056</v>
      </c>
      <c r="L183" s="161">
        <v>110</v>
      </c>
      <c r="M183" s="161">
        <f t="shared" si="17"/>
        <v>116160</v>
      </c>
      <c r="N183" s="161">
        <v>1</v>
      </c>
      <c r="O183" s="161" t="s">
        <v>3292</v>
      </c>
      <c r="P183" s="161"/>
      <c r="Q183" s="161"/>
      <c r="R183" s="161"/>
      <c r="S183" s="161"/>
      <c r="T183" s="161"/>
      <c r="U183" s="161">
        <f t="shared" si="14"/>
        <v>0</v>
      </c>
      <c r="V183" s="161">
        <v>1056</v>
      </c>
      <c r="W183" s="161"/>
      <c r="X183" s="161"/>
      <c r="Y183" s="161"/>
      <c r="Z183" s="161"/>
      <c r="AA183" s="160">
        <f t="shared" si="20"/>
        <v>0</v>
      </c>
      <c r="AB183" s="161">
        <f t="shared" si="18"/>
        <v>0</v>
      </c>
      <c r="AC183" s="161">
        <f t="shared" si="15"/>
        <v>116160</v>
      </c>
      <c r="AD183" s="161">
        <v>0</v>
      </c>
      <c r="AE183" s="161">
        <v>50</v>
      </c>
      <c r="AF183" s="161">
        <v>0</v>
      </c>
      <c r="AG183" s="136">
        <f t="shared" si="19"/>
        <v>0</v>
      </c>
    </row>
    <row r="184" spans="1:33" s="53" customFormat="1" ht="27.75" customHeight="1" x14ac:dyDescent="0.5">
      <c r="A184" s="161"/>
      <c r="B184" s="160" t="s">
        <v>3293</v>
      </c>
      <c r="C184" s="160" t="s">
        <v>9</v>
      </c>
      <c r="D184" s="161">
        <v>591</v>
      </c>
      <c r="E184" s="161">
        <v>33</v>
      </c>
      <c r="F184" s="161">
        <v>7083</v>
      </c>
      <c r="G184" s="161">
        <v>2</v>
      </c>
      <c r="H184" s="161"/>
      <c r="I184" s="161"/>
      <c r="J184" s="161">
        <v>95</v>
      </c>
      <c r="K184" s="52">
        <f t="shared" si="16"/>
        <v>95</v>
      </c>
      <c r="L184" s="161">
        <v>320</v>
      </c>
      <c r="M184" s="161">
        <f t="shared" si="17"/>
        <v>30400</v>
      </c>
      <c r="N184" s="161">
        <v>2</v>
      </c>
      <c r="O184" s="161" t="s">
        <v>3294</v>
      </c>
      <c r="P184" s="161" t="s">
        <v>15</v>
      </c>
      <c r="Q184" s="161" t="s">
        <v>12</v>
      </c>
      <c r="R184" s="161">
        <v>2</v>
      </c>
      <c r="S184" s="161">
        <v>132</v>
      </c>
      <c r="T184" s="161">
        <v>6400</v>
      </c>
      <c r="U184" s="161">
        <f t="shared" si="14"/>
        <v>844800</v>
      </c>
      <c r="V184" s="161"/>
      <c r="W184" s="161">
        <v>132</v>
      </c>
      <c r="X184" s="161"/>
      <c r="Y184" s="161"/>
      <c r="Z184" s="161">
        <v>21</v>
      </c>
      <c r="AA184" s="160">
        <f t="shared" si="20"/>
        <v>675840</v>
      </c>
      <c r="AB184" s="161">
        <f t="shared" si="18"/>
        <v>168960</v>
      </c>
      <c r="AC184" s="161">
        <f t="shared" si="15"/>
        <v>199360</v>
      </c>
      <c r="AD184" s="161">
        <v>0</v>
      </c>
      <c r="AE184" s="161">
        <v>50</v>
      </c>
      <c r="AF184" s="161">
        <v>0</v>
      </c>
      <c r="AG184" s="136">
        <f t="shared" si="19"/>
        <v>0</v>
      </c>
    </row>
    <row r="185" spans="1:33" s="53" customFormat="1" ht="27.75" customHeight="1" x14ac:dyDescent="0.5">
      <c r="A185" s="161"/>
      <c r="B185" s="160" t="s">
        <v>3295</v>
      </c>
      <c r="C185" s="160" t="s">
        <v>9</v>
      </c>
      <c r="D185" s="161">
        <v>5120</v>
      </c>
      <c r="E185" s="161">
        <v>138</v>
      </c>
      <c r="F185" s="161">
        <v>54119</v>
      </c>
      <c r="G185" s="161">
        <v>2</v>
      </c>
      <c r="H185" s="161"/>
      <c r="I185" s="161"/>
      <c r="J185" s="161">
        <v>43</v>
      </c>
      <c r="K185" s="52">
        <f t="shared" si="16"/>
        <v>43</v>
      </c>
      <c r="L185" s="161">
        <v>320</v>
      </c>
      <c r="M185" s="161">
        <f t="shared" si="17"/>
        <v>13760</v>
      </c>
      <c r="N185" s="161">
        <v>2</v>
      </c>
      <c r="O185" s="161" t="s">
        <v>3296</v>
      </c>
      <c r="P185" s="161" t="s">
        <v>15</v>
      </c>
      <c r="Q185" s="161" t="s">
        <v>12</v>
      </c>
      <c r="R185" s="161">
        <v>2</v>
      </c>
      <c r="S185" s="161">
        <v>171</v>
      </c>
      <c r="T185" s="161">
        <v>6400</v>
      </c>
      <c r="U185" s="161">
        <f t="shared" si="14"/>
        <v>1094400</v>
      </c>
      <c r="V185" s="161"/>
      <c r="W185" s="161">
        <v>171</v>
      </c>
      <c r="X185" s="161"/>
      <c r="Y185" s="161"/>
      <c r="Z185" s="161">
        <v>21</v>
      </c>
      <c r="AA185" s="160">
        <f t="shared" si="20"/>
        <v>875520</v>
      </c>
      <c r="AB185" s="161">
        <f t="shared" si="18"/>
        <v>218880</v>
      </c>
      <c r="AC185" s="161">
        <f t="shared" si="15"/>
        <v>232640</v>
      </c>
      <c r="AD185" s="161">
        <v>0</v>
      </c>
      <c r="AE185" s="161">
        <v>50</v>
      </c>
      <c r="AF185" s="161">
        <v>0</v>
      </c>
      <c r="AG185" s="136">
        <f t="shared" si="19"/>
        <v>0</v>
      </c>
    </row>
    <row r="186" spans="1:33" s="53" customFormat="1" ht="27.75" customHeight="1" x14ac:dyDescent="0.5">
      <c r="A186" s="161"/>
      <c r="B186" s="160"/>
      <c r="C186" s="160" t="s">
        <v>9</v>
      </c>
      <c r="D186" s="161">
        <v>4507</v>
      </c>
      <c r="E186" s="161">
        <v>311</v>
      </c>
      <c r="F186" s="161">
        <v>45037</v>
      </c>
      <c r="G186" s="161">
        <v>1</v>
      </c>
      <c r="H186" s="161">
        <v>8</v>
      </c>
      <c r="I186" s="161">
        <v>3</v>
      </c>
      <c r="J186" s="161">
        <v>25</v>
      </c>
      <c r="K186" s="52">
        <f t="shared" si="16"/>
        <v>3525</v>
      </c>
      <c r="L186" s="161">
        <v>100</v>
      </c>
      <c r="M186" s="161">
        <f t="shared" si="17"/>
        <v>352500</v>
      </c>
      <c r="N186" s="161">
        <v>1</v>
      </c>
      <c r="O186" s="161" t="s">
        <v>3296</v>
      </c>
      <c r="P186" s="161"/>
      <c r="Q186" s="161"/>
      <c r="R186" s="161"/>
      <c r="S186" s="161"/>
      <c r="T186" s="161"/>
      <c r="U186" s="161">
        <f t="shared" si="14"/>
        <v>0</v>
      </c>
      <c r="V186" s="161">
        <v>3525</v>
      </c>
      <c r="W186" s="161"/>
      <c r="X186" s="161"/>
      <c r="Y186" s="161"/>
      <c r="Z186" s="161"/>
      <c r="AA186" s="160">
        <f t="shared" si="20"/>
        <v>0</v>
      </c>
      <c r="AB186" s="161">
        <f t="shared" si="18"/>
        <v>0</v>
      </c>
      <c r="AC186" s="161">
        <f t="shared" si="15"/>
        <v>352500</v>
      </c>
      <c r="AD186" s="161">
        <v>0</v>
      </c>
      <c r="AE186" s="161">
        <v>50</v>
      </c>
      <c r="AF186" s="161">
        <v>0</v>
      </c>
      <c r="AG186" s="136">
        <f t="shared" si="19"/>
        <v>0</v>
      </c>
    </row>
    <row r="187" spans="1:33" s="53" customFormat="1" ht="27.75" customHeight="1" x14ac:dyDescent="0.5">
      <c r="A187" s="161"/>
      <c r="B187" s="160"/>
      <c r="C187" s="160" t="s">
        <v>9</v>
      </c>
      <c r="D187" s="161">
        <v>4508</v>
      </c>
      <c r="E187" s="161">
        <v>312</v>
      </c>
      <c r="F187" s="161">
        <v>45038</v>
      </c>
      <c r="G187" s="161">
        <v>1</v>
      </c>
      <c r="H187" s="161">
        <v>3</v>
      </c>
      <c r="I187" s="161">
        <v>1</v>
      </c>
      <c r="J187" s="161">
        <v>24</v>
      </c>
      <c r="K187" s="52">
        <f t="shared" si="16"/>
        <v>1324</v>
      </c>
      <c r="L187" s="161">
        <v>75</v>
      </c>
      <c r="M187" s="161">
        <f t="shared" si="17"/>
        <v>99300</v>
      </c>
      <c r="N187" s="161">
        <v>1</v>
      </c>
      <c r="O187" s="161" t="s">
        <v>3296</v>
      </c>
      <c r="P187" s="161"/>
      <c r="Q187" s="161"/>
      <c r="R187" s="161"/>
      <c r="S187" s="161"/>
      <c r="T187" s="161"/>
      <c r="U187" s="161">
        <f t="shared" si="14"/>
        <v>0</v>
      </c>
      <c r="V187" s="161">
        <v>1324</v>
      </c>
      <c r="W187" s="161"/>
      <c r="X187" s="161"/>
      <c r="Y187" s="161"/>
      <c r="Z187" s="161"/>
      <c r="AA187" s="160">
        <f t="shared" si="20"/>
        <v>0</v>
      </c>
      <c r="AB187" s="161">
        <f t="shared" si="18"/>
        <v>0</v>
      </c>
      <c r="AC187" s="161">
        <f t="shared" si="15"/>
        <v>99300</v>
      </c>
      <c r="AD187" s="161">
        <v>0</v>
      </c>
      <c r="AE187" s="161">
        <v>50</v>
      </c>
      <c r="AF187" s="161">
        <v>0</v>
      </c>
      <c r="AG187" s="136">
        <f t="shared" si="19"/>
        <v>0</v>
      </c>
    </row>
    <row r="188" spans="1:33" s="53" customFormat="1" ht="27.75" customHeight="1" x14ac:dyDescent="0.5">
      <c r="A188" s="161"/>
      <c r="B188" s="160"/>
      <c r="C188" s="160" t="s">
        <v>9</v>
      </c>
      <c r="D188" s="161">
        <v>5157</v>
      </c>
      <c r="E188" s="161">
        <v>135</v>
      </c>
      <c r="F188" s="161">
        <v>54116</v>
      </c>
      <c r="G188" s="161">
        <v>1</v>
      </c>
      <c r="H188" s="161"/>
      <c r="I188" s="161"/>
      <c r="J188" s="161">
        <v>46</v>
      </c>
      <c r="K188" s="52">
        <f t="shared" si="16"/>
        <v>46</v>
      </c>
      <c r="L188" s="161">
        <v>75</v>
      </c>
      <c r="M188" s="161">
        <f t="shared" si="17"/>
        <v>3450</v>
      </c>
      <c r="N188" s="161">
        <v>1</v>
      </c>
      <c r="O188" s="161" t="s">
        <v>3296</v>
      </c>
      <c r="P188" s="161"/>
      <c r="Q188" s="161"/>
      <c r="R188" s="161"/>
      <c r="S188" s="161"/>
      <c r="T188" s="161"/>
      <c r="U188" s="161">
        <f t="shared" si="14"/>
        <v>0</v>
      </c>
      <c r="V188" s="161">
        <v>46</v>
      </c>
      <c r="W188" s="161"/>
      <c r="X188" s="161"/>
      <c r="Y188" s="161"/>
      <c r="Z188" s="161"/>
      <c r="AA188" s="160">
        <f t="shared" si="20"/>
        <v>0</v>
      </c>
      <c r="AB188" s="161">
        <f t="shared" si="18"/>
        <v>0</v>
      </c>
      <c r="AC188" s="161">
        <f t="shared" si="15"/>
        <v>3450</v>
      </c>
      <c r="AD188" s="161">
        <v>0</v>
      </c>
      <c r="AE188" s="161">
        <v>50</v>
      </c>
      <c r="AF188" s="161">
        <v>0</v>
      </c>
      <c r="AG188" s="136">
        <f t="shared" si="19"/>
        <v>0</v>
      </c>
    </row>
    <row r="189" spans="1:33" s="53" customFormat="1" ht="27.75" customHeight="1" x14ac:dyDescent="0.5">
      <c r="A189" s="161"/>
      <c r="B189" s="160" t="s">
        <v>3297</v>
      </c>
      <c r="C189" s="160" t="s">
        <v>9</v>
      </c>
      <c r="D189" s="161">
        <v>4640</v>
      </c>
      <c r="E189" s="161">
        <v>122</v>
      </c>
      <c r="F189" s="161">
        <v>48240</v>
      </c>
      <c r="G189" s="161">
        <v>2</v>
      </c>
      <c r="H189" s="161"/>
      <c r="I189" s="161">
        <v>2</v>
      </c>
      <c r="J189" s="161">
        <v>8</v>
      </c>
      <c r="K189" s="52">
        <f t="shared" si="16"/>
        <v>208</v>
      </c>
      <c r="L189" s="161">
        <v>450</v>
      </c>
      <c r="M189" s="161">
        <f t="shared" si="17"/>
        <v>93600</v>
      </c>
      <c r="N189" s="161">
        <v>2</v>
      </c>
      <c r="O189" s="161" t="s">
        <v>3298</v>
      </c>
      <c r="P189" s="161" t="s">
        <v>15</v>
      </c>
      <c r="Q189" s="161" t="s">
        <v>12</v>
      </c>
      <c r="R189" s="161">
        <v>2</v>
      </c>
      <c r="S189" s="161">
        <v>84</v>
      </c>
      <c r="T189" s="161">
        <v>6400</v>
      </c>
      <c r="U189" s="161">
        <f t="shared" si="14"/>
        <v>537600</v>
      </c>
      <c r="V189" s="161"/>
      <c r="W189" s="161">
        <v>84</v>
      </c>
      <c r="X189" s="161"/>
      <c r="Y189" s="161"/>
      <c r="Z189" s="161">
        <v>21</v>
      </c>
      <c r="AA189" s="160">
        <f t="shared" si="20"/>
        <v>430080</v>
      </c>
      <c r="AB189" s="161">
        <f t="shared" si="18"/>
        <v>107520</v>
      </c>
      <c r="AC189" s="161">
        <f t="shared" si="15"/>
        <v>201120</v>
      </c>
      <c r="AD189" s="161">
        <v>0</v>
      </c>
      <c r="AE189" s="161">
        <v>50</v>
      </c>
      <c r="AF189" s="161">
        <v>0</v>
      </c>
      <c r="AG189" s="136">
        <f t="shared" si="19"/>
        <v>0</v>
      </c>
    </row>
    <row r="190" spans="1:33" s="53" customFormat="1" ht="27.75" customHeight="1" x14ac:dyDescent="0.5">
      <c r="A190" s="161"/>
      <c r="B190" s="160" t="s">
        <v>3299</v>
      </c>
      <c r="C190" s="160" t="s">
        <v>9</v>
      </c>
      <c r="D190" s="161">
        <v>2474</v>
      </c>
      <c r="E190" s="161">
        <v>190</v>
      </c>
      <c r="F190" s="161">
        <v>16602</v>
      </c>
      <c r="G190" s="161">
        <v>2</v>
      </c>
      <c r="H190" s="161"/>
      <c r="I190" s="161">
        <v>3</v>
      </c>
      <c r="J190" s="161">
        <v>84</v>
      </c>
      <c r="K190" s="52">
        <f t="shared" si="16"/>
        <v>384</v>
      </c>
      <c r="L190" s="161">
        <v>150</v>
      </c>
      <c r="M190" s="161">
        <f t="shared" si="17"/>
        <v>57600</v>
      </c>
      <c r="N190" s="161">
        <v>2</v>
      </c>
      <c r="O190" s="161" t="s">
        <v>3300</v>
      </c>
      <c r="P190" s="161" t="s">
        <v>15</v>
      </c>
      <c r="Q190" s="161" t="s">
        <v>12</v>
      </c>
      <c r="R190" s="161">
        <v>2</v>
      </c>
      <c r="S190" s="161">
        <v>189</v>
      </c>
      <c r="T190" s="161">
        <v>6400</v>
      </c>
      <c r="U190" s="161">
        <f t="shared" si="14"/>
        <v>1209600</v>
      </c>
      <c r="V190" s="161"/>
      <c r="W190" s="161">
        <v>189</v>
      </c>
      <c r="X190" s="161"/>
      <c r="Y190" s="161"/>
      <c r="Z190" s="161">
        <v>21</v>
      </c>
      <c r="AA190" s="160">
        <f t="shared" si="20"/>
        <v>967680</v>
      </c>
      <c r="AB190" s="161">
        <f t="shared" si="18"/>
        <v>241920</v>
      </c>
      <c r="AC190" s="161">
        <f t="shared" si="15"/>
        <v>299520</v>
      </c>
      <c r="AD190" s="161">
        <v>0</v>
      </c>
      <c r="AE190" s="161">
        <v>50</v>
      </c>
      <c r="AF190" s="161">
        <v>0</v>
      </c>
      <c r="AG190" s="136">
        <f t="shared" si="19"/>
        <v>0</v>
      </c>
    </row>
    <row r="191" spans="1:33" s="53" customFormat="1" ht="27.75" customHeight="1" x14ac:dyDescent="0.5">
      <c r="A191" s="161"/>
      <c r="B191" s="160"/>
      <c r="C191" s="160" t="s">
        <v>9</v>
      </c>
      <c r="D191" s="161">
        <v>2474</v>
      </c>
      <c r="E191" s="161">
        <v>190</v>
      </c>
      <c r="F191" s="161">
        <v>16325</v>
      </c>
      <c r="G191" s="161">
        <v>1</v>
      </c>
      <c r="H191" s="161">
        <v>5</v>
      </c>
      <c r="I191" s="161"/>
      <c r="J191" s="161">
        <v>26</v>
      </c>
      <c r="K191" s="52">
        <f t="shared" si="16"/>
        <v>2026</v>
      </c>
      <c r="L191" s="161">
        <v>100</v>
      </c>
      <c r="M191" s="161">
        <f t="shared" si="17"/>
        <v>202600</v>
      </c>
      <c r="N191" s="161">
        <v>1</v>
      </c>
      <c r="O191" s="161" t="s">
        <v>3300</v>
      </c>
      <c r="P191" s="161"/>
      <c r="Q191" s="161"/>
      <c r="R191" s="161"/>
      <c r="S191" s="161"/>
      <c r="T191" s="161"/>
      <c r="U191" s="161">
        <f t="shared" si="14"/>
        <v>0</v>
      </c>
      <c r="V191" s="161">
        <v>2026</v>
      </c>
      <c r="W191" s="161"/>
      <c r="X191" s="161"/>
      <c r="Y191" s="161"/>
      <c r="Z191" s="161"/>
      <c r="AA191" s="160">
        <f t="shared" si="20"/>
        <v>0</v>
      </c>
      <c r="AB191" s="161">
        <f t="shared" si="18"/>
        <v>0</v>
      </c>
      <c r="AC191" s="161">
        <f t="shared" si="15"/>
        <v>202600</v>
      </c>
      <c r="AD191" s="161">
        <v>0</v>
      </c>
      <c r="AE191" s="161">
        <v>50</v>
      </c>
      <c r="AF191" s="161">
        <v>0</v>
      </c>
      <c r="AG191" s="136">
        <f t="shared" si="19"/>
        <v>0</v>
      </c>
    </row>
    <row r="192" spans="1:33" s="53" customFormat="1" ht="27.75" customHeight="1" x14ac:dyDescent="0.5">
      <c r="A192" s="161"/>
      <c r="B192" s="160"/>
      <c r="C192" s="160" t="s">
        <v>9</v>
      </c>
      <c r="D192" s="161">
        <v>4510</v>
      </c>
      <c r="E192" s="161">
        <v>314</v>
      </c>
      <c r="F192" s="161">
        <v>45040</v>
      </c>
      <c r="G192" s="161">
        <v>1</v>
      </c>
      <c r="H192" s="161">
        <v>4</v>
      </c>
      <c r="I192" s="161">
        <v>1</v>
      </c>
      <c r="J192" s="161">
        <v>41</v>
      </c>
      <c r="K192" s="52">
        <f t="shared" si="16"/>
        <v>1741</v>
      </c>
      <c r="L192" s="161">
        <v>130</v>
      </c>
      <c r="M192" s="161">
        <f t="shared" si="17"/>
        <v>226330</v>
      </c>
      <c r="N192" s="161">
        <v>1</v>
      </c>
      <c r="O192" s="161" t="s">
        <v>3300</v>
      </c>
      <c r="P192" s="161"/>
      <c r="Q192" s="161"/>
      <c r="R192" s="161"/>
      <c r="S192" s="161"/>
      <c r="T192" s="161"/>
      <c r="U192" s="161">
        <f t="shared" si="14"/>
        <v>0</v>
      </c>
      <c r="V192" s="161">
        <v>1741</v>
      </c>
      <c r="W192" s="161"/>
      <c r="X192" s="161"/>
      <c r="Y192" s="161"/>
      <c r="Z192" s="161"/>
      <c r="AA192" s="160">
        <f t="shared" si="20"/>
        <v>0</v>
      </c>
      <c r="AB192" s="161">
        <f t="shared" si="18"/>
        <v>0</v>
      </c>
      <c r="AC192" s="161">
        <f t="shared" si="15"/>
        <v>226330</v>
      </c>
      <c r="AD192" s="161">
        <v>0</v>
      </c>
      <c r="AE192" s="161">
        <v>50</v>
      </c>
      <c r="AF192" s="161">
        <v>0</v>
      </c>
      <c r="AG192" s="136">
        <f t="shared" si="19"/>
        <v>0</v>
      </c>
    </row>
    <row r="193" spans="1:33" s="53" customFormat="1" ht="27.75" customHeight="1" x14ac:dyDescent="0.5">
      <c r="A193" s="161"/>
      <c r="B193" s="160" t="s">
        <v>3301</v>
      </c>
      <c r="C193" s="160"/>
      <c r="D193" s="161"/>
      <c r="E193" s="161"/>
      <c r="F193" s="161"/>
      <c r="G193" s="161">
        <v>2</v>
      </c>
      <c r="H193" s="161"/>
      <c r="I193" s="161"/>
      <c r="J193" s="161"/>
      <c r="K193" s="52">
        <f t="shared" si="16"/>
        <v>0</v>
      </c>
      <c r="L193" s="161"/>
      <c r="M193" s="161">
        <f t="shared" si="17"/>
        <v>0</v>
      </c>
      <c r="N193" s="161">
        <v>2</v>
      </c>
      <c r="O193" s="161" t="s">
        <v>3302</v>
      </c>
      <c r="P193" s="161" t="s">
        <v>15</v>
      </c>
      <c r="Q193" s="161" t="s">
        <v>12</v>
      </c>
      <c r="R193" s="161">
        <v>2</v>
      </c>
      <c r="S193" s="161">
        <v>195</v>
      </c>
      <c r="T193" s="161">
        <v>6400</v>
      </c>
      <c r="U193" s="161">
        <f t="shared" si="14"/>
        <v>1248000</v>
      </c>
      <c r="V193" s="161"/>
      <c r="W193" s="161">
        <v>195</v>
      </c>
      <c r="X193" s="161"/>
      <c r="Y193" s="161"/>
      <c r="Z193" s="161">
        <v>21</v>
      </c>
      <c r="AA193" s="160">
        <f t="shared" si="20"/>
        <v>998400</v>
      </c>
      <c r="AB193" s="161">
        <f t="shared" si="18"/>
        <v>249600</v>
      </c>
      <c r="AC193" s="161">
        <f t="shared" si="15"/>
        <v>249600</v>
      </c>
      <c r="AD193" s="161">
        <v>0</v>
      </c>
      <c r="AE193" s="161">
        <v>0</v>
      </c>
      <c r="AF193" s="161">
        <v>249600</v>
      </c>
      <c r="AG193" s="136">
        <v>0.02</v>
      </c>
    </row>
    <row r="194" spans="1:33" s="53" customFormat="1" ht="27.75" customHeight="1" x14ac:dyDescent="0.5">
      <c r="A194" s="161"/>
      <c r="B194" s="160" t="s">
        <v>3303</v>
      </c>
      <c r="C194" s="160" t="s">
        <v>9</v>
      </c>
      <c r="D194" s="161">
        <v>579</v>
      </c>
      <c r="E194" s="161">
        <v>32</v>
      </c>
      <c r="F194" s="161">
        <v>7071</v>
      </c>
      <c r="G194" s="161">
        <v>2</v>
      </c>
      <c r="H194" s="161"/>
      <c r="I194" s="161">
        <v>1</v>
      </c>
      <c r="J194" s="161">
        <v>64</v>
      </c>
      <c r="K194" s="52">
        <f t="shared" si="16"/>
        <v>164</v>
      </c>
      <c r="L194" s="161">
        <v>450</v>
      </c>
      <c r="M194" s="161">
        <f t="shared" si="17"/>
        <v>73800</v>
      </c>
      <c r="N194" s="161">
        <v>2</v>
      </c>
      <c r="O194" s="22" t="s">
        <v>3220</v>
      </c>
      <c r="P194" s="161" t="s">
        <v>15</v>
      </c>
      <c r="Q194" s="161" t="s">
        <v>12</v>
      </c>
      <c r="R194" s="161">
        <v>2</v>
      </c>
      <c r="S194" s="161">
        <v>150</v>
      </c>
      <c r="T194" s="161">
        <v>6400</v>
      </c>
      <c r="U194" s="161">
        <f t="shared" si="14"/>
        <v>960000</v>
      </c>
      <c r="V194" s="161"/>
      <c r="W194" s="161">
        <v>150</v>
      </c>
      <c r="X194" s="161"/>
      <c r="Y194" s="161"/>
      <c r="Z194" s="161">
        <v>21</v>
      </c>
      <c r="AA194" s="160">
        <f t="shared" si="20"/>
        <v>768000</v>
      </c>
      <c r="AB194" s="161">
        <f t="shared" si="18"/>
        <v>192000</v>
      </c>
      <c r="AC194" s="161">
        <f t="shared" si="15"/>
        <v>265800</v>
      </c>
      <c r="AD194" s="161">
        <v>0</v>
      </c>
      <c r="AE194" s="161">
        <v>50</v>
      </c>
      <c r="AF194" s="161">
        <v>0</v>
      </c>
      <c r="AG194" s="136">
        <f t="shared" si="19"/>
        <v>0</v>
      </c>
    </row>
    <row r="195" spans="1:33" s="53" customFormat="1" ht="27.75" customHeight="1" x14ac:dyDescent="0.5">
      <c r="A195" s="161"/>
      <c r="B195" s="160" t="s">
        <v>3304</v>
      </c>
      <c r="C195" s="160" t="s">
        <v>9</v>
      </c>
      <c r="D195" s="161">
        <v>612</v>
      </c>
      <c r="E195" s="161">
        <v>66</v>
      </c>
      <c r="F195" s="161">
        <v>7105</v>
      </c>
      <c r="G195" s="161">
        <v>2</v>
      </c>
      <c r="H195" s="161">
        <v>1</v>
      </c>
      <c r="I195" s="161">
        <v>2</v>
      </c>
      <c r="J195" s="161">
        <v>64</v>
      </c>
      <c r="K195" s="52">
        <f t="shared" si="16"/>
        <v>664</v>
      </c>
      <c r="L195" s="161">
        <v>450</v>
      </c>
      <c r="M195" s="161">
        <f t="shared" si="17"/>
        <v>298800</v>
      </c>
      <c r="N195" s="161">
        <v>2</v>
      </c>
      <c r="O195" s="161" t="s">
        <v>3305</v>
      </c>
      <c r="P195" s="161" t="s">
        <v>15</v>
      </c>
      <c r="Q195" s="161" t="s">
        <v>12</v>
      </c>
      <c r="R195" s="161">
        <v>2</v>
      </c>
      <c r="S195" s="161">
        <v>202</v>
      </c>
      <c r="T195" s="161">
        <v>6400</v>
      </c>
      <c r="U195" s="161">
        <f t="shared" si="14"/>
        <v>1292800</v>
      </c>
      <c r="V195" s="161"/>
      <c r="W195" s="161">
        <v>202</v>
      </c>
      <c r="X195" s="161"/>
      <c r="Y195" s="161"/>
      <c r="Z195" s="161">
        <v>21</v>
      </c>
      <c r="AA195" s="160">
        <f t="shared" si="20"/>
        <v>1034240</v>
      </c>
      <c r="AB195" s="161">
        <f t="shared" si="18"/>
        <v>258560</v>
      </c>
      <c r="AC195" s="161">
        <f t="shared" si="15"/>
        <v>557360</v>
      </c>
      <c r="AD195" s="161">
        <v>0</v>
      </c>
      <c r="AE195" s="161">
        <v>50</v>
      </c>
      <c r="AF195" s="161">
        <v>0</v>
      </c>
      <c r="AG195" s="136">
        <f t="shared" si="19"/>
        <v>0</v>
      </c>
    </row>
    <row r="196" spans="1:33" s="53" customFormat="1" ht="27.75" customHeight="1" x14ac:dyDescent="0.5">
      <c r="A196" s="161"/>
      <c r="B196" s="160"/>
      <c r="C196" s="160" t="s">
        <v>9</v>
      </c>
      <c r="D196" s="161"/>
      <c r="E196" s="161">
        <v>174</v>
      </c>
      <c r="F196" s="161">
        <v>16586</v>
      </c>
      <c r="G196" s="161">
        <v>1</v>
      </c>
      <c r="H196" s="161">
        <v>2</v>
      </c>
      <c r="I196" s="161"/>
      <c r="J196" s="161">
        <v>69</v>
      </c>
      <c r="K196" s="52">
        <f t="shared" si="16"/>
        <v>869</v>
      </c>
      <c r="L196" s="161">
        <v>390</v>
      </c>
      <c r="M196" s="161">
        <f t="shared" si="17"/>
        <v>338910</v>
      </c>
      <c r="N196" s="161">
        <v>1</v>
      </c>
      <c r="O196" s="161" t="s">
        <v>3305</v>
      </c>
      <c r="P196" s="161"/>
      <c r="Q196" s="161"/>
      <c r="R196" s="161"/>
      <c r="S196" s="161"/>
      <c r="T196" s="161"/>
      <c r="U196" s="161">
        <f t="shared" si="14"/>
        <v>0</v>
      </c>
      <c r="V196" s="161">
        <v>869</v>
      </c>
      <c r="W196" s="161"/>
      <c r="X196" s="161"/>
      <c r="Y196" s="161"/>
      <c r="Z196" s="161"/>
      <c r="AA196" s="160">
        <f t="shared" si="20"/>
        <v>0</v>
      </c>
      <c r="AB196" s="161">
        <f t="shared" si="18"/>
        <v>0</v>
      </c>
      <c r="AC196" s="161">
        <f t="shared" si="15"/>
        <v>338910</v>
      </c>
      <c r="AD196" s="161">
        <v>0</v>
      </c>
      <c r="AE196" s="161">
        <v>50</v>
      </c>
      <c r="AF196" s="161">
        <v>0</v>
      </c>
      <c r="AG196" s="136">
        <f t="shared" si="19"/>
        <v>0</v>
      </c>
    </row>
    <row r="197" spans="1:33" s="53" customFormat="1" ht="27.75" customHeight="1" x14ac:dyDescent="0.5">
      <c r="A197" s="161"/>
      <c r="B197" s="160"/>
      <c r="C197" s="160" t="s">
        <v>9</v>
      </c>
      <c r="D197" s="161">
        <v>2616</v>
      </c>
      <c r="E197" s="161">
        <v>146</v>
      </c>
      <c r="F197" s="161">
        <v>16564</v>
      </c>
      <c r="G197" s="161">
        <v>1</v>
      </c>
      <c r="H197" s="161">
        <v>12</v>
      </c>
      <c r="I197" s="161">
        <v>3</v>
      </c>
      <c r="J197" s="161">
        <v>87</v>
      </c>
      <c r="K197" s="52">
        <f t="shared" si="16"/>
        <v>5187</v>
      </c>
      <c r="L197" s="161">
        <v>130</v>
      </c>
      <c r="M197" s="161">
        <f t="shared" si="17"/>
        <v>674310</v>
      </c>
      <c r="N197" s="161">
        <v>1</v>
      </c>
      <c r="O197" s="161" t="s">
        <v>3305</v>
      </c>
      <c r="P197" s="161"/>
      <c r="Q197" s="161"/>
      <c r="R197" s="161"/>
      <c r="S197" s="161"/>
      <c r="T197" s="161"/>
      <c r="U197" s="161">
        <f t="shared" si="14"/>
        <v>0</v>
      </c>
      <c r="V197" s="161">
        <v>5187</v>
      </c>
      <c r="W197" s="161"/>
      <c r="X197" s="161"/>
      <c r="Y197" s="161"/>
      <c r="Z197" s="161"/>
      <c r="AA197" s="160">
        <f t="shared" si="20"/>
        <v>0</v>
      </c>
      <c r="AB197" s="161">
        <f t="shared" si="18"/>
        <v>0</v>
      </c>
      <c r="AC197" s="161">
        <f t="shared" si="15"/>
        <v>674310</v>
      </c>
      <c r="AD197" s="161">
        <v>0</v>
      </c>
      <c r="AE197" s="161">
        <v>50</v>
      </c>
      <c r="AF197" s="161">
        <v>0</v>
      </c>
      <c r="AG197" s="136">
        <f t="shared" si="19"/>
        <v>0</v>
      </c>
    </row>
    <row r="198" spans="1:33" s="53" customFormat="1" ht="27.75" customHeight="1" x14ac:dyDescent="0.5">
      <c r="A198" s="161"/>
      <c r="B198" s="160" t="s">
        <v>3306</v>
      </c>
      <c r="C198" s="160" t="s">
        <v>9</v>
      </c>
      <c r="D198" s="161">
        <v>5447</v>
      </c>
      <c r="E198" s="161">
        <v>158</v>
      </c>
      <c r="F198" s="161">
        <v>58011</v>
      </c>
      <c r="G198" s="161">
        <v>2</v>
      </c>
      <c r="H198" s="161">
        <v>1</v>
      </c>
      <c r="I198" s="161">
        <v>3</v>
      </c>
      <c r="J198" s="161">
        <v>13</v>
      </c>
      <c r="K198" s="52">
        <f t="shared" si="16"/>
        <v>713</v>
      </c>
      <c r="L198" s="161">
        <v>430</v>
      </c>
      <c r="M198" s="161">
        <f t="shared" si="17"/>
        <v>306590</v>
      </c>
      <c r="N198" s="161">
        <v>2</v>
      </c>
      <c r="O198" s="161" t="s">
        <v>3307</v>
      </c>
      <c r="P198" s="161" t="s">
        <v>15</v>
      </c>
      <c r="Q198" s="161" t="s">
        <v>12</v>
      </c>
      <c r="R198" s="161">
        <v>2</v>
      </c>
      <c r="S198" s="161">
        <v>132</v>
      </c>
      <c r="T198" s="161">
        <v>6400</v>
      </c>
      <c r="U198" s="161">
        <f t="shared" si="14"/>
        <v>844800</v>
      </c>
      <c r="V198" s="161">
        <v>713</v>
      </c>
      <c r="W198" s="161"/>
      <c r="X198" s="161"/>
      <c r="Y198" s="161"/>
      <c r="Z198" s="161">
        <v>21</v>
      </c>
      <c r="AA198" s="160">
        <f t="shared" si="20"/>
        <v>675840</v>
      </c>
      <c r="AB198" s="161">
        <f t="shared" si="18"/>
        <v>168960</v>
      </c>
      <c r="AC198" s="161">
        <f t="shared" si="15"/>
        <v>475550</v>
      </c>
      <c r="AD198" s="161">
        <v>0</v>
      </c>
      <c r="AE198" s="161">
        <v>50</v>
      </c>
      <c r="AF198" s="161">
        <v>0</v>
      </c>
      <c r="AG198" s="136">
        <f t="shared" si="19"/>
        <v>0</v>
      </c>
    </row>
    <row r="199" spans="1:33" s="53" customFormat="1" ht="27.75" customHeight="1" x14ac:dyDescent="0.5">
      <c r="A199" s="161"/>
      <c r="B199" s="160"/>
      <c r="C199" s="160" t="s">
        <v>9</v>
      </c>
      <c r="D199" s="161">
        <v>6045</v>
      </c>
      <c r="E199" s="161">
        <v>155</v>
      </c>
      <c r="F199" s="161">
        <v>14771</v>
      </c>
      <c r="G199" s="161">
        <v>1</v>
      </c>
      <c r="H199" s="161">
        <v>5</v>
      </c>
      <c r="I199" s="161">
        <v>2</v>
      </c>
      <c r="J199" s="161">
        <v>11</v>
      </c>
      <c r="K199" s="52">
        <f t="shared" si="16"/>
        <v>2211</v>
      </c>
      <c r="L199" s="161">
        <v>100</v>
      </c>
      <c r="M199" s="161">
        <f t="shared" si="17"/>
        <v>221100</v>
      </c>
      <c r="N199" s="161">
        <v>1</v>
      </c>
      <c r="O199" s="161" t="s">
        <v>3307</v>
      </c>
      <c r="P199" s="161"/>
      <c r="Q199" s="161"/>
      <c r="R199" s="161"/>
      <c r="S199" s="161"/>
      <c r="T199" s="161"/>
      <c r="U199" s="161">
        <f t="shared" si="14"/>
        <v>0</v>
      </c>
      <c r="V199" s="161">
        <v>2211</v>
      </c>
      <c r="W199" s="161"/>
      <c r="X199" s="161"/>
      <c r="Y199" s="161"/>
      <c r="Z199" s="161"/>
      <c r="AA199" s="160">
        <f t="shared" si="20"/>
        <v>0</v>
      </c>
      <c r="AB199" s="161">
        <f t="shared" si="18"/>
        <v>0</v>
      </c>
      <c r="AC199" s="161">
        <f t="shared" si="15"/>
        <v>221100</v>
      </c>
      <c r="AD199" s="161">
        <v>0</v>
      </c>
      <c r="AE199" s="161">
        <v>50</v>
      </c>
      <c r="AF199" s="161">
        <v>0</v>
      </c>
      <c r="AG199" s="136">
        <f t="shared" si="19"/>
        <v>0</v>
      </c>
    </row>
    <row r="200" spans="1:33" s="53" customFormat="1" ht="27.75" customHeight="1" x14ac:dyDescent="0.5">
      <c r="A200" s="161"/>
      <c r="B200" s="160"/>
      <c r="C200" s="160" t="s">
        <v>9</v>
      </c>
      <c r="D200" s="161">
        <v>869</v>
      </c>
      <c r="E200" s="161">
        <v>32</v>
      </c>
      <c r="F200" s="161">
        <v>16999</v>
      </c>
      <c r="G200" s="161">
        <v>1</v>
      </c>
      <c r="H200" s="161">
        <v>4</v>
      </c>
      <c r="I200" s="161">
        <v>3</v>
      </c>
      <c r="J200" s="161">
        <v>47</v>
      </c>
      <c r="K200" s="52">
        <f t="shared" si="16"/>
        <v>1947</v>
      </c>
      <c r="L200" s="161">
        <v>100</v>
      </c>
      <c r="M200" s="161">
        <f t="shared" si="17"/>
        <v>194700</v>
      </c>
      <c r="N200" s="161">
        <v>1</v>
      </c>
      <c r="O200" s="161" t="s">
        <v>3307</v>
      </c>
      <c r="P200" s="161"/>
      <c r="Q200" s="161"/>
      <c r="R200" s="161"/>
      <c r="S200" s="161"/>
      <c r="T200" s="161"/>
      <c r="U200" s="161">
        <f t="shared" si="14"/>
        <v>0</v>
      </c>
      <c r="V200" s="161">
        <v>1947</v>
      </c>
      <c r="W200" s="161"/>
      <c r="X200" s="161"/>
      <c r="Y200" s="161"/>
      <c r="Z200" s="161"/>
      <c r="AA200" s="160">
        <f t="shared" si="20"/>
        <v>0</v>
      </c>
      <c r="AB200" s="161">
        <f t="shared" si="18"/>
        <v>0</v>
      </c>
      <c r="AC200" s="161">
        <f t="shared" si="15"/>
        <v>194700</v>
      </c>
      <c r="AD200" s="161">
        <v>0</v>
      </c>
      <c r="AE200" s="161">
        <v>50</v>
      </c>
      <c r="AF200" s="161">
        <v>0</v>
      </c>
      <c r="AG200" s="136">
        <f t="shared" si="19"/>
        <v>0</v>
      </c>
    </row>
    <row r="201" spans="1:33" s="53" customFormat="1" ht="27.75" customHeight="1" x14ac:dyDescent="0.5">
      <c r="A201" s="161"/>
      <c r="B201" s="160" t="s">
        <v>3308</v>
      </c>
      <c r="C201" s="160" t="s">
        <v>9</v>
      </c>
      <c r="D201" s="161"/>
      <c r="E201" s="161">
        <v>57</v>
      </c>
      <c r="F201" s="161">
        <v>7096</v>
      </c>
      <c r="G201" s="161">
        <v>2</v>
      </c>
      <c r="H201" s="161">
        <v>1</v>
      </c>
      <c r="I201" s="161">
        <v>2</v>
      </c>
      <c r="J201" s="161">
        <v>59</v>
      </c>
      <c r="K201" s="52">
        <f t="shared" si="16"/>
        <v>659</v>
      </c>
      <c r="L201" s="161">
        <v>450</v>
      </c>
      <c r="M201" s="161">
        <f t="shared" si="17"/>
        <v>296550</v>
      </c>
      <c r="N201" s="161">
        <v>2</v>
      </c>
      <c r="O201" s="161" t="s">
        <v>3309</v>
      </c>
      <c r="P201" s="161" t="s">
        <v>15</v>
      </c>
      <c r="Q201" s="161" t="s">
        <v>12</v>
      </c>
      <c r="R201" s="161">
        <v>2</v>
      </c>
      <c r="S201" s="161">
        <v>251</v>
      </c>
      <c r="T201" s="161">
        <v>6400</v>
      </c>
      <c r="U201" s="161">
        <f t="shared" si="14"/>
        <v>1606400</v>
      </c>
      <c r="V201" s="161"/>
      <c r="W201" s="161">
        <v>251</v>
      </c>
      <c r="X201" s="161"/>
      <c r="Y201" s="161"/>
      <c r="Z201" s="161">
        <v>21</v>
      </c>
      <c r="AA201" s="160">
        <f t="shared" si="20"/>
        <v>1285120</v>
      </c>
      <c r="AB201" s="161">
        <f t="shared" si="18"/>
        <v>321280</v>
      </c>
      <c r="AC201" s="161">
        <f t="shared" si="15"/>
        <v>617830</v>
      </c>
      <c r="AD201" s="161">
        <v>0</v>
      </c>
      <c r="AE201" s="161">
        <v>50</v>
      </c>
      <c r="AF201" s="161">
        <v>0</v>
      </c>
      <c r="AG201" s="136">
        <f t="shared" si="19"/>
        <v>0</v>
      </c>
    </row>
    <row r="202" spans="1:33" s="53" customFormat="1" ht="27.75" customHeight="1" x14ac:dyDescent="0.5">
      <c r="A202" s="161"/>
      <c r="B202" s="160"/>
      <c r="C202" s="160" t="s">
        <v>9</v>
      </c>
      <c r="D202" s="161">
        <v>2501</v>
      </c>
      <c r="E202" s="161">
        <v>32</v>
      </c>
      <c r="F202" s="161">
        <v>16627</v>
      </c>
      <c r="G202" s="161">
        <v>1</v>
      </c>
      <c r="H202" s="161">
        <v>35</v>
      </c>
      <c r="I202" s="161">
        <v>1</v>
      </c>
      <c r="J202" s="161">
        <v>61</v>
      </c>
      <c r="K202" s="52">
        <f t="shared" si="16"/>
        <v>14161</v>
      </c>
      <c r="L202" s="161">
        <v>75</v>
      </c>
      <c r="M202" s="161">
        <f t="shared" si="17"/>
        <v>1062075</v>
      </c>
      <c r="N202" s="161">
        <v>1</v>
      </c>
      <c r="O202" s="161" t="s">
        <v>3309</v>
      </c>
      <c r="P202" s="161"/>
      <c r="Q202" s="161"/>
      <c r="R202" s="161"/>
      <c r="S202" s="161"/>
      <c r="T202" s="161"/>
      <c r="U202" s="161">
        <f t="shared" si="14"/>
        <v>0</v>
      </c>
      <c r="V202" s="161">
        <v>14161</v>
      </c>
      <c r="W202" s="161"/>
      <c r="X202" s="161"/>
      <c r="Y202" s="161"/>
      <c r="Z202" s="161"/>
      <c r="AA202" s="160">
        <f t="shared" si="20"/>
        <v>0</v>
      </c>
      <c r="AB202" s="161">
        <f t="shared" si="18"/>
        <v>0</v>
      </c>
      <c r="AC202" s="161">
        <f t="shared" si="15"/>
        <v>1062075</v>
      </c>
      <c r="AD202" s="161">
        <v>0</v>
      </c>
      <c r="AE202" s="161">
        <v>50</v>
      </c>
      <c r="AF202" s="161">
        <v>0</v>
      </c>
      <c r="AG202" s="136">
        <f t="shared" si="19"/>
        <v>0</v>
      </c>
    </row>
    <row r="203" spans="1:33" s="53" customFormat="1" ht="27.75" customHeight="1" x14ac:dyDescent="0.5">
      <c r="A203" s="161"/>
      <c r="B203" s="160" t="s">
        <v>3310</v>
      </c>
      <c r="C203" s="160" t="s">
        <v>9</v>
      </c>
      <c r="D203" s="161">
        <v>3271</v>
      </c>
      <c r="E203" s="161">
        <v>216</v>
      </c>
      <c r="F203" s="161">
        <v>27209</v>
      </c>
      <c r="G203" s="161">
        <v>1</v>
      </c>
      <c r="H203" s="161">
        <v>5</v>
      </c>
      <c r="I203" s="161">
        <v>2</v>
      </c>
      <c r="J203" s="161">
        <v>73</v>
      </c>
      <c r="K203" s="52">
        <f t="shared" si="16"/>
        <v>2273</v>
      </c>
      <c r="L203" s="161">
        <v>75</v>
      </c>
      <c r="M203" s="161">
        <f t="shared" si="17"/>
        <v>170475</v>
      </c>
      <c r="N203" s="161">
        <v>1</v>
      </c>
      <c r="O203" s="161" t="s">
        <v>3309</v>
      </c>
      <c r="P203" s="161"/>
      <c r="Q203" s="161"/>
      <c r="R203" s="161"/>
      <c r="S203" s="161"/>
      <c r="T203" s="161"/>
      <c r="U203" s="161">
        <f t="shared" ref="U203:U266" si="21">S203*T203</f>
        <v>0</v>
      </c>
      <c r="V203" s="161">
        <v>2273</v>
      </c>
      <c r="W203" s="161"/>
      <c r="X203" s="161"/>
      <c r="Y203" s="161"/>
      <c r="Z203" s="161"/>
      <c r="AA203" s="160">
        <f t="shared" si="20"/>
        <v>0</v>
      </c>
      <c r="AB203" s="161">
        <f t="shared" si="18"/>
        <v>0</v>
      </c>
      <c r="AC203" s="161">
        <f t="shared" ref="AC203:AC266" si="22">M203+AB203</f>
        <v>170475</v>
      </c>
      <c r="AD203" s="161">
        <v>0</v>
      </c>
      <c r="AE203" s="161">
        <v>50</v>
      </c>
      <c r="AF203" s="161">
        <v>0</v>
      </c>
      <c r="AG203" s="136">
        <f t="shared" si="19"/>
        <v>0</v>
      </c>
    </row>
    <row r="204" spans="1:33" s="53" customFormat="1" ht="27.75" customHeight="1" x14ac:dyDescent="0.5">
      <c r="A204" s="161"/>
      <c r="B204" s="160"/>
      <c r="C204" s="160" t="s">
        <v>9</v>
      </c>
      <c r="D204" s="161">
        <v>738</v>
      </c>
      <c r="E204" s="161">
        <v>73</v>
      </c>
      <c r="F204" s="161">
        <v>7223</v>
      </c>
      <c r="G204" s="161">
        <v>1</v>
      </c>
      <c r="H204" s="161">
        <v>1</v>
      </c>
      <c r="I204" s="161">
        <v>3</v>
      </c>
      <c r="J204" s="161">
        <v>71</v>
      </c>
      <c r="K204" s="52">
        <f t="shared" si="16"/>
        <v>771</v>
      </c>
      <c r="L204" s="161">
        <v>380</v>
      </c>
      <c r="M204" s="161">
        <f t="shared" si="17"/>
        <v>292980</v>
      </c>
      <c r="N204" s="161">
        <v>1</v>
      </c>
      <c r="O204" s="161" t="s">
        <v>3309</v>
      </c>
      <c r="P204" s="161"/>
      <c r="Q204" s="161"/>
      <c r="R204" s="161"/>
      <c r="S204" s="161"/>
      <c r="T204" s="161"/>
      <c r="U204" s="161">
        <f t="shared" si="21"/>
        <v>0</v>
      </c>
      <c r="V204" s="161">
        <v>771</v>
      </c>
      <c r="W204" s="161"/>
      <c r="X204" s="161"/>
      <c r="Y204" s="161"/>
      <c r="Z204" s="161"/>
      <c r="AA204" s="160">
        <f t="shared" si="20"/>
        <v>0</v>
      </c>
      <c r="AB204" s="161">
        <f t="shared" si="18"/>
        <v>0</v>
      </c>
      <c r="AC204" s="161">
        <f t="shared" si="22"/>
        <v>292980</v>
      </c>
      <c r="AD204" s="161">
        <v>0</v>
      </c>
      <c r="AE204" s="161">
        <v>50</v>
      </c>
      <c r="AF204" s="161">
        <v>0</v>
      </c>
      <c r="AG204" s="136">
        <f t="shared" si="19"/>
        <v>0</v>
      </c>
    </row>
    <row r="205" spans="1:33" s="53" customFormat="1" ht="27.75" customHeight="1" x14ac:dyDescent="0.5">
      <c r="A205" s="161"/>
      <c r="B205" s="160" t="s">
        <v>3311</v>
      </c>
      <c r="C205" s="160" t="s">
        <v>9</v>
      </c>
      <c r="D205" s="161">
        <v>4030</v>
      </c>
      <c r="E205" s="161">
        <v>60</v>
      </c>
      <c r="F205" s="161">
        <v>36699</v>
      </c>
      <c r="G205" s="161">
        <v>2</v>
      </c>
      <c r="H205" s="161"/>
      <c r="I205" s="161">
        <v>1</v>
      </c>
      <c r="J205" s="161">
        <v>83</v>
      </c>
      <c r="K205" s="52">
        <f t="shared" si="16"/>
        <v>183</v>
      </c>
      <c r="L205" s="161">
        <v>75</v>
      </c>
      <c r="M205" s="161">
        <f t="shared" si="17"/>
        <v>13725</v>
      </c>
      <c r="N205" s="161">
        <v>2</v>
      </c>
      <c r="O205" s="161" t="s">
        <v>3312</v>
      </c>
      <c r="P205" s="161" t="s">
        <v>15</v>
      </c>
      <c r="Q205" s="161" t="s">
        <v>12</v>
      </c>
      <c r="R205" s="161">
        <v>2</v>
      </c>
      <c r="S205" s="161">
        <v>168</v>
      </c>
      <c r="T205" s="161">
        <v>6400</v>
      </c>
      <c r="U205" s="161">
        <f t="shared" si="21"/>
        <v>1075200</v>
      </c>
      <c r="V205" s="161"/>
      <c r="W205" s="161">
        <v>168</v>
      </c>
      <c r="X205" s="161"/>
      <c r="Y205" s="161"/>
      <c r="Z205" s="161">
        <v>21</v>
      </c>
      <c r="AA205" s="160">
        <f t="shared" si="20"/>
        <v>860160</v>
      </c>
      <c r="AB205" s="161">
        <f t="shared" si="18"/>
        <v>215040</v>
      </c>
      <c r="AC205" s="161">
        <f t="shared" si="22"/>
        <v>228765</v>
      </c>
      <c r="AD205" s="161">
        <v>0</v>
      </c>
      <c r="AE205" s="161">
        <v>50</v>
      </c>
      <c r="AF205" s="161">
        <v>0</v>
      </c>
      <c r="AG205" s="136">
        <f t="shared" si="19"/>
        <v>0</v>
      </c>
    </row>
    <row r="206" spans="1:33" s="53" customFormat="1" ht="27.75" customHeight="1" x14ac:dyDescent="0.5">
      <c r="A206" s="161"/>
      <c r="B206" s="160"/>
      <c r="C206" s="160" t="s">
        <v>9</v>
      </c>
      <c r="D206" s="161">
        <v>5932</v>
      </c>
      <c r="E206" s="161">
        <v>393</v>
      </c>
      <c r="F206" s="161">
        <v>60848</v>
      </c>
      <c r="G206" s="161">
        <v>1</v>
      </c>
      <c r="H206" s="161">
        <v>6</v>
      </c>
      <c r="I206" s="161"/>
      <c r="J206" s="161">
        <v>80</v>
      </c>
      <c r="K206" s="52">
        <f t="shared" ref="K206:K269" si="23">H206*400+I206*100+J206</f>
        <v>2480</v>
      </c>
      <c r="L206" s="161">
        <v>100</v>
      </c>
      <c r="M206" s="161">
        <f t="shared" ref="M206:M269" si="24">K206*L206</f>
        <v>248000</v>
      </c>
      <c r="N206" s="161">
        <v>1</v>
      </c>
      <c r="O206" s="161" t="s">
        <v>3312</v>
      </c>
      <c r="P206" s="161"/>
      <c r="Q206" s="161"/>
      <c r="R206" s="161"/>
      <c r="S206" s="161"/>
      <c r="T206" s="161"/>
      <c r="U206" s="161">
        <f t="shared" si="21"/>
        <v>0</v>
      </c>
      <c r="V206" s="161">
        <v>2480</v>
      </c>
      <c r="W206" s="161"/>
      <c r="X206" s="161"/>
      <c r="Y206" s="161"/>
      <c r="Z206" s="161"/>
      <c r="AA206" s="160">
        <f t="shared" si="20"/>
        <v>0</v>
      </c>
      <c r="AB206" s="161">
        <f t="shared" ref="AB206:AB269" si="25">U206-AA206</f>
        <v>0</v>
      </c>
      <c r="AC206" s="161">
        <f t="shared" si="22"/>
        <v>248000</v>
      </c>
      <c r="AD206" s="161">
        <v>0</v>
      </c>
      <c r="AE206" s="161">
        <v>50</v>
      </c>
      <c r="AF206" s="161">
        <v>0</v>
      </c>
      <c r="AG206" s="136">
        <f t="shared" ref="AG206:AG269" si="26">AE206*AF206%</f>
        <v>0</v>
      </c>
    </row>
    <row r="207" spans="1:33" s="53" customFormat="1" ht="27.75" customHeight="1" x14ac:dyDescent="0.5">
      <c r="A207" s="161"/>
      <c r="B207" s="160"/>
      <c r="C207" s="160" t="s">
        <v>9</v>
      </c>
      <c r="D207" s="161">
        <v>4029</v>
      </c>
      <c r="E207" s="161">
        <v>59</v>
      </c>
      <c r="F207" s="161">
        <v>36698</v>
      </c>
      <c r="G207" s="161">
        <v>1</v>
      </c>
      <c r="H207" s="161"/>
      <c r="I207" s="161">
        <v>1</v>
      </c>
      <c r="J207" s="161">
        <v>63</v>
      </c>
      <c r="K207" s="52">
        <f t="shared" si="23"/>
        <v>163</v>
      </c>
      <c r="L207" s="161">
        <v>75</v>
      </c>
      <c r="M207" s="161">
        <f t="shared" si="24"/>
        <v>12225</v>
      </c>
      <c r="N207" s="161">
        <v>1</v>
      </c>
      <c r="O207" s="161" t="s">
        <v>3312</v>
      </c>
      <c r="P207" s="161"/>
      <c r="Q207" s="161"/>
      <c r="R207" s="161"/>
      <c r="S207" s="161"/>
      <c r="T207" s="161"/>
      <c r="U207" s="161">
        <f t="shared" si="21"/>
        <v>0</v>
      </c>
      <c r="V207" s="161">
        <v>163</v>
      </c>
      <c r="W207" s="161"/>
      <c r="X207" s="161"/>
      <c r="Y207" s="161"/>
      <c r="Z207" s="161"/>
      <c r="AA207" s="160">
        <f t="shared" ref="AA207:AA270" si="27">U207*80%</f>
        <v>0</v>
      </c>
      <c r="AB207" s="161">
        <f t="shared" si="25"/>
        <v>0</v>
      </c>
      <c r="AC207" s="161">
        <f t="shared" si="22"/>
        <v>12225</v>
      </c>
      <c r="AD207" s="161">
        <v>0</v>
      </c>
      <c r="AE207" s="161">
        <v>50</v>
      </c>
      <c r="AF207" s="161">
        <v>0</v>
      </c>
      <c r="AG207" s="136">
        <f t="shared" si="26"/>
        <v>0</v>
      </c>
    </row>
    <row r="208" spans="1:33" s="53" customFormat="1" ht="27.75" customHeight="1" x14ac:dyDescent="0.5">
      <c r="A208" s="161"/>
      <c r="B208" s="160"/>
      <c r="C208" s="160" t="s">
        <v>9</v>
      </c>
      <c r="D208" s="161">
        <v>694</v>
      </c>
      <c r="E208" s="161">
        <v>24</v>
      </c>
      <c r="F208" s="161">
        <v>7178</v>
      </c>
      <c r="G208" s="161">
        <v>1</v>
      </c>
      <c r="H208" s="161"/>
      <c r="I208" s="161">
        <v>2</v>
      </c>
      <c r="J208" s="161">
        <v>8</v>
      </c>
      <c r="K208" s="52">
        <f t="shared" si="23"/>
        <v>208</v>
      </c>
      <c r="L208" s="161">
        <v>430</v>
      </c>
      <c r="M208" s="161">
        <f t="shared" si="24"/>
        <v>89440</v>
      </c>
      <c r="N208" s="161">
        <v>1</v>
      </c>
      <c r="O208" s="161" t="s">
        <v>3312</v>
      </c>
      <c r="P208" s="161"/>
      <c r="Q208" s="161"/>
      <c r="R208" s="161"/>
      <c r="S208" s="161"/>
      <c r="T208" s="161"/>
      <c r="U208" s="161">
        <f t="shared" si="21"/>
        <v>0</v>
      </c>
      <c r="V208" s="161">
        <v>208</v>
      </c>
      <c r="W208" s="161"/>
      <c r="X208" s="161"/>
      <c r="Y208" s="161"/>
      <c r="Z208" s="161"/>
      <c r="AA208" s="160"/>
      <c r="AB208" s="161">
        <f t="shared" si="25"/>
        <v>0</v>
      </c>
      <c r="AC208" s="161">
        <f t="shared" si="22"/>
        <v>89440</v>
      </c>
      <c r="AD208" s="161">
        <v>0</v>
      </c>
      <c r="AE208" s="161">
        <v>50</v>
      </c>
      <c r="AF208" s="161">
        <v>0</v>
      </c>
      <c r="AG208" s="136">
        <f t="shared" si="26"/>
        <v>0</v>
      </c>
    </row>
    <row r="209" spans="1:33" s="53" customFormat="1" ht="27.75" customHeight="1" x14ac:dyDescent="0.5">
      <c r="A209" s="161"/>
      <c r="B209" s="160" t="s">
        <v>3313</v>
      </c>
      <c r="C209" s="160" t="s">
        <v>9</v>
      </c>
      <c r="D209" s="161">
        <v>704</v>
      </c>
      <c r="E209" s="161">
        <v>34</v>
      </c>
      <c r="F209" s="161">
        <v>7188</v>
      </c>
      <c r="G209" s="161">
        <v>2</v>
      </c>
      <c r="H209" s="161"/>
      <c r="I209" s="161"/>
      <c r="J209" s="161">
        <v>80</v>
      </c>
      <c r="K209" s="52">
        <f t="shared" si="23"/>
        <v>80</v>
      </c>
      <c r="L209" s="161">
        <v>430</v>
      </c>
      <c r="M209" s="161">
        <f t="shared" si="24"/>
        <v>34400</v>
      </c>
      <c r="N209" s="161">
        <v>2</v>
      </c>
      <c r="O209" s="161" t="s">
        <v>3314</v>
      </c>
      <c r="P209" s="161" t="s">
        <v>15</v>
      </c>
      <c r="Q209" s="161" t="s">
        <v>42</v>
      </c>
      <c r="R209" s="161">
        <v>2</v>
      </c>
      <c r="S209" s="161">
        <v>72</v>
      </c>
      <c r="T209" s="161">
        <v>6400</v>
      </c>
      <c r="U209" s="161">
        <f t="shared" si="21"/>
        <v>460800</v>
      </c>
      <c r="V209" s="161"/>
      <c r="W209" s="161">
        <v>72</v>
      </c>
      <c r="X209" s="161"/>
      <c r="Y209" s="161"/>
      <c r="Z209" s="161">
        <v>10</v>
      </c>
      <c r="AA209" s="160">
        <f>U209*10%</f>
        <v>46080</v>
      </c>
      <c r="AB209" s="161">
        <f t="shared" si="25"/>
        <v>414720</v>
      </c>
      <c r="AC209" s="161">
        <f t="shared" si="22"/>
        <v>449120</v>
      </c>
      <c r="AD209" s="161">
        <v>0</v>
      </c>
      <c r="AE209" s="161">
        <v>50</v>
      </c>
      <c r="AF209" s="161">
        <v>0</v>
      </c>
      <c r="AG209" s="136">
        <f t="shared" si="26"/>
        <v>0</v>
      </c>
    </row>
    <row r="210" spans="1:33" s="53" customFormat="1" ht="27.75" customHeight="1" x14ac:dyDescent="0.5">
      <c r="A210" s="161"/>
      <c r="B210" s="160" t="s">
        <v>3315</v>
      </c>
      <c r="C210" s="160" t="s">
        <v>9</v>
      </c>
      <c r="D210" s="161"/>
      <c r="E210" s="161">
        <v>68</v>
      </c>
      <c r="F210" s="161">
        <v>7107</v>
      </c>
      <c r="G210" s="161">
        <v>2</v>
      </c>
      <c r="H210" s="161"/>
      <c r="I210" s="161"/>
      <c r="J210" s="161">
        <v>77</v>
      </c>
      <c r="K210" s="52">
        <f t="shared" si="23"/>
        <v>77</v>
      </c>
      <c r="L210" s="161">
        <v>430</v>
      </c>
      <c r="M210" s="161">
        <f t="shared" si="24"/>
        <v>33110</v>
      </c>
      <c r="N210" s="161">
        <v>2</v>
      </c>
      <c r="O210" s="161" t="s">
        <v>3316</v>
      </c>
      <c r="P210" s="161" t="s">
        <v>15</v>
      </c>
      <c r="Q210" s="161" t="s">
        <v>12</v>
      </c>
      <c r="R210" s="161">
        <v>2</v>
      </c>
      <c r="S210" s="161">
        <v>297</v>
      </c>
      <c r="T210" s="161">
        <v>6400</v>
      </c>
      <c r="U210" s="161">
        <f t="shared" si="21"/>
        <v>1900800</v>
      </c>
      <c r="V210" s="161"/>
      <c r="W210" s="161">
        <v>297</v>
      </c>
      <c r="X210" s="161"/>
      <c r="Y210" s="161"/>
      <c r="Z210" s="161">
        <v>21</v>
      </c>
      <c r="AA210" s="160">
        <f t="shared" si="27"/>
        <v>1520640</v>
      </c>
      <c r="AB210" s="161">
        <f t="shared" si="25"/>
        <v>380160</v>
      </c>
      <c r="AC210" s="161">
        <f t="shared" si="22"/>
        <v>413270</v>
      </c>
      <c r="AD210" s="161">
        <v>0</v>
      </c>
      <c r="AE210" s="161">
        <v>50</v>
      </c>
      <c r="AF210" s="161">
        <v>0</v>
      </c>
      <c r="AG210" s="136">
        <f t="shared" si="26"/>
        <v>0</v>
      </c>
    </row>
    <row r="211" spans="1:33" s="53" customFormat="1" ht="27.75" customHeight="1" x14ac:dyDescent="0.5">
      <c r="A211" s="161"/>
      <c r="B211" s="160"/>
      <c r="C211" s="160" t="s">
        <v>9</v>
      </c>
      <c r="D211" s="161">
        <v>4251</v>
      </c>
      <c r="E211" s="161">
        <v>163</v>
      </c>
      <c r="F211" s="161">
        <v>41997</v>
      </c>
      <c r="G211" s="161">
        <v>1</v>
      </c>
      <c r="H211" s="161">
        <v>3</v>
      </c>
      <c r="I211" s="161">
        <v>3</v>
      </c>
      <c r="J211" s="161">
        <v>39</v>
      </c>
      <c r="K211" s="52">
        <f t="shared" si="23"/>
        <v>1539</v>
      </c>
      <c r="L211" s="161">
        <v>75</v>
      </c>
      <c r="M211" s="161">
        <f t="shared" si="24"/>
        <v>115425</v>
      </c>
      <c r="N211" s="161">
        <v>1</v>
      </c>
      <c r="O211" s="161" t="s">
        <v>3316</v>
      </c>
      <c r="P211" s="161"/>
      <c r="Q211" s="161"/>
      <c r="R211" s="161"/>
      <c r="S211" s="161"/>
      <c r="T211" s="161"/>
      <c r="U211" s="161">
        <f t="shared" si="21"/>
        <v>0</v>
      </c>
      <c r="V211" s="161">
        <v>1539</v>
      </c>
      <c r="W211" s="161"/>
      <c r="X211" s="161"/>
      <c r="Y211" s="161"/>
      <c r="Z211" s="161"/>
      <c r="AA211" s="160">
        <f t="shared" si="27"/>
        <v>0</v>
      </c>
      <c r="AB211" s="161">
        <f t="shared" si="25"/>
        <v>0</v>
      </c>
      <c r="AC211" s="161">
        <f t="shared" si="22"/>
        <v>115425</v>
      </c>
      <c r="AD211" s="161">
        <v>0</v>
      </c>
      <c r="AE211" s="161">
        <v>50</v>
      </c>
      <c r="AF211" s="161">
        <v>0</v>
      </c>
      <c r="AG211" s="136">
        <f t="shared" si="26"/>
        <v>0</v>
      </c>
    </row>
    <row r="212" spans="1:33" s="53" customFormat="1" ht="27.75" customHeight="1" x14ac:dyDescent="0.5">
      <c r="A212" s="161"/>
      <c r="B212" s="160"/>
      <c r="C212" s="160" t="s">
        <v>9</v>
      </c>
      <c r="D212" s="161">
        <v>497</v>
      </c>
      <c r="E212" s="161">
        <v>44</v>
      </c>
      <c r="F212" s="161">
        <v>7089</v>
      </c>
      <c r="G212" s="161">
        <v>1</v>
      </c>
      <c r="H212" s="161"/>
      <c r="I212" s="161">
        <v>3</v>
      </c>
      <c r="J212" s="161">
        <v>29</v>
      </c>
      <c r="K212" s="52">
        <f t="shared" si="23"/>
        <v>329</v>
      </c>
      <c r="L212" s="161">
        <v>380</v>
      </c>
      <c r="M212" s="161">
        <f t="shared" si="24"/>
        <v>125020</v>
      </c>
      <c r="N212" s="161">
        <v>1</v>
      </c>
      <c r="O212" s="161" t="s">
        <v>3316</v>
      </c>
      <c r="P212" s="161"/>
      <c r="Q212" s="161"/>
      <c r="R212" s="161"/>
      <c r="S212" s="161"/>
      <c r="T212" s="161"/>
      <c r="U212" s="161">
        <f t="shared" si="21"/>
        <v>0</v>
      </c>
      <c r="V212" s="161">
        <v>329</v>
      </c>
      <c r="W212" s="161"/>
      <c r="X212" s="161"/>
      <c r="Y212" s="161"/>
      <c r="Z212" s="161"/>
      <c r="AA212" s="160">
        <f t="shared" si="27"/>
        <v>0</v>
      </c>
      <c r="AB212" s="161">
        <f t="shared" si="25"/>
        <v>0</v>
      </c>
      <c r="AC212" s="161">
        <f t="shared" si="22"/>
        <v>125020</v>
      </c>
      <c r="AD212" s="161">
        <v>0</v>
      </c>
      <c r="AE212" s="161">
        <v>50</v>
      </c>
      <c r="AF212" s="161">
        <v>0</v>
      </c>
      <c r="AG212" s="136">
        <f t="shared" si="26"/>
        <v>0</v>
      </c>
    </row>
    <row r="213" spans="1:33" s="53" customFormat="1" ht="27.75" customHeight="1" x14ac:dyDescent="0.5">
      <c r="A213" s="161"/>
      <c r="B213" s="160"/>
      <c r="C213" s="160" t="s">
        <v>9</v>
      </c>
      <c r="D213" s="161">
        <v>4900</v>
      </c>
      <c r="E213" s="161">
        <v>16</v>
      </c>
      <c r="F213" s="161">
        <v>52023</v>
      </c>
      <c r="G213" s="161">
        <v>1</v>
      </c>
      <c r="H213" s="161">
        <v>18</v>
      </c>
      <c r="I213" s="161"/>
      <c r="J213" s="161">
        <v>53</v>
      </c>
      <c r="K213" s="52">
        <f t="shared" si="23"/>
        <v>7253</v>
      </c>
      <c r="L213" s="161">
        <v>75</v>
      </c>
      <c r="M213" s="161">
        <f t="shared" si="24"/>
        <v>543975</v>
      </c>
      <c r="N213" s="161">
        <v>1</v>
      </c>
      <c r="O213" s="161" t="s">
        <v>3316</v>
      </c>
      <c r="P213" s="161"/>
      <c r="Q213" s="161"/>
      <c r="R213" s="161"/>
      <c r="S213" s="161"/>
      <c r="T213" s="161"/>
      <c r="U213" s="161">
        <f t="shared" si="21"/>
        <v>0</v>
      </c>
      <c r="V213" s="161">
        <v>7253</v>
      </c>
      <c r="W213" s="161"/>
      <c r="X213" s="161"/>
      <c r="Y213" s="161"/>
      <c r="Z213" s="161"/>
      <c r="AA213" s="160">
        <f t="shared" si="27"/>
        <v>0</v>
      </c>
      <c r="AB213" s="161">
        <f t="shared" si="25"/>
        <v>0</v>
      </c>
      <c r="AC213" s="161">
        <f t="shared" si="22"/>
        <v>543975</v>
      </c>
      <c r="AD213" s="161">
        <v>0</v>
      </c>
      <c r="AE213" s="161">
        <v>50</v>
      </c>
      <c r="AF213" s="161">
        <v>0</v>
      </c>
      <c r="AG213" s="136">
        <f t="shared" si="26"/>
        <v>0</v>
      </c>
    </row>
    <row r="214" spans="1:33" s="53" customFormat="1" ht="27.75" customHeight="1" x14ac:dyDescent="0.5">
      <c r="A214" s="161"/>
      <c r="B214" s="160"/>
      <c r="C214" s="160" t="s">
        <v>9</v>
      </c>
      <c r="D214" s="161">
        <v>2533</v>
      </c>
      <c r="E214" s="161">
        <v>40</v>
      </c>
      <c r="F214" s="161">
        <v>16659</v>
      </c>
      <c r="G214" s="161">
        <v>1</v>
      </c>
      <c r="H214" s="161">
        <v>15</v>
      </c>
      <c r="I214" s="161"/>
      <c r="J214" s="161">
        <v>40</v>
      </c>
      <c r="K214" s="52">
        <f t="shared" si="23"/>
        <v>6040</v>
      </c>
      <c r="L214" s="161">
        <v>180</v>
      </c>
      <c r="M214" s="161">
        <f t="shared" si="24"/>
        <v>1087200</v>
      </c>
      <c r="N214" s="161">
        <v>1</v>
      </c>
      <c r="O214" s="161" t="s">
        <v>3316</v>
      </c>
      <c r="P214" s="161"/>
      <c r="Q214" s="161"/>
      <c r="R214" s="161"/>
      <c r="S214" s="161"/>
      <c r="T214" s="161"/>
      <c r="U214" s="161">
        <f t="shared" si="21"/>
        <v>0</v>
      </c>
      <c r="V214" s="161">
        <v>6040</v>
      </c>
      <c r="W214" s="161"/>
      <c r="X214" s="161"/>
      <c r="Y214" s="161"/>
      <c r="Z214" s="161"/>
      <c r="AA214" s="160"/>
      <c r="AB214" s="161">
        <f t="shared" si="25"/>
        <v>0</v>
      </c>
      <c r="AC214" s="161">
        <f t="shared" si="22"/>
        <v>1087200</v>
      </c>
      <c r="AD214" s="161">
        <v>0</v>
      </c>
      <c r="AE214" s="161">
        <v>50</v>
      </c>
      <c r="AF214" s="161">
        <v>0</v>
      </c>
      <c r="AG214" s="136">
        <f t="shared" si="26"/>
        <v>0</v>
      </c>
    </row>
    <row r="215" spans="1:33" s="53" customFormat="1" ht="27.75" customHeight="1" x14ac:dyDescent="0.5">
      <c r="A215" s="161"/>
      <c r="B215" s="160" t="s">
        <v>3317</v>
      </c>
      <c r="C215" s="160" t="s">
        <v>9</v>
      </c>
      <c r="D215" s="161">
        <v>4792</v>
      </c>
      <c r="E215" s="161">
        <v>65</v>
      </c>
      <c r="F215" s="161">
        <v>50212</v>
      </c>
      <c r="G215" s="161">
        <v>2</v>
      </c>
      <c r="H215" s="161"/>
      <c r="I215" s="161"/>
      <c r="J215" s="161">
        <v>32</v>
      </c>
      <c r="K215" s="52">
        <f t="shared" si="23"/>
        <v>32</v>
      </c>
      <c r="L215" s="161">
        <v>430</v>
      </c>
      <c r="M215" s="161">
        <f t="shared" si="24"/>
        <v>13760</v>
      </c>
      <c r="N215" s="161">
        <v>2</v>
      </c>
      <c r="O215" s="161" t="s">
        <v>3318</v>
      </c>
      <c r="P215" s="161" t="s">
        <v>15</v>
      </c>
      <c r="Q215" s="161" t="s">
        <v>42</v>
      </c>
      <c r="R215" s="161">
        <v>2</v>
      </c>
      <c r="S215" s="161">
        <v>18</v>
      </c>
      <c r="T215" s="161">
        <v>6400</v>
      </c>
      <c r="U215" s="161">
        <f t="shared" si="21"/>
        <v>115200</v>
      </c>
      <c r="V215" s="161"/>
      <c r="W215" s="161">
        <v>18</v>
      </c>
      <c r="X215" s="161"/>
      <c r="Y215" s="161"/>
      <c r="Z215" s="161">
        <v>15</v>
      </c>
      <c r="AA215" s="160">
        <f>U215*20%</f>
        <v>23040</v>
      </c>
      <c r="AB215" s="161">
        <f t="shared" si="25"/>
        <v>92160</v>
      </c>
      <c r="AC215" s="161">
        <f t="shared" si="22"/>
        <v>105920</v>
      </c>
      <c r="AD215" s="161">
        <v>0</v>
      </c>
      <c r="AE215" s="161">
        <v>50</v>
      </c>
      <c r="AF215" s="161">
        <v>0</v>
      </c>
      <c r="AG215" s="136">
        <f t="shared" si="26"/>
        <v>0</v>
      </c>
    </row>
    <row r="216" spans="1:33" s="53" customFormat="1" ht="27.75" customHeight="1" x14ac:dyDescent="0.5">
      <c r="A216" s="161"/>
      <c r="B216" s="160" t="s">
        <v>3319</v>
      </c>
      <c r="C216" s="160" t="s">
        <v>9</v>
      </c>
      <c r="D216" s="161">
        <v>3995</v>
      </c>
      <c r="E216" s="161">
        <v>52</v>
      </c>
      <c r="F216" s="161">
        <v>35639</v>
      </c>
      <c r="G216" s="161">
        <v>2</v>
      </c>
      <c r="H216" s="161"/>
      <c r="I216" s="161"/>
      <c r="J216" s="161">
        <v>60</v>
      </c>
      <c r="K216" s="52">
        <f t="shared" si="23"/>
        <v>60</v>
      </c>
      <c r="L216" s="161">
        <v>430</v>
      </c>
      <c r="M216" s="161">
        <f t="shared" si="24"/>
        <v>25800</v>
      </c>
      <c r="N216" s="161">
        <v>2</v>
      </c>
      <c r="O216" s="161" t="s">
        <v>3320</v>
      </c>
      <c r="P216" s="161" t="s">
        <v>15</v>
      </c>
      <c r="Q216" s="161" t="s">
        <v>12</v>
      </c>
      <c r="R216" s="161">
        <v>2</v>
      </c>
      <c r="S216" s="161">
        <v>195</v>
      </c>
      <c r="T216" s="161">
        <v>6400</v>
      </c>
      <c r="U216" s="161">
        <f t="shared" si="21"/>
        <v>1248000</v>
      </c>
      <c r="V216" s="161"/>
      <c r="W216" s="161">
        <v>195</v>
      </c>
      <c r="X216" s="161"/>
      <c r="Y216" s="161"/>
      <c r="Z216" s="161">
        <v>21</v>
      </c>
      <c r="AA216" s="160">
        <f t="shared" si="27"/>
        <v>998400</v>
      </c>
      <c r="AB216" s="161">
        <f t="shared" si="25"/>
        <v>249600</v>
      </c>
      <c r="AC216" s="161">
        <f t="shared" si="22"/>
        <v>275400</v>
      </c>
      <c r="AD216" s="161">
        <v>0</v>
      </c>
      <c r="AE216" s="161">
        <v>50</v>
      </c>
      <c r="AF216" s="161">
        <v>0</v>
      </c>
      <c r="AG216" s="136">
        <f t="shared" si="26"/>
        <v>0</v>
      </c>
    </row>
    <row r="217" spans="1:33" s="53" customFormat="1" ht="27.75" customHeight="1" x14ac:dyDescent="0.5">
      <c r="A217" s="161"/>
      <c r="B217" s="160"/>
      <c r="C217" s="160" t="s">
        <v>9</v>
      </c>
      <c r="D217" s="161">
        <v>4001</v>
      </c>
      <c r="E217" s="161">
        <v>58</v>
      </c>
      <c r="F217" s="161">
        <v>35634</v>
      </c>
      <c r="G217" s="161">
        <v>1</v>
      </c>
      <c r="H217" s="161">
        <v>3</v>
      </c>
      <c r="I217" s="161">
        <v>1</v>
      </c>
      <c r="J217" s="161">
        <v>82</v>
      </c>
      <c r="K217" s="52">
        <f t="shared" si="23"/>
        <v>1382</v>
      </c>
      <c r="L217" s="161">
        <v>100</v>
      </c>
      <c r="M217" s="161">
        <f t="shared" si="24"/>
        <v>138200</v>
      </c>
      <c r="N217" s="161">
        <v>1</v>
      </c>
      <c r="O217" s="161" t="s">
        <v>3320</v>
      </c>
      <c r="P217" s="161"/>
      <c r="Q217" s="161"/>
      <c r="R217" s="161"/>
      <c r="S217" s="161"/>
      <c r="T217" s="161"/>
      <c r="U217" s="161">
        <f t="shared" si="21"/>
        <v>0</v>
      </c>
      <c r="V217" s="161">
        <v>1382</v>
      </c>
      <c r="W217" s="161"/>
      <c r="X217" s="161"/>
      <c r="Y217" s="161"/>
      <c r="Z217" s="161"/>
      <c r="AA217" s="160">
        <f t="shared" si="27"/>
        <v>0</v>
      </c>
      <c r="AB217" s="161">
        <f t="shared" si="25"/>
        <v>0</v>
      </c>
      <c r="AC217" s="161">
        <f t="shared" si="22"/>
        <v>138200</v>
      </c>
      <c r="AD217" s="161">
        <v>0</v>
      </c>
      <c r="AE217" s="161">
        <v>50</v>
      </c>
      <c r="AF217" s="161">
        <v>0</v>
      </c>
      <c r="AG217" s="136">
        <f t="shared" si="26"/>
        <v>0</v>
      </c>
    </row>
    <row r="218" spans="1:33" s="53" customFormat="1" ht="27.75" customHeight="1" x14ac:dyDescent="0.5">
      <c r="A218" s="161"/>
      <c r="B218" s="160"/>
      <c r="C218" s="160" t="s">
        <v>9</v>
      </c>
      <c r="D218" s="161">
        <v>3996</v>
      </c>
      <c r="E218" s="161">
        <v>53</v>
      </c>
      <c r="F218" s="161">
        <v>35640</v>
      </c>
      <c r="G218" s="161">
        <v>1</v>
      </c>
      <c r="H218" s="161"/>
      <c r="I218" s="161">
        <v>1</v>
      </c>
      <c r="J218" s="161">
        <v>78</v>
      </c>
      <c r="K218" s="52">
        <f t="shared" si="23"/>
        <v>178</v>
      </c>
      <c r="L218" s="161">
        <v>430</v>
      </c>
      <c r="M218" s="161">
        <f t="shared" si="24"/>
        <v>76540</v>
      </c>
      <c r="N218" s="161">
        <v>1</v>
      </c>
      <c r="O218" s="161" t="s">
        <v>3320</v>
      </c>
      <c r="P218" s="161"/>
      <c r="Q218" s="161"/>
      <c r="R218" s="161"/>
      <c r="S218" s="161"/>
      <c r="T218" s="161"/>
      <c r="U218" s="161">
        <f t="shared" si="21"/>
        <v>0</v>
      </c>
      <c r="V218" s="161">
        <v>178</v>
      </c>
      <c r="W218" s="161"/>
      <c r="X218" s="161"/>
      <c r="Y218" s="161"/>
      <c r="Z218" s="161"/>
      <c r="AA218" s="160">
        <f t="shared" si="27"/>
        <v>0</v>
      </c>
      <c r="AB218" s="161">
        <f t="shared" si="25"/>
        <v>0</v>
      </c>
      <c r="AC218" s="161">
        <f t="shared" si="22"/>
        <v>76540</v>
      </c>
      <c r="AD218" s="161">
        <v>0</v>
      </c>
      <c r="AE218" s="161">
        <v>50</v>
      </c>
      <c r="AF218" s="161">
        <v>0</v>
      </c>
      <c r="AG218" s="136">
        <f t="shared" si="26"/>
        <v>0</v>
      </c>
    </row>
    <row r="219" spans="1:33" s="53" customFormat="1" ht="27.75" customHeight="1" x14ac:dyDescent="0.5">
      <c r="A219" s="161"/>
      <c r="B219" s="160"/>
      <c r="C219" s="160" t="s">
        <v>9</v>
      </c>
      <c r="D219" s="161">
        <v>4000</v>
      </c>
      <c r="E219" s="161">
        <v>57</v>
      </c>
      <c r="F219" s="161">
        <v>35633</v>
      </c>
      <c r="G219" s="161">
        <v>1</v>
      </c>
      <c r="H219" s="161">
        <v>5</v>
      </c>
      <c r="I219" s="161">
        <v>2</v>
      </c>
      <c r="J219" s="161">
        <v>94</v>
      </c>
      <c r="K219" s="52">
        <f t="shared" si="23"/>
        <v>2294</v>
      </c>
      <c r="L219" s="161">
        <v>100</v>
      </c>
      <c r="M219" s="161">
        <f t="shared" si="24"/>
        <v>229400</v>
      </c>
      <c r="N219" s="161">
        <v>1</v>
      </c>
      <c r="O219" s="161" t="s">
        <v>3320</v>
      </c>
      <c r="P219" s="161"/>
      <c r="Q219" s="161"/>
      <c r="R219" s="161"/>
      <c r="S219" s="161"/>
      <c r="T219" s="161"/>
      <c r="U219" s="161">
        <f t="shared" si="21"/>
        <v>0</v>
      </c>
      <c r="V219" s="161">
        <v>2294</v>
      </c>
      <c r="W219" s="161"/>
      <c r="X219" s="161"/>
      <c r="Y219" s="161"/>
      <c r="Z219" s="161"/>
      <c r="AA219" s="160">
        <f t="shared" si="27"/>
        <v>0</v>
      </c>
      <c r="AB219" s="161">
        <f t="shared" si="25"/>
        <v>0</v>
      </c>
      <c r="AC219" s="161">
        <f t="shared" si="22"/>
        <v>229400</v>
      </c>
      <c r="AD219" s="161">
        <v>0</v>
      </c>
      <c r="AE219" s="161">
        <v>50</v>
      </c>
      <c r="AF219" s="161">
        <v>0</v>
      </c>
      <c r="AG219" s="136">
        <f t="shared" si="26"/>
        <v>0</v>
      </c>
    </row>
    <row r="220" spans="1:33" s="53" customFormat="1" ht="27.75" customHeight="1" x14ac:dyDescent="0.5">
      <c r="A220" s="161"/>
      <c r="B220" s="160"/>
      <c r="C220" s="160" t="s">
        <v>9</v>
      </c>
      <c r="D220" s="161">
        <v>4005</v>
      </c>
      <c r="E220" s="161">
        <v>62</v>
      </c>
      <c r="F220" s="161">
        <v>35638</v>
      </c>
      <c r="G220" s="161">
        <v>1</v>
      </c>
      <c r="H220" s="161">
        <v>1</v>
      </c>
      <c r="I220" s="161">
        <v>2</v>
      </c>
      <c r="J220" s="161">
        <v>47</v>
      </c>
      <c r="K220" s="52">
        <f t="shared" si="23"/>
        <v>647</v>
      </c>
      <c r="L220" s="161">
        <v>100</v>
      </c>
      <c r="M220" s="161">
        <f t="shared" si="24"/>
        <v>64700</v>
      </c>
      <c r="N220" s="161">
        <v>1</v>
      </c>
      <c r="O220" s="161" t="s">
        <v>3320</v>
      </c>
      <c r="P220" s="161"/>
      <c r="Q220" s="161"/>
      <c r="R220" s="161"/>
      <c r="S220" s="161"/>
      <c r="T220" s="161"/>
      <c r="U220" s="161">
        <f t="shared" si="21"/>
        <v>0</v>
      </c>
      <c r="V220" s="161">
        <v>647</v>
      </c>
      <c r="W220" s="161"/>
      <c r="X220" s="161"/>
      <c r="Y220" s="161"/>
      <c r="Z220" s="161"/>
      <c r="AA220" s="160">
        <f t="shared" si="27"/>
        <v>0</v>
      </c>
      <c r="AB220" s="161">
        <f t="shared" si="25"/>
        <v>0</v>
      </c>
      <c r="AC220" s="161">
        <f t="shared" si="22"/>
        <v>64700</v>
      </c>
      <c r="AD220" s="161">
        <v>0</v>
      </c>
      <c r="AE220" s="161">
        <v>50</v>
      </c>
      <c r="AF220" s="161">
        <v>0</v>
      </c>
      <c r="AG220" s="136">
        <f t="shared" si="26"/>
        <v>0</v>
      </c>
    </row>
    <row r="221" spans="1:33" s="53" customFormat="1" ht="27.75" customHeight="1" x14ac:dyDescent="0.5">
      <c r="A221" s="161"/>
      <c r="B221" s="160"/>
      <c r="C221" s="160" t="s">
        <v>9</v>
      </c>
      <c r="D221" s="161">
        <v>4004</v>
      </c>
      <c r="E221" s="161">
        <v>61</v>
      </c>
      <c r="F221" s="161">
        <v>35637</v>
      </c>
      <c r="G221" s="161">
        <v>1</v>
      </c>
      <c r="H221" s="161"/>
      <c r="I221" s="161">
        <v>3</v>
      </c>
      <c r="J221" s="161">
        <v>86</v>
      </c>
      <c r="K221" s="52">
        <f t="shared" si="23"/>
        <v>386</v>
      </c>
      <c r="L221" s="161">
        <v>75</v>
      </c>
      <c r="M221" s="161">
        <f t="shared" si="24"/>
        <v>28950</v>
      </c>
      <c r="N221" s="161">
        <v>1</v>
      </c>
      <c r="O221" s="161" t="s">
        <v>3320</v>
      </c>
      <c r="P221" s="161"/>
      <c r="Q221" s="161"/>
      <c r="R221" s="161"/>
      <c r="S221" s="161"/>
      <c r="T221" s="161"/>
      <c r="U221" s="161">
        <f t="shared" si="21"/>
        <v>0</v>
      </c>
      <c r="V221" s="161">
        <v>386</v>
      </c>
      <c r="W221" s="161"/>
      <c r="X221" s="161"/>
      <c r="Y221" s="161"/>
      <c r="Z221" s="161"/>
      <c r="AA221" s="160">
        <f t="shared" si="27"/>
        <v>0</v>
      </c>
      <c r="AB221" s="161">
        <f t="shared" si="25"/>
        <v>0</v>
      </c>
      <c r="AC221" s="161">
        <f t="shared" si="22"/>
        <v>28950</v>
      </c>
      <c r="AD221" s="161">
        <v>0</v>
      </c>
      <c r="AE221" s="161">
        <v>50</v>
      </c>
      <c r="AF221" s="161">
        <v>0</v>
      </c>
      <c r="AG221" s="136">
        <f t="shared" si="26"/>
        <v>0</v>
      </c>
    </row>
    <row r="222" spans="1:33" s="53" customFormat="1" ht="27.75" customHeight="1" x14ac:dyDescent="0.5">
      <c r="A222" s="161"/>
      <c r="B222" s="160" t="s">
        <v>3321</v>
      </c>
      <c r="C222" s="160" t="s">
        <v>9</v>
      </c>
      <c r="D222" s="161">
        <v>5158</v>
      </c>
      <c r="E222" s="161">
        <v>136</v>
      </c>
      <c r="F222" s="161">
        <v>54117</v>
      </c>
      <c r="G222" s="161">
        <v>2</v>
      </c>
      <c r="H222" s="161"/>
      <c r="I222" s="161"/>
      <c r="J222" s="161">
        <v>44</v>
      </c>
      <c r="K222" s="52">
        <f t="shared" si="23"/>
        <v>44</v>
      </c>
      <c r="L222" s="161">
        <v>430</v>
      </c>
      <c r="M222" s="161">
        <f t="shared" si="24"/>
        <v>18920</v>
      </c>
      <c r="N222" s="161">
        <v>2</v>
      </c>
      <c r="O222" s="161" t="s">
        <v>3322</v>
      </c>
      <c r="P222" s="161" t="s">
        <v>15</v>
      </c>
      <c r="Q222" s="161" t="s">
        <v>12</v>
      </c>
      <c r="R222" s="161">
        <v>2</v>
      </c>
      <c r="S222" s="161">
        <v>129</v>
      </c>
      <c r="T222" s="161">
        <v>6400</v>
      </c>
      <c r="U222" s="161">
        <f t="shared" si="21"/>
        <v>825600</v>
      </c>
      <c r="V222" s="161"/>
      <c r="W222" s="161">
        <v>129</v>
      </c>
      <c r="X222" s="161"/>
      <c r="Y222" s="161"/>
      <c r="Z222" s="161">
        <v>21</v>
      </c>
      <c r="AA222" s="160">
        <f t="shared" si="27"/>
        <v>660480</v>
      </c>
      <c r="AB222" s="161">
        <f t="shared" si="25"/>
        <v>165120</v>
      </c>
      <c r="AC222" s="161">
        <f t="shared" si="22"/>
        <v>184040</v>
      </c>
      <c r="AD222" s="161">
        <v>0</v>
      </c>
      <c r="AE222" s="161">
        <v>50</v>
      </c>
      <c r="AF222" s="161">
        <v>0</v>
      </c>
      <c r="AG222" s="136">
        <f t="shared" si="26"/>
        <v>0</v>
      </c>
    </row>
    <row r="223" spans="1:33" s="53" customFormat="1" ht="27.75" customHeight="1" x14ac:dyDescent="0.5">
      <c r="A223" s="161"/>
      <c r="B223" s="160"/>
      <c r="C223" s="160" t="s">
        <v>9</v>
      </c>
      <c r="D223" s="161">
        <v>4509</v>
      </c>
      <c r="E223" s="161">
        <v>313</v>
      </c>
      <c r="F223" s="161">
        <v>45039</v>
      </c>
      <c r="G223" s="161">
        <v>1</v>
      </c>
      <c r="H223" s="161">
        <v>5</v>
      </c>
      <c r="I223" s="161">
        <v>3</v>
      </c>
      <c r="J223" s="161">
        <v>2</v>
      </c>
      <c r="K223" s="52">
        <f t="shared" si="23"/>
        <v>2302</v>
      </c>
      <c r="L223" s="161">
        <v>150</v>
      </c>
      <c r="M223" s="161">
        <f t="shared" si="24"/>
        <v>345300</v>
      </c>
      <c r="N223" s="161">
        <v>1</v>
      </c>
      <c r="O223" s="161" t="s">
        <v>3322</v>
      </c>
      <c r="P223" s="161"/>
      <c r="Q223" s="161"/>
      <c r="R223" s="161"/>
      <c r="S223" s="161"/>
      <c r="T223" s="161"/>
      <c r="U223" s="161">
        <f t="shared" si="21"/>
        <v>0</v>
      </c>
      <c r="V223" s="161">
        <v>2302</v>
      </c>
      <c r="W223" s="161"/>
      <c r="X223" s="161"/>
      <c r="Y223" s="161"/>
      <c r="Z223" s="161"/>
      <c r="AA223" s="160">
        <f t="shared" si="27"/>
        <v>0</v>
      </c>
      <c r="AB223" s="161">
        <f t="shared" si="25"/>
        <v>0</v>
      </c>
      <c r="AC223" s="161">
        <f t="shared" si="22"/>
        <v>345300</v>
      </c>
      <c r="AD223" s="161">
        <v>0</v>
      </c>
      <c r="AE223" s="161">
        <v>50</v>
      </c>
      <c r="AF223" s="161">
        <v>0</v>
      </c>
      <c r="AG223" s="136">
        <f t="shared" si="26"/>
        <v>0</v>
      </c>
    </row>
    <row r="224" spans="1:33" s="53" customFormat="1" ht="27.75" customHeight="1" x14ac:dyDescent="0.5">
      <c r="A224" s="161"/>
      <c r="B224" s="160" t="s">
        <v>3323</v>
      </c>
      <c r="C224" s="160" t="s">
        <v>9</v>
      </c>
      <c r="D224" s="161">
        <v>4632</v>
      </c>
      <c r="E224" s="161">
        <v>284</v>
      </c>
      <c r="F224" s="161">
        <v>48306</v>
      </c>
      <c r="G224" s="161">
        <v>2</v>
      </c>
      <c r="H224" s="161"/>
      <c r="I224" s="161"/>
      <c r="J224" s="161">
        <v>68</v>
      </c>
      <c r="K224" s="52">
        <f t="shared" si="23"/>
        <v>68</v>
      </c>
      <c r="L224" s="161">
        <v>430</v>
      </c>
      <c r="M224" s="161">
        <f t="shared" si="24"/>
        <v>29240</v>
      </c>
      <c r="N224" s="161">
        <v>2</v>
      </c>
      <c r="O224" s="161" t="s">
        <v>3324</v>
      </c>
      <c r="P224" s="161" t="s">
        <v>15</v>
      </c>
      <c r="Q224" s="161" t="s">
        <v>12</v>
      </c>
      <c r="R224" s="161">
        <v>2</v>
      </c>
      <c r="S224" s="161">
        <v>134</v>
      </c>
      <c r="T224" s="161">
        <v>6400</v>
      </c>
      <c r="U224" s="161">
        <f t="shared" si="21"/>
        <v>857600</v>
      </c>
      <c r="V224" s="161"/>
      <c r="W224" s="161">
        <v>134</v>
      </c>
      <c r="X224" s="161"/>
      <c r="Y224" s="161"/>
      <c r="Z224" s="161">
        <v>21</v>
      </c>
      <c r="AA224" s="160">
        <f t="shared" si="27"/>
        <v>686080</v>
      </c>
      <c r="AB224" s="161">
        <f t="shared" si="25"/>
        <v>171520</v>
      </c>
      <c r="AC224" s="161">
        <f t="shared" si="22"/>
        <v>200760</v>
      </c>
      <c r="AD224" s="161">
        <v>0</v>
      </c>
      <c r="AE224" s="161">
        <v>50</v>
      </c>
      <c r="AF224" s="161">
        <v>0</v>
      </c>
      <c r="AG224" s="136">
        <f t="shared" si="26"/>
        <v>0</v>
      </c>
    </row>
    <row r="225" spans="1:33" s="53" customFormat="1" ht="27.75" customHeight="1" x14ac:dyDescent="0.5">
      <c r="A225" s="161"/>
      <c r="B225" s="160"/>
      <c r="C225" s="160" t="s">
        <v>9</v>
      </c>
      <c r="D225" s="161">
        <v>3942</v>
      </c>
      <c r="E225" s="161">
        <v>126</v>
      </c>
      <c r="F225" s="161">
        <v>35457</v>
      </c>
      <c r="G225" s="161">
        <v>1</v>
      </c>
      <c r="H225" s="161">
        <v>8</v>
      </c>
      <c r="I225" s="161">
        <v>2</v>
      </c>
      <c r="J225" s="161">
        <v>70</v>
      </c>
      <c r="K225" s="52">
        <f t="shared" si="23"/>
        <v>3470</v>
      </c>
      <c r="L225" s="161">
        <v>75</v>
      </c>
      <c r="M225" s="161">
        <f t="shared" si="24"/>
        <v>260250</v>
      </c>
      <c r="N225" s="161">
        <v>1</v>
      </c>
      <c r="O225" s="161" t="s">
        <v>3324</v>
      </c>
      <c r="P225" s="161"/>
      <c r="Q225" s="161"/>
      <c r="R225" s="161"/>
      <c r="S225" s="161"/>
      <c r="T225" s="161"/>
      <c r="U225" s="161">
        <f t="shared" si="21"/>
        <v>0</v>
      </c>
      <c r="V225" s="161">
        <v>3470</v>
      </c>
      <c r="W225" s="161"/>
      <c r="X225" s="161"/>
      <c r="Y225" s="161"/>
      <c r="Z225" s="161"/>
      <c r="AA225" s="160">
        <f t="shared" si="27"/>
        <v>0</v>
      </c>
      <c r="AB225" s="161">
        <f t="shared" si="25"/>
        <v>0</v>
      </c>
      <c r="AC225" s="161">
        <f t="shared" si="22"/>
        <v>260250</v>
      </c>
      <c r="AD225" s="161">
        <v>0</v>
      </c>
      <c r="AE225" s="161">
        <v>50</v>
      </c>
      <c r="AF225" s="161">
        <v>0</v>
      </c>
      <c r="AG225" s="136">
        <f t="shared" si="26"/>
        <v>0</v>
      </c>
    </row>
    <row r="226" spans="1:33" s="53" customFormat="1" ht="27.75" customHeight="1" x14ac:dyDescent="0.5">
      <c r="A226" s="161"/>
      <c r="B226" s="160"/>
      <c r="C226" s="160" t="s">
        <v>9</v>
      </c>
      <c r="D226" s="161">
        <v>4917</v>
      </c>
      <c r="E226" s="161">
        <v>291</v>
      </c>
      <c r="F226" s="161">
        <v>51947</v>
      </c>
      <c r="G226" s="161">
        <v>1</v>
      </c>
      <c r="H226" s="161">
        <v>1</v>
      </c>
      <c r="I226" s="161"/>
      <c r="J226" s="161"/>
      <c r="K226" s="52">
        <f t="shared" si="23"/>
        <v>400</v>
      </c>
      <c r="L226" s="161">
        <v>380</v>
      </c>
      <c r="M226" s="161">
        <f t="shared" si="24"/>
        <v>152000</v>
      </c>
      <c r="N226" s="161">
        <v>1</v>
      </c>
      <c r="O226" s="161" t="s">
        <v>3324</v>
      </c>
      <c r="P226" s="161"/>
      <c r="Q226" s="161"/>
      <c r="R226" s="161"/>
      <c r="S226" s="161"/>
      <c r="T226" s="161"/>
      <c r="U226" s="161">
        <f t="shared" si="21"/>
        <v>0</v>
      </c>
      <c r="V226" s="161">
        <v>400</v>
      </c>
      <c r="W226" s="161"/>
      <c r="X226" s="161"/>
      <c r="Y226" s="161"/>
      <c r="Z226" s="161"/>
      <c r="AA226" s="160">
        <f t="shared" si="27"/>
        <v>0</v>
      </c>
      <c r="AB226" s="161">
        <f t="shared" si="25"/>
        <v>0</v>
      </c>
      <c r="AC226" s="161">
        <f t="shared" si="22"/>
        <v>152000</v>
      </c>
      <c r="AD226" s="161">
        <v>0</v>
      </c>
      <c r="AE226" s="161">
        <v>50</v>
      </c>
      <c r="AF226" s="161">
        <v>0</v>
      </c>
      <c r="AG226" s="136">
        <f t="shared" si="26"/>
        <v>0</v>
      </c>
    </row>
    <row r="227" spans="1:33" s="53" customFormat="1" ht="27.75" customHeight="1" x14ac:dyDescent="0.5">
      <c r="A227" s="161"/>
      <c r="B227" s="160" t="s">
        <v>3325</v>
      </c>
      <c r="C227" s="160" t="s">
        <v>9</v>
      </c>
      <c r="D227" s="161">
        <v>5868</v>
      </c>
      <c r="E227" s="161">
        <v>158</v>
      </c>
      <c r="F227" s="161">
        <v>60224</v>
      </c>
      <c r="G227" s="161">
        <v>2</v>
      </c>
      <c r="H227" s="161"/>
      <c r="I227" s="161"/>
      <c r="J227" s="161">
        <v>83</v>
      </c>
      <c r="K227" s="52">
        <f t="shared" si="23"/>
        <v>83</v>
      </c>
      <c r="L227" s="161">
        <v>430</v>
      </c>
      <c r="M227" s="161">
        <f t="shared" si="24"/>
        <v>35690</v>
      </c>
      <c r="N227" s="161">
        <v>2</v>
      </c>
      <c r="O227" s="161" t="s">
        <v>3326</v>
      </c>
      <c r="P227" s="161" t="s">
        <v>15</v>
      </c>
      <c r="Q227" s="161" t="s">
        <v>12</v>
      </c>
      <c r="R227" s="161">
        <v>2</v>
      </c>
      <c r="S227" s="161">
        <v>210</v>
      </c>
      <c r="T227" s="161">
        <v>6400</v>
      </c>
      <c r="U227" s="161">
        <f t="shared" si="21"/>
        <v>1344000</v>
      </c>
      <c r="V227" s="161"/>
      <c r="W227" s="161">
        <v>210</v>
      </c>
      <c r="X227" s="161"/>
      <c r="Y227" s="161"/>
      <c r="Z227" s="161">
        <v>21</v>
      </c>
      <c r="AA227" s="160">
        <f t="shared" si="27"/>
        <v>1075200</v>
      </c>
      <c r="AB227" s="161">
        <f t="shared" si="25"/>
        <v>268800</v>
      </c>
      <c r="AC227" s="161">
        <f t="shared" si="22"/>
        <v>304490</v>
      </c>
      <c r="AD227" s="161">
        <v>0</v>
      </c>
      <c r="AE227" s="161">
        <v>50</v>
      </c>
      <c r="AF227" s="161">
        <v>0</v>
      </c>
      <c r="AG227" s="136">
        <f t="shared" si="26"/>
        <v>0</v>
      </c>
    </row>
    <row r="228" spans="1:33" s="53" customFormat="1" ht="27.75" customHeight="1" x14ac:dyDescent="0.5">
      <c r="A228" s="161"/>
      <c r="B228" s="160"/>
      <c r="C228" s="160" t="s">
        <v>9</v>
      </c>
      <c r="D228" s="161">
        <v>4162</v>
      </c>
      <c r="E228" s="161">
        <v>255</v>
      </c>
      <c r="F228" s="161">
        <v>39060</v>
      </c>
      <c r="G228" s="161">
        <v>1</v>
      </c>
      <c r="H228" s="161">
        <v>2</v>
      </c>
      <c r="I228" s="161">
        <v>2</v>
      </c>
      <c r="J228" s="161">
        <v>23</v>
      </c>
      <c r="K228" s="52">
        <f t="shared" si="23"/>
        <v>1023</v>
      </c>
      <c r="L228" s="161">
        <v>75</v>
      </c>
      <c r="M228" s="161">
        <f t="shared" si="24"/>
        <v>76725</v>
      </c>
      <c r="N228" s="161">
        <v>1</v>
      </c>
      <c r="O228" s="161" t="s">
        <v>3326</v>
      </c>
      <c r="P228" s="161"/>
      <c r="Q228" s="161"/>
      <c r="R228" s="161"/>
      <c r="S228" s="161"/>
      <c r="T228" s="161"/>
      <c r="U228" s="161">
        <f t="shared" si="21"/>
        <v>0</v>
      </c>
      <c r="V228" s="161">
        <v>1023</v>
      </c>
      <c r="W228" s="161"/>
      <c r="X228" s="161"/>
      <c r="Y228" s="161"/>
      <c r="Z228" s="161"/>
      <c r="AA228" s="160">
        <f t="shared" si="27"/>
        <v>0</v>
      </c>
      <c r="AB228" s="161">
        <f t="shared" si="25"/>
        <v>0</v>
      </c>
      <c r="AC228" s="161">
        <f t="shared" si="22"/>
        <v>76725</v>
      </c>
      <c r="AD228" s="161">
        <v>0</v>
      </c>
      <c r="AE228" s="161">
        <v>50</v>
      </c>
      <c r="AF228" s="161">
        <v>0</v>
      </c>
      <c r="AG228" s="136">
        <f t="shared" si="26"/>
        <v>0</v>
      </c>
    </row>
    <row r="229" spans="1:33" s="53" customFormat="1" ht="27.75" customHeight="1" x14ac:dyDescent="0.5">
      <c r="A229" s="161"/>
      <c r="B229" s="160"/>
      <c r="C229" s="160" t="s">
        <v>9</v>
      </c>
      <c r="D229" s="161">
        <v>4252</v>
      </c>
      <c r="E229" s="161">
        <v>9</v>
      </c>
      <c r="F229" s="161">
        <v>41998</v>
      </c>
      <c r="G229" s="161">
        <v>1</v>
      </c>
      <c r="H229" s="161">
        <v>4</v>
      </c>
      <c r="I229" s="161">
        <v>2</v>
      </c>
      <c r="J229" s="161">
        <v>4</v>
      </c>
      <c r="K229" s="52">
        <f t="shared" si="23"/>
        <v>1804</v>
      </c>
      <c r="L229" s="161">
        <v>75</v>
      </c>
      <c r="M229" s="161">
        <f t="shared" si="24"/>
        <v>135300</v>
      </c>
      <c r="N229" s="161">
        <v>1</v>
      </c>
      <c r="O229" s="161" t="s">
        <v>3326</v>
      </c>
      <c r="P229" s="161"/>
      <c r="Q229" s="161"/>
      <c r="R229" s="161"/>
      <c r="S229" s="161"/>
      <c r="T229" s="161"/>
      <c r="U229" s="161">
        <f t="shared" si="21"/>
        <v>0</v>
      </c>
      <c r="V229" s="161">
        <v>1804</v>
      </c>
      <c r="W229" s="161"/>
      <c r="X229" s="161"/>
      <c r="Y229" s="161"/>
      <c r="Z229" s="161"/>
      <c r="AA229" s="160">
        <f t="shared" si="27"/>
        <v>0</v>
      </c>
      <c r="AB229" s="161">
        <f t="shared" si="25"/>
        <v>0</v>
      </c>
      <c r="AC229" s="161">
        <f t="shared" si="22"/>
        <v>135300</v>
      </c>
      <c r="AD229" s="161">
        <v>0</v>
      </c>
      <c r="AE229" s="161">
        <v>50</v>
      </c>
      <c r="AF229" s="161">
        <v>0</v>
      </c>
      <c r="AG229" s="136">
        <f t="shared" si="26"/>
        <v>0</v>
      </c>
    </row>
    <row r="230" spans="1:33" s="53" customFormat="1" ht="27.75" customHeight="1" x14ac:dyDescent="0.5">
      <c r="A230" s="161"/>
      <c r="B230" s="160"/>
      <c r="C230" s="160" t="s">
        <v>9</v>
      </c>
      <c r="D230" s="161">
        <v>3961</v>
      </c>
      <c r="E230" s="161">
        <v>120</v>
      </c>
      <c r="F230" s="161">
        <v>35219</v>
      </c>
      <c r="G230" s="161">
        <v>1</v>
      </c>
      <c r="H230" s="161">
        <v>2</v>
      </c>
      <c r="I230" s="161">
        <v>1</v>
      </c>
      <c r="J230" s="161">
        <v>32</v>
      </c>
      <c r="K230" s="52">
        <f t="shared" si="23"/>
        <v>932</v>
      </c>
      <c r="L230" s="161">
        <v>75</v>
      </c>
      <c r="M230" s="161">
        <f t="shared" si="24"/>
        <v>69900</v>
      </c>
      <c r="N230" s="161">
        <v>1</v>
      </c>
      <c r="O230" s="161" t="s">
        <v>3326</v>
      </c>
      <c r="P230" s="161"/>
      <c r="Q230" s="161"/>
      <c r="R230" s="161"/>
      <c r="S230" s="161"/>
      <c r="T230" s="161"/>
      <c r="U230" s="161">
        <f t="shared" si="21"/>
        <v>0</v>
      </c>
      <c r="V230" s="161">
        <v>932</v>
      </c>
      <c r="W230" s="161"/>
      <c r="X230" s="161"/>
      <c r="Y230" s="161"/>
      <c r="Z230" s="161"/>
      <c r="AA230" s="160">
        <f t="shared" si="27"/>
        <v>0</v>
      </c>
      <c r="AB230" s="161">
        <f t="shared" si="25"/>
        <v>0</v>
      </c>
      <c r="AC230" s="161">
        <f t="shared" si="22"/>
        <v>69900</v>
      </c>
      <c r="AD230" s="161">
        <v>0</v>
      </c>
      <c r="AE230" s="161">
        <v>50</v>
      </c>
      <c r="AF230" s="161">
        <v>0</v>
      </c>
      <c r="AG230" s="136">
        <f t="shared" si="26"/>
        <v>0</v>
      </c>
    </row>
    <row r="231" spans="1:33" s="53" customFormat="1" ht="27.75" customHeight="1" x14ac:dyDescent="0.5">
      <c r="A231" s="161"/>
      <c r="B231" s="160"/>
      <c r="C231" s="160" t="s">
        <v>9</v>
      </c>
      <c r="D231" s="161">
        <v>3801</v>
      </c>
      <c r="E231" s="161">
        <v>269</v>
      </c>
      <c r="F231" s="161">
        <v>32980</v>
      </c>
      <c r="G231" s="161">
        <v>1</v>
      </c>
      <c r="H231" s="161"/>
      <c r="I231" s="161">
        <v>2</v>
      </c>
      <c r="J231" s="161">
        <v>99</v>
      </c>
      <c r="K231" s="52">
        <f t="shared" si="23"/>
        <v>299</v>
      </c>
      <c r="L231" s="161">
        <v>380</v>
      </c>
      <c r="M231" s="161">
        <f t="shared" si="24"/>
        <v>113620</v>
      </c>
      <c r="N231" s="161">
        <v>1</v>
      </c>
      <c r="O231" s="161" t="s">
        <v>3326</v>
      </c>
      <c r="P231" s="161"/>
      <c r="Q231" s="161"/>
      <c r="R231" s="161"/>
      <c r="S231" s="161"/>
      <c r="T231" s="161"/>
      <c r="U231" s="161">
        <f t="shared" si="21"/>
        <v>0</v>
      </c>
      <c r="V231" s="161">
        <v>299</v>
      </c>
      <c r="W231" s="161"/>
      <c r="X231" s="161"/>
      <c r="Y231" s="161"/>
      <c r="Z231" s="161"/>
      <c r="AA231" s="160">
        <f t="shared" si="27"/>
        <v>0</v>
      </c>
      <c r="AB231" s="161">
        <f t="shared" si="25"/>
        <v>0</v>
      </c>
      <c r="AC231" s="161">
        <f t="shared" si="22"/>
        <v>113620</v>
      </c>
      <c r="AD231" s="161">
        <v>0</v>
      </c>
      <c r="AE231" s="161">
        <v>50</v>
      </c>
      <c r="AF231" s="161">
        <v>0</v>
      </c>
      <c r="AG231" s="136">
        <f t="shared" si="26"/>
        <v>0</v>
      </c>
    </row>
    <row r="232" spans="1:33" s="53" customFormat="1" ht="27.75" customHeight="1" x14ac:dyDescent="0.5">
      <c r="A232" s="161"/>
      <c r="B232" s="160" t="s">
        <v>3327</v>
      </c>
      <c r="C232" s="160" t="s">
        <v>9</v>
      </c>
      <c r="D232" s="161">
        <v>607</v>
      </c>
      <c r="E232" s="161">
        <v>61</v>
      </c>
      <c r="F232" s="161">
        <v>7100</v>
      </c>
      <c r="G232" s="161">
        <v>2</v>
      </c>
      <c r="H232" s="161"/>
      <c r="I232" s="161">
        <v>1</v>
      </c>
      <c r="J232" s="161">
        <v>50</v>
      </c>
      <c r="K232" s="52">
        <f t="shared" si="23"/>
        <v>150</v>
      </c>
      <c r="L232" s="161">
        <v>450</v>
      </c>
      <c r="M232" s="161">
        <f t="shared" si="24"/>
        <v>67500</v>
      </c>
      <c r="N232" s="161">
        <v>2</v>
      </c>
      <c r="O232" s="161" t="s">
        <v>3328</v>
      </c>
      <c r="P232" s="161" t="s">
        <v>15</v>
      </c>
      <c r="Q232" s="161" t="s">
        <v>12</v>
      </c>
      <c r="R232" s="161">
        <v>2</v>
      </c>
      <c r="S232" s="161">
        <v>123.5</v>
      </c>
      <c r="T232" s="161">
        <v>6400</v>
      </c>
      <c r="U232" s="161">
        <f t="shared" si="21"/>
        <v>790400</v>
      </c>
      <c r="V232" s="161"/>
      <c r="W232" s="161">
        <v>123.5</v>
      </c>
      <c r="X232" s="161"/>
      <c r="Y232" s="161"/>
      <c r="Z232" s="161">
        <v>21</v>
      </c>
      <c r="AA232" s="160">
        <f t="shared" si="27"/>
        <v>632320</v>
      </c>
      <c r="AB232" s="161">
        <f t="shared" si="25"/>
        <v>158080</v>
      </c>
      <c r="AC232" s="161">
        <f t="shared" si="22"/>
        <v>225580</v>
      </c>
      <c r="AD232" s="161">
        <v>0</v>
      </c>
      <c r="AE232" s="137">
        <v>50</v>
      </c>
      <c r="AF232" s="161">
        <v>0</v>
      </c>
      <c r="AG232" s="136">
        <f t="shared" si="26"/>
        <v>0</v>
      </c>
    </row>
    <row r="233" spans="1:33" s="53" customFormat="1" ht="27.75" customHeight="1" x14ac:dyDescent="0.5">
      <c r="A233" s="161"/>
      <c r="B233" s="160"/>
      <c r="C233" s="160" t="s">
        <v>9</v>
      </c>
      <c r="D233" s="161">
        <v>1878</v>
      </c>
      <c r="E233" s="161">
        <v>200</v>
      </c>
      <c r="F233" s="161">
        <v>14726</v>
      </c>
      <c r="G233" s="161">
        <v>1</v>
      </c>
      <c r="H233" s="161">
        <v>8</v>
      </c>
      <c r="I233" s="161">
        <v>1</v>
      </c>
      <c r="J233" s="161">
        <v>5</v>
      </c>
      <c r="K233" s="52">
        <f t="shared" si="23"/>
        <v>3305</v>
      </c>
      <c r="L233" s="161">
        <v>75</v>
      </c>
      <c r="M233" s="161">
        <f t="shared" si="24"/>
        <v>247875</v>
      </c>
      <c r="N233" s="161">
        <v>1</v>
      </c>
      <c r="O233" s="161" t="s">
        <v>3328</v>
      </c>
      <c r="P233" s="161"/>
      <c r="Q233" s="161"/>
      <c r="R233" s="161"/>
      <c r="S233" s="161"/>
      <c r="T233" s="161"/>
      <c r="U233" s="161">
        <f t="shared" si="21"/>
        <v>0</v>
      </c>
      <c r="V233" s="161">
        <v>3305</v>
      </c>
      <c r="W233" s="161"/>
      <c r="X233" s="161"/>
      <c r="Y233" s="161"/>
      <c r="Z233" s="161"/>
      <c r="AA233" s="160"/>
      <c r="AB233" s="161">
        <f t="shared" si="25"/>
        <v>0</v>
      </c>
      <c r="AC233" s="161">
        <f t="shared" si="22"/>
        <v>247875</v>
      </c>
      <c r="AD233" s="161">
        <v>0</v>
      </c>
      <c r="AE233" s="161">
        <v>50</v>
      </c>
      <c r="AF233" s="161">
        <v>0</v>
      </c>
      <c r="AG233" s="136">
        <f t="shared" si="26"/>
        <v>0</v>
      </c>
    </row>
    <row r="234" spans="1:33" s="53" customFormat="1" ht="27.75" customHeight="1" x14ac:dyDescent="0.5">
      <c r="A234" s="161"/>
      <c r="B234" s="160" t="s">
        <v>3329</v>
      </c>
      <c r="C234" s="160" t="s">
        <v>9</v>
      </c>
      <c r="D234" s="161">
        <v>593</v>
      </c>
      <c r="E234" s="161">
        <v>35</v>
      </c>
      <c r="F234" s="161">
        <v>7085</v>
      </c>
      <c r="G234" s="161">
        <v>2</v>
      </c>
      <c r="H234" s="161"/>
      <c r="I234" s="161">
        <v>1</v>
      </c>
      <c r="J234" s="161">
        <v>36</v>
      </c>
      <c r="K234" s="52">
        <f t="shared" si="23"/>
        <v>136</v>
      </c>
      <c r="L234" s="161">
        <v>450</v>
      </c>
      <c r="M234" s="161">
        <f t="shared" si="24"/>
        <v>61200</v>
      </c>
      <c r="N234" s="161">
        <v>2</v>
      </c>
      <c r="O234" s="161" t="s">
        <v>3330</v>
      </c>
      <c r="P234" s="161" t="s">
        <v>15</v>
      </c>
      <c r="Q234" s="161" t="s">
        <v>42</v>
      </c>
      <c r="R234" s="161">
        <v>2</v>
      </c>
      <c r="S234" s="161">
        <v>84</v>
      </c>
      <c r="T234" s="161">
        <v>6400</v>
      </c>
      <c r="U234" s="161">
        <f t="shared" si="21"/>
        <v>537600</v>
      </c>
      <c r="V234" s="161"/>
      <c r="W234" s="161">
        <v>84</v>
      </c>
      <c r="X234" s="161"/>
      <c r="Y234" s="161"/>
      <c r="Z234" s="161">
        <v>6</v>
      </c>
      <c r="AA234" s="160">
        <f>U234*6%</f>
        <v>32256</v>
      </c>
      <c r="AB234" s="161">
        <f t="shared" si="25"/>
        <v>505344</v>
      </c>
      <c r="AC234" s="161">
        <f t="shared" si="22"/>
        <v>566544</v>
      </c>
      <c r="AD234" s="161">
        <v>0</v>
      </c>
      <c r="AE234" s="161">
        <v>50</v>
      </c>
      <c r="AF234" s="161">
        <v>0</v>
      </c>
      <c r="AG234" s="136">
        <f t="shared" si="26"/>
        <v>0</v>
      </c>
    </row>
    <row r="235" spans="1:33" s="53" customFormat="1" ht="27.75" customHeight="1" x14ac:dyDescent="0.5">
      <c r="A235" s="161"/>
      <c r="B235" s="160" t="s">
        <v>3331</v>
      </c>
      <c r="C235" s="160" t="s">
        <v>9</v>
      </c>
      <c r="D235" s="161">
        <v>5870</v>
      </c>
      <c r="E235" s="161">
        <v>160</v>
      </c>
      <c r="F235" s="161">
        <v>60226</v>
      </c>
      <c r="G235" s="161">
        <v>2</v>
      </c>
      <c r="H235" s="161"/>
      <c r="I235" s="161"/>
      <c r="J235" s="161">
        <v>88</v>
      </c>
      <c r="K235" s="52">
        <f t="shared" si="23"/>
        <v>88</v>
      </c>
      <c r="L235" s="161">
        <v>430</v>
      </c>
      <c r="M235" s="161">
        <f t="shared" si="24"/>
        <v>37840</v>
      </c>
      <c r="N235" s="161">
        <v>2</v>
      </c>
      <c r="O235" s="161" t="s">
        <v>3332</v>
      </c>
      <c r="P235" s="161" t="s">
        <v>15</v>
      </c>
      <c r="Q235" s="161" t="s">
        <v>12</v>
      </c>
      <c r="R235" s="161">
        <v>2</v>
      </c>
      <c r="S235" s="161">
        <v>168</v>
      </c>
      <c r="T235" s="161">
        <v>6400</v>
      </c>
      <c r="U235" s="161">
        <f t="shared" si="21"/>
        <v>1075200</v>
      </c>
      <c r="V235" s="161"/>
      <c r="W235" s="161">
        <v>168</v>
      </c>
      <c r="X235" s="161"/>
      <c r="Y235" s="161"/>
      <c r="Z235" s="161">
        <v>21</v>
      </c>
      <c r="AA235" s="160">
        <f t="shared" si="27"/>
        <v>860160</v>
      </c>
      <c r="AB235" s="161">
        <f t="shared" si="25"/>
        <v>215040</v>
      </c>
      <c r="AC235" s="161">
        <f t="shared" si="22"/>
        <v>252880</v>
      </c>
      <c r="AD235" s="161">
        <v>0</v>
      </c>
      <c r="AE235" s="161">
        <v>50</v>
      </c>
      <c r="AF235" s="161">
        <v>0</v>
      </c>
      <c r="AG235" s="136">
        <f t="shared" si="26"/>
        <v>0</v>
      </c>
    </row>
    <row r="236" spans="1:33" s="53" customFormat="1" ht="21.75" x14ac:dyDescent="0.5">
      <c r="A236" s="161"/>
      <c r="B236" s="160" t="s">
        <v>3333</v>
      </c>
      <c r="C236" s="160" t="s">
        <v>9</v>
      </c>
      <c r="D236" s="161">
        <v>611</v>
      </c>
      <c r="E236" s="161">
        <v>65</v>
      </c>
      <c r="F236" s="161">
        <v>7104</v>
      </c>
      <c r="G236" s="161">
        <v>2</v>
      </c>
      <c r="H236" s="161"/>
      <c r="I236" s="161">
        <v>1</v>
      </c>
      <c r="J236" s="161">
        <v>1</v>
      </c>
      <c r="K236" s="52">
        <f t="shared" si="23"/>
        <v>101</v>
      </c>
      <c r="L236" s="161">
        <v>430</v>
      </c>
      <c r="M236" s="161">
        <f t="shared" si="24"/>
        <v>43430</v>
      </c>
      <c r="N236" s="161">
        <v>2</v>
      </c>
      <c r="O236" s="161" t="s">
        <v>3332</v>
      </c>
      <c r="P236" s="161" t="s">
        <v>15</v>
      </c>
      <c r="Q236" s="161" t="s">
        <v>12</v>
      </c>
      <c r="R236" s="161">
        <v>2</v>
      </c>
      <c r="S236" s="161">
        <v>192</v>
      </c>
      <c r="T236" s="161">
        <v>6400</v>
      </c>
      <c r="U236" s="161">
        <f t="shared" si="21"/>
        <v>1228800</v>
      </c>
      <c r="V236" s="161"/>
      <c r="W236" s="161">
        <v>192</v>
      </c>
      <c r="X236" s="161"/>
      <c r="Y236" s="161"/>
      <c r="Z236" s="161">
        <v>21</v>
      </c>
      <c r="AA236" s="160">
        <f t="shared" si="27"/>
        <v>983040</v>
      </c>
      <c r="AB236" s="161">
        <f t="shared" si="25"/>
        <v>245760</v>
      </c>
      <c r="AC236" s="161">
        <f t="shared" si="22"/>
        <v>289190</v>
      </c>
      <c r="AD236" s="161">
        <v>0</v>
      </c>
      <c r="AE236" s="161">
        <v>50</v>
      </c>
      <c r="AF236" s="161">
        <v>0</v>
      </c>
      <c r="AG236" s="136">
        <f t="shared" si="26"/>
        <v>0</v>
      </c>
    </row>
    <row r="237" spans="1:33" s="53" customFormat="1" ht="21.75" x14ac:dyDescent="0.5">
      <c r="A237" s="161"/>
      <c r="B237" s="160"/>
      <c r="C237" s="160" t="s">
        <v>9</v>
      </c>
      <c r="D237" s="161">
        <v>855</v>
      </c>
      <c r="E237" s="161">
        <v>33</v>
      </c>
      <c r="F237" s="161">
        <v>7340</v>
      </c>
      <c r="G237" s="161">
        <v>1</v>
      </c>
      <c r="H237" s="161"/>
      <c r="I237" s="161"/>
      <c r="J237" s="161">
        <v>96</v>
      </c>
      <c r="K237" s="52">
        <f t="shared" si="23"/>
        <v>96</v>
      </c>
      <c r="L237" s="161">
        <v>430</v>
      </c>
      <c r="M237" s="161">
        <f t="shared" si="24"/>
        <v>41280</v>
      </c>
      <c r="N237" s="161">
        <v>1</v>
      </c>
      <c r="O237" s="161" t="s">
        <v>3332</v>
      </c>
      <c r="P237" s="161"/>
      <c r="Q237" s="161"/>
      <c r="R237" s="161"/>
      <c r="S237" s="161"/>
      <c r="T237" s="161"/>
      <c r="U237" s="161">
        <f t="shared" si="21"/>
        <v>0</v>
      </c>
      <c r="V237" s="161">
        <v>96</v>
      </c>
      <c r="W237" s="161"/>
      <c r="X237" s="161"/>
      <c r="Y237" s="161"/>
      <c r="Z237" s="161"/>
      <c r="AA237" s="160">
        <f t="shared" si="27"/>
        <v>0</v>
      </c>
      <c r="AB237" s="161">
        <f t="shared" si="25"/>
        <v>0</v>
      </c>
      <c r="AC237" s="161">
        <f t="shared" si="22"/>
        <v>41280</v>
      </c>
      <c r="AD237" s="161">
        <v>0</v>
      </c>
      <c r="AE237" s="161">
        <v>50</v>
      </c>
      <c r="AF237" s="161">
        <v>0</v>
      </c>
      <c r="AG237" s="136">
        <f t="shared" si="26"/>
        <v>0</v>
      </c>
    </row>
    <row r="238" spans="1:33" s="53" customFormat="1" ht="21.75" x14ac:dyDescent="0.5">
      <c r="A238" s="161"/>
      <c r="B238" s="160"/>
      <c r="C238" s="160" t="s">
        <v>9</v>
      </c>
      <c r="D238" s="161">
        <v>4160</v>
      </c>
      <c r="E238" s="161">
        <v>253</v>
      </c>
      <c r="F238" s="161">
        <v>39058</v>
      </c>
      <c r="G238" s="161">
        <v>1</v>
      </c>
      <c r="H238" s="161">
        <v>5</v>
      </c>
      <c r="I238" s="161"/>
      <c r="J238" s="161">
        <v>77</v>
      </c>
      <c r="K238" s="52">
        <f t="shared" si="23"/>
        <v>2077</v>
      </c>
      <c r="L238" s="161">
        <v>75</v>
      </c>
      <c r="M238" s="161">
        <f t="shared" si="24"/>
        <v>155775</v>
      </c>
      <c r="N238" s="161">
        <v>1</v>
      </c>
      <c r="O238" s="161" t="s">
        <v>3332</v>
      </c>
      <c r="P238" s="161"/>
      <c r="Q238" s="161"/>
      <c r="R238" s="161"/>
      <c r="S238" s="161"/>
      <c r="T238" s="161"/>
      <c r="U238" s="161">
        <f t="shared" si="21"/>
        <v>0</v>
      </c>
      <c r="V238" s="161">
        <v>2077</v>
      </c>
      <c r="W238" s="161"/>
      <c r="X238" s="161"/>
      <c r="Y238" s="161"/>
      <c r="Z238" s="161"/>
      <c r="AA238" s="160">
        <f t="shared" si="27"/>
        <v>0</v>
      </c>
      <c r="AB238" s="161">
        <f t="shared" si="25"/>
        <v>0</v>
      </c>
      <c r="AC238" s="161">
        <f t="shared" si="22"/>
        <v>155775</v>
      </c>
      <c r="AD238" s="161">
        <v>0</v>
      </c>
      <c r="AE238" s="161">
        <v>50</v>
      </c>
      <c r="AF238" s="161">
        <v>0</v>
      </c>
      <c r="AG238" s="136">
        <f t="shared" si="26"/>
        <v>0</v>
      </c>
    </row>
    <row r="239" spans="1:33" s="53" customFormat="1" ht="21.75" x14ac:dyDescent="0.5">
      <c r="A239" s="161"/>
      <c r="B239" s="160"/>
      <c r="C239" s="160" t="s">
        <v>9</v>
      </c>
      <c r="D239" s="161">
        <v>4159</v>
      </c>
      <c r="E239" s="161">
        <v>252</v>
      </c>
      <c r="F239" s="161">
        <v>39057</v>
      </c>
      <c r="G239" s="161">
        <v>1</v>
      </c>
      <c r="H239" s="161">
        <v>4</v>
      </c>
      <c r="I239" s="161">
        <v>3</v>
      </c>
      <c r="J239" s="161">
        <v>86</v>
      </c>
      <c r="K239" s="52">
        <f t="shared" si="23"/>
        <v>1986</v>
      </c>
      <c r="L239" s="161">
        <v>75</v>
      </c>
      <c r="M239" s="161">
        <f t="shared" si="24"/>
        <v>148950</v>
      </c>
      <c r="N239" s="161">
        <v>1</v>
      </c>
      <c r="O239" s="161" t="s">
        <v>3332</v>
      </c>
      <c r="P239" s="161"/>
      <c r="Q239" s="161"/>
      <c r="R239" s="161"/>
      <c r="S239" s="161"/>
      <c r="T239" s="161"/>
      <c r="U239" s="161">
        <f t="shared" si="21"/>
        <v>0</v>
      </c>
      <c r="V239" s="161">
        <v>1986</v>
      </c>
      <c r="W239" s="161"/>
      <c r="X239" s="161"/>
      <c r="Y239" s="161"/>
      <c r="Z239" s="161"/>
      <c r="AA239" s="160">
        <f t="shared" si="27"/>
        <v>0</v>
      </c>
      <c r="AB239" s="161">
        <f t="shared" si="25"/>
        <v>0</v>
      </c>
      <c r="AC239" s="161">
        <f t="shared" si="22"/>
        <v>148950</v>
      </c>
      <c r="AD239" s="161">
        <v>0</v>
      </c>
      <c r="AE239" s="161">
        <v>50</v>
      </c>
      <c r="AF239" s="161">
        <v>0</v>
      </c>
      <c r="AG239" s="136">
        <f t="shared" si="26"/>
        <v>0</v>
      </c>
    </row>
    <row r="240" spans="1:33" s="53" customFormat="1" ht="21.75" x14ac:dyDescent="0.5">
      <c r="A240" s="161"/>
      <c r="B240" s="160"/>
      <c r="C240" s="160" t="s">
        <v>9</v>
      </c>
      <c r="D240" s="161">
        <v>5152</v>
      </c>
      <c r="E240" s="161">
        <v>110</v>
      </c>
      <c r="F240" s="161">
        <v>53950</v>
      </c>
      <c r="G240" s="161">
        <v>1</v>
      </c>
      <c r="H240" s="161">
        <v>5</v>
      </c>
      <c r="I240" s="161">
        <v>1</v>
      </c>
      <c r="J240" s="161"/>
      <c r="K240" s="52">
        <f t="shared" si="23"/>
        <v>2100</v>
      </c>
      <c r="L240" s="161">
        <v>75</v>
      </c>
      <c r="M240" s="161">
        <f t="shared" si="24"/>
        <v>157500</v>
      </c>
      <c r="N240" s="161">
        <v>1</v>
      </c>
      <c r="O240" s="161" t="s">
        <v>3332</v>
      </c>
      <c r="P240" s="161"/>
      <c r="Q240" s="161"/>
      <c r="R240" s="161"/>
      <c r="S240" s="161"/>
      <c r="T240" s="161"/>
      <c r="U240" s="161">
        <f t="shared" si="21"/>
        <v>0</v>
      </c>
      <c r="V240" s="161">
        <v>2100</v>
      </c>
      <c r="W240" s="161"/>
      <c r="X240" s="161"/>
      <c r="Y240" s="161"/>
      <c r="Z240" s="161"/>
      <c r="AA240" s="160">
        <f t="shared" si="27"/>
        <v>0</v>
      </c>
      <c r="AB240" s="161">
        <f t="shared" si="25"/>
        <v>0</v>
      </c>
      <c r="AC240" s="161">
        <f t="shared" si="22"/>
        <v>157500</v>
      </c>
      <c r="AD240" s="161">
        <v>0</v>
      </c>
      <c r="AE240" s="161">
        <v>50</v>
      </c>
      <c r="AF240" s="161">
        <v>0</v>
      </c>
      <c r="AG240" s="136">
        <f t="shared" si="26"/>
        <v>0</v>
      </c>
    </row>
    <row r="241" spans="1:33" s="53" customFormat="1" ht="21.75" x14ac:dyDescent="0.5">
      <c r="A241" s="161"/>
      <c r="B241" s="160"/>
      <c r="C241" s="160" t="s">
        <v>9</v>
      </c>
      <c r="D241" s="161">
        <v>4247</v>
      </c>
      <c r="E241" s="161">
        <v>159</v>
      </c>
      <c r="F241" s="161">
        <v>41993</v>
      </c>
      <c r="G241" s="161">
        <v>1</v>
      </c>
      <c r="H241" s="161">
        <v>3</v>
      </c>
      <c r="I241" s="161"/>
      <c r="J241" s="161">
        <v>43</v>
      </c>
      <c r="K241" s="52">
        <f t="shared" si="23"/>
        <v>1243</v>
      </c>
      <c r="L241" s="161">
        <v>75</v>
      </c>
      <c r="M241" s="161">
        <f t="shared" si="24"/>
        <v>93225</v>
      </c>
      <c r="N241" s="161">
        <v>1</v>
      </c>
      <c r="O241" s="161" t="s">
        <v>3332</v>
      </c>
      <c r="P241" s="161"/>
      <c r="Q241" s="161"/>
      <c r="R241" s="161"/>
      <c r="S241" s="161"/>
      <c r="T241" s="161"/>
      <c r="U241" s="161">
        <f t="shared" si="21"/>
        <v>0</v>
      </c>
      <c r="V241" s="161">
        <v>1243</v>
      </c>
      <c r="W241" s="161"/>
      <c r="X241" s="161"/>
      <c r="Y241" s="161"/>
      <c r="Z241" s="161"/>
      <c r="AA241" s="160">
        <f t="shared" si="27"/>
        <v>0</v>
      </c>
      <c r="AB241" s="161">
        <f t="shared" si="25"/>
        <v>0</v>
      </c>
      <c r="AC241" s="161">
        <f t="shared" si="22"/>
        <v>93225</v>
      </c>
      <c r="AD241" s="161">
        <v>0</v>
      </c>
      <c r="AE241" s="161">
        <v>50</v>
      </c>
      <c r="AF241" s="161">
        <v>0</v>
      </c>
      <c r="AG241" s="136">
        <f t="shared" si="26"/>
        <v>0</v>
      </c>
    </row>
    <row r="242" spans="1:33" s="53" customFormat="1" ht="21.75" x14ac:dyDescent="0.5">
      <c r="A242" s="161"/>
      <c r="B242" s="160" t="s">
        <v>3334</v>
      </c>
      <c r="C242" s="160" t="s">
        <v>9</v>
      </c>
      <c r="D242" s="161">
        <v>616</v>
      </c>
      <c r="E242" s="161">
        <v>72</v>
      </c>
      <c r="F242" s="161">
        <v>7109</v>
      </c>
      <c r="G242" s="161">
        <v>2</v>
      </c>
      <c r="H242" s="161"/>
      <c r="I242" s="161">
        <v>1</v>
      </c>
      <c r="J242" s="161">
        <v>34</v>
      </c>
      <c r="K242" s="52">
        <f t="shared" si="23"/>
        <v>134</v>
      </c>
      <c r="L242" s="161">
        <v>430</v>
      </c>
      <c r="M242" s="161">
        <f t="shared" si="24"/>
        <v>57620</v>
      </c>
      <c r="N242" s="161">
        <v>2</v>
      </c>
      <c r="O242" s="161" t="s">
        <v>3335</v>
      </c>
      <c r="P242" s="161" t="s">
        <v>15</v>
      </c>
      <c r="Q242" s="161" t="s">
        <v>12</v>
      </c>
      <c r="R242" s="161">
        <v>2</v>
      </c>
      <c r="S242" s="161">
        <v>175.5</v>
      </c>
      <c r="T242" s="161">
        <v>6400</v>
      </c>
      <c r="U242" s="161">
        <f t="shared" si="21"/>
        <v>1123200</v>
      </c>
      <c r="V242" s="161"/>
      <c r="W242" s="161">
        <v>175.5</v>
      </c>
      <c r="X242" s="161"/>
      <c r="Y242" s="161"/>
      <c r="Z242" s="161">
        <v>21</v>
      </c>
      <c r="AA242" s="160">
        <f t="shared" si="27"/>
        <v>898560</v>
      </c>
      <c r="AB242" s="161">
        <f t="shared" si="25"/>
        <v>224640</v>
      </c>
      <c r="AC242" s="161">
        <f t="shared" si="22"/>
        <v>282260</v>
      </c>
      <c r="AD242" s="161">
        <v>0</v>
      </c>
      <c r="AE242" s="161">
        <v>50</v>
      </c>
      <c r="AF242" s="161">
        <v>0</v>
      </c>
      <c r="AG242" s="136">
        <f t="shared" si="26"/>
        <v>0</v>
      </c>
    </row>
    <row r="243" spans="1:33" s="53" customFormat="1" ht="21.75" x14ac:dyDescent="0.5">
      <c r="A243" s="161"/>
      <c r="B243" s="160"/>
      <c r="C243" s="160" t="s">
        <v>9</v>
      </c>
      <c r="D243" s="161">
        <v>2686</v>
      </c>
      <c r="E243" s="161">
        <v>110</v>
      </c>
      <c r="F243" s="161">
        <v>16738</v>
      </c>
      <c r="G243" s="161">
        <v>1</v>
      </c>
      <c r="H243" s="161">
        <v>7</v>
      </c>
      <c r="I243" s="161">
        <v>1</v>
      </c>
      <c r="J243" s="161">
        <v>57</v>
      </c>
      <c r="K243" s="52">
        <f t="shared" si="23"/>
        <v>2957</v>
      </c>
      <c r="L243" s="161">
        <v>75</v>
      </c>
      <c r="M243" s="161">
        <f t="shared" si="24"/>
        <v>221775</v>
      </c>
      <c r="N243" s="161">
        <v>1</v>
      </c>
      <c r="O243" s="161" t="s">
        <v>3335</v>
      </c>
      <c r="P243" s="161"/>
      <c r="Q243" s="161"/>
      <c r="R243" s="161"/>
      <c r="S243" s="161"/>
      <c r="T243" s="161"/>
      <c r="U243" s="161">
        <f t="shared" si="21"/>
        <v>0</v>
      </c>
      <c r="V243" s="161">
        <v>2957</v>
      </c>
      <c r="W243" s="161"/>
      <c r="X243" s="161"/>
      <c r="Y243" s="161"/>
      <c r="Z243" s="161"/>
      <c r="AA243" s="160">
        <f t="shared" si="27"/>
        <v>0</v>
      </c>
      <c r="AB243" s="161">
        <f t="shared" si="25"/>
        <v>0</v>
      </c>
      <c r="AC243" s="161">
        <f t="shared" si="22"/>
        <v>221775</v>
      </c>
      <c r="AD243" s="161">
        <v>0</v>
      </c>
      <c r="AE243" s="161">
        <v>50</v>
      </c>
      <c r="AF243" s="161">
        <v>0</v>
      </c>
      <c r="AG243" s="136">
        <f t="shared" si="26"/>
        <v>0</v>
      </c>
    </row>
    <row r="244" spans="1:33" s="53" customFormat="1" ht="21.75" x14ac:dyDescent="0.5">
      <c r="A244" s="161"/>
      <c r="B244" s="160"/>
      <c r="C244" s="160" t="s">
        <v>9</v>
      </c>
      <c r="D244" s="161">
        <v>4770</v>
      </c>
      <c r="E244" s="161">
        <v>220</v>
      </c>
      <c r="F244" s="161">
        <v>49989</v>
      </c>
      <c r="G244" s="161">
        <v>1</v>
      </c>
      <c r="H244" s="161">
        <v>7</v>
      </c>
      <c r="I244" s="161">
        <v>3</v>
      </c>
      <c r="J244" s="161">
        <v>20</v>
      </c>
      <c r="K244" s="52">
        <f t="shared" si="23"/>
        <v>3120</v>
      </c>
      <c r="L244" s="161">
        <v>75</v>
      </c>
      <c r="M244" s="161">
        <f t="shared" si="24"/>
        <v>234000</v>
      </c>
      <c r="N244" s="161">
        <v>1</v>
      </c>
      <c r="O244" s="161" t="s">
        <v>3335</v>
      </c>
      <c r="P244" s="161"/>
      <c r="Q244" s="161"/>
      <c r="R244" s="161"/>
      <c r="S244" s="161"/>
      <c r="T244" s="161"/>
      <c r="U244" s="161">
        <f t="shared" si="21"/>
        <v>0</v>
      </c>
      <c r="V244" s="161">
        <v>3120</v>
      </c>
      <c r="W244" s="161"/>
      <c r="X244" s="161"/>
      <c r="Y244" s="161"/>
      <c r="Z244" s="161"/>
      <c r="AA244" s="160">
        <f t="shared" si="27"/>
        <v>0</v>
      </c>
      <c r="AB244" s="161">
        <f t="shared" si="25"/>
        <v>0</v>
      </c>
      <c r="AC244" s="161">
        <f t="shared" si="22"/>
        <v>234000</v>
      </c>
      <c r="AD244" s="161">
        <v>0</v>
      </c>
      <c r="AE244" s="161">
        <v>50</v>
      </c>
      <c r="AF244" s="161">
        <v>0</v>
      </c>
      <c r="AG244" s="136">
        <f t="shared" si="26"/>
        <v>0</v>
      </c>
    </row>
    <row r="245" spans="1:33" s="53" customFormat="1" ht="21.75" x14ac:dyDescent="0.5">
      <c r="A245" s="161"/>
      <c r="B245" s="160"/>
      <c r="C245" s="160" t="s">
        <v>9</v>
      </c>
      <c r="D245" s="161">
        <v>3951</v>
      </c>
      <c r="E245" s="161">
        <v>125</v>
      </c>
      <c r="F245" s="161">
        <v>35456</v>
      </c>
      <c r="G245" s="161">
        <v>1</v>
      </c>
      <c r="H245" s="161">
        <v>12</v>
      </c>
      <c r="I245" s="161">
        <v>1</v>
      </c>
      <c r="J245" s="161">
        <v>94</v>
      </c>
      <c r="K245" s="52">
        <f t="shared" si="23"/>
        <v>4994</v>
      </c>
      <c r="L245" s="161">
        <v>75</v>
      </c>
      <c r="M245" s="161">
        <f t="shared" si="24"/>
        <v>374550</v>
      </c>
      <c r="N245" s="161">
        <v>1</v>
      </c>
      <c r="O245" s="161" t="s">
        <v>3335</v>
      </c>
      <c r="P245" s="161"/>
      <c r="Q245" s="161"/>
      <c r="R245" s="161"/>
      <c r="S245" s="161"/>
      <c r="T245" s="161"/>
      <c r="U245" s="161">
        <f t="shared" si="21"/>
        <v>0</v>
      </c>
      <c r="V245" s="161">
        <v>4994</v>
      </c>
      <c r="W245" s="161"/>
      <c r="X245" s="161"/>
      <c r="Y245" s="161"/>
      <c r="Z245" s="161"/>
      <c r="AA245" s="160">
        <f t="shared" si="27"/>
        <v>0</v>
      </c>
      <c r="AB245" s="161">
        <f t="shared" si="25"/>
        <v>0</v>
      </c>
      <c r="AC245" s="161">
        <f t="shared" si="22"/>
        <v>374550</v>
      </c>
      <c r="AD245" s="161">
        <v>0</v>
      </c>
      <c r="AE245" s="161">
        <v>50</v>
      </c>
      <c r="AF245" s="161">
        <v>0</v>
      </c>
      <c r="AG245" s="136">
        <f t="shared" si="26"/>
        <v>0</v>
      </c>
    </row>
    <row r="246" spans="1:33" s="53" customFormat="1" ht="21.75" x14ac:dyDescent="0.5">
      <c r="A246" s="161"/>
      <c r="B246" s="160" t="s">
        <v>3336</v>
      </c>
      <c r="C246" s="160" t="s">
        <v>9</v>
      </c>
      <c r="D246" s="161">
        <v>4633</v>
      </c>
      <c r="E246" s="161">
        <v>285</v>
      </c>
      <c r="F246" s="161">
        <v>48307</v>
      </c>
      <c r="G246" s="161">
        <v>2</v>
      </c>
      <c r="H246" s="161"/>
      <c r="I246" s="161"/>
      <c r="J246" s="161">
        <v>65</v>
      </c>
      <c r="K246" s="52">
        <f t="shared" si="23"/>
        <v>65</v>
      </c>
      <c r="L246" s="161">
        <v>430</v>
      </c>
      <c r="M246" s="161">
        <f t="shared" si="24"/>
        <v>27950</v>
      </c>
      <c r="N246" s="161">
        <v>2</v>
      </c>
      <c r="O246" s="161" t="s">
        <v>3337</v>
      </c>
      <c r="P246" s="161" t="s">
        <v>15</v>
      </c>
      <c r="Q246" s="161" t="s">
        <v>12</v>
      </c>
      <c r="R246" s="161">
        <v>2</v>
      </c>
      <c r="S246" s="161">
        <v>156</v>
      </c>
      <c r="T246" s="161">
        <v>6400</v>
      </c>
      <c r="U246" s="161">
        <f t="shared" si="21"/>
        <v>998400</v>
      </c>
      <c r="V246" s="161"/>
      <c r="W246" s="161">
        <v>156</v>
      </c>
      <c r="X246" s="161"/>
      <c r="Y246" s="161"/>
      <c r="Z246" s="161">
        <v>21</v>
      </c>
      <c r="AA246" s="160">
        <f t="shared" si="27"/>
        <v>798720</v>
      </c>
      <c r="AB246" s="161">
        <f t="shared" si="25"/>
        <v>199680</v>
      </c>
      <c r="AC246" s="161">
        <f t="shared" si="22"/>
        <v>227630</v>
      </c>
      <c r="AD246" s="161">
        <v>0</v>
      </c>
      <c r="AE246" s="161">
        <v>50</v>
      </c>
      <c r="AF246" s="161">
        <v>0</v>
      </c>
      <c r="AG246" s="136">
        <f t="shared" si="26"/>
        <v>0</v>
      </c>
    </row>
    <row r="247" spans="1:33" s="53" customFormat="1" ht="21.75" x14ac:dyDescent="0.5">
      <c r="A247" s="161"/>
      <c r="B247" s="160"/>
      <c r="C247" s="160" t="s">
        <v>9</v>
      </c>
      <c r="D247" s="161">
        <v>3953</v>
      </c>
      <c r="E247" s="161">
        <v>127</v>
      </c>
      <c r="F247" s="161">
        <v>35458</v>
      </c>
      <c r="G247" s="161">
        <v>1</v>
      </c>
      <c r="H247" s="161">
        <v>8</v>
      </c>
      <c r="I247" s="161">
        <v>1</v>
      </c>
      <c r="J247" s="161">
        <v>7</v>
      </c>
      <c r="K247" s="52">
        <f t="shared" si="23"/>
        <v>3307</v>
      </c>
      <c r="L247" s="161">
        <v>75</v>
      </c>
      <c r="M247" s="161">
        <f t="shared" si="24"/>
        <v>248025</v>
      </c>
      <c r="N247" s="161">
        <v>1</v>
      </c>
      <c r="O247" s="161" t="s">
        <v>3337</v>
      </c>
      <c r="P247" s="161"/>
      <c r="Q247" s="161"/>
      <c r="R247" s="161"/>
      <c r="S247" s="161"/>
      <c r="T247" s="161"/>
      <c r="U247" s="161">
        <f t="shared" si="21"/>
        <v>0</v>
      </c>
      <c r="V247" s="161">
        <v>3307</v>
      </c>
      <c r="W247" s="161"/>
      <c r="X247" s="161"/>
      <c r="Y247" s="161"/>
      <c r="Z247" s="161"/>
      <c r="AA247" s="160">
        <f t="shared" si="27"/>
        <v>0</v>
      </c>
      <c r="AB247" s="161">
        <f t="shared" si="25"/>
        <v>0</v>
      </c>
      <c r="AC247" s="161">
        <f t="shared" si="22"/>
        <v>248025</v>
      </c>
      <c r="AD247" s="161">
        <v>0</v>
      </c>
      <c r="AE247" s="161">
        <v>50</v>
      </c>
      <c r="AF247" s="161">
        <v>0</v>
      </c>
      <c r="AG247" s="136">
        <f t="shared" si="26"/>
        <v>0</v>
      </c>
    </row>
    <row r="248" spans="1:33" s="53" customFormat="1" ht="21.75" x14ac:dyDescent="0.5">
      <c r="A248" s="161"/>
      <c r="B248" s="160"/>
      <c r="C248" s="160" t="s">
        <v>9</v>
      </c>
      <c r="D248" s="161">
        <v>5816</v>
      </c>
      <c r="E248" s="161">
        <v>351</v>
      </c>
      <c r="F248" s="161">
        <v>55574</v>
      </c>
      <c r="G248" s="161">
        <v>1</v>
      </c>
      <c r="H248" s="161"/>
      <c r="I248" s="161">
        <v>1</v>
      </c>
      <c r="J248" s="161">
        <v>62</v>
      </c>
      <c r="K248" s="52">
        <f t="shared" si="23"/>
        <v>162</v>
      </c>
      <c r="L248" s="161">
        <v>75</v>
      </c>
      <c r="M248" s="161">
        <f t="shared" si="24"/>
        <v>12150</v>
      </c>
      <c r="N248" s="161">
        <v>1</v>
      </c>
      <c r="O248" s="161" t="s">
        <v>3337</v>
      </c>
      <c r="P248" s="161"/>
      <c r="Q248" s="161"/>
      <c r="R248" s="161"/>
      <c r="S248" s="161"/>
      <c r="T248" s="161"/>
      <c r="U248" s="161">
        <f t="shared" si="21"/>
        <v>0</v>
      </c>
      <c r="V248" s="161">
        <v>162</v>
      </c>
      <c r="W248" s="161"/>
      <c r="X248" s="161"/>
      <c r="Y248" s="161"/>
      <c r="Z248" s="161"/>
      <c r="AA248" s="160">
        <f t="shared" si="27"/>
        <v>0</v>
      </c>
      <c r="AB248" s="161">
        <f t="shared" si="25"/>
        <v>0</v>
      </c>
      <c r="AC248" s="161">
        <f t="shared" si="22"/>
        <v>12150</v>
      </c>
      <c r="AD248" s="161">
        <v>0</v>
      </c>
      <c r="AE248" s="161">
        <v>50</v>
      </c>
      <c r="AF248" s="161">
        <v>0</v>
      </c>
      <c r="AG248" s="136">
        <f t="shared" si="26"/>
        <v>0</v>
      </c>
    </row>
    <row r="249" spans="1:33" s="53" customFormat="1" ht="21.75" x14ac:dyDescent="0.5">
      <c r="A249" s="161"/>
      <c r="B249" s="160"/>
      <c r="C249" s="160" t="s">
        <v>9</v>
      </c>
      <c r="D249" s="161">
        <v>5907</v>
      </c>
      <c r="E249" s="161">
        <v>104</v>
      </c>
      <c r="F249" s="161">
        <v>60712</v>
      </c>
      <c r="G249" s="161">
        <v>1</v>
      </c>
      <c r="H249" s="161"/>
      <c r="I249" s="161">
        <v>1</v>
      </c>
      <c r="J249" s="161"/>
      <c r="K249" s="52">
        <f t="shared" si="23"/>
        <v>100</v>
      </c>
      <c r="L249" s="161">
        <v>430</v>
      </c>
      <c r="M249" s="161">
        <f t="shared" si="24"/>
        <v>43000</v>
      </c>
      <c r="N249" s="161">
        <v>1</v>
      </c>
      <c r="O249" s="161" t="s">
        <v>3337</v>
      </c>
      <c r="P249" s="161"/>
      <c r="Q249" s="161"/>
      <c r="R249" s="161"/>
      <c r="S249" s="161"/>
      <c r="T249" s="161"/>
      <c r="U249" s="161">
        <f t="shared" si="21"/>
        <v>0</v>
      </c>
      <c r="V249" s="161">
        <v>100</v>
      </c>
      <c r="W249" s="161"/>
      <c r="X249" s="161"/>
      <c r="Y249" s="161"/>
      <c r="Z249" s="161"/>
      <c r="AA249" s="160">
        <f t="shared" si="27"/>
        <v>0</v>
      </c>
      <c r="AB249" s="161">
        <f t="shared" si="25"/>
        <v>0</v>
      </c>
      <c r="AC249" s="161">
        <f t="shared" si="22"/>
        <v>43000</v>
      </c>
      <c r="AD249" s="161">
        <v>0</v>
      </c>
      <c r="AE249" s="161">
        <v>50</v>
      </c>
      <c r="AF249" s="161">
        <v>0</v>
      </c>
      <c r="AG249" s="136">
        <f t="shared" si="26"/>
        <v>0</v>
      </c>
    </row>
    <row r="250" spans="1:33" s="53" customFormat="1" ht="21.75" x14ac:dyDescent="0.5">
      <c r="A250" s="161"/>
      <c r="B250" s="160"/>
      <c r="C250" s="160" t="s">
        <v>9</v>
      </c>
      <c r="D250" s="161">
        <v>2814</v>
      </c>
      <c r="E250" s="161">
        <v>227</v>
      </c>
      <c r="F250" s="161">
        <v>16875</v>
      </c>
      <c r="G250" s="161">
        <v>1</v>
      </c>
      <c r="H250" s="161">
        <v>2</v>
      </c>
      <c r="I250" s="161"/>
      <c r="J250" s="161">
        <v>49</v>
      </c>
      <c r="K250" s="52">
        <f t="shared" si="23"/>
        <v>849</v>
      </c>
      <c r="L250" s="161">
        <v>75</v>
      </c>
      <c r="M250" s="161">
        <f t="shared" si="24"/>
        <v>63675</v>
      </c>
      <c r="N250" s="161">
        <v>1</v>
      </c>
      <c r="O250" s="161" t="s">
        <v>3337</v>
      </c>
      <c r="P250" s="161"/>
      <c r="Q250" s="161"/>
      <c r="R250" s="161"/>
      <c r="S250" s="161"/>
      <c r="T250" s="161"/>
      <c r="U250" s="161">
        <f t="shared" si="21"/>
        <v>0</v>
      </c>
      <c r="V250" s="161">
        <v>849</v>
      </c>
      <c r="W250" s="161"/>
      <c r="X250" s="161"/>
      <c r="Y250" s="161"/>
      <c r="Z250" s="161"/>
      <c r="AA250" s="160">
        <f t="shared" si="27"/>
        <v>0</v>
      </c>
      <c r="AB250" s="161">
        <f t="shared" si="25"/>
        <v>0</v>
      </c>
      <c r="AC250" s="161">
        <f t="shared" si="22"/>
        <v>63675</v>
      </c>
      <c r="AD250" s="161">
        <v>0</v>
      </c>
      <c r="AE250" s="161">
        <v>50</v>
      </c>
      <c r="AF250" s="161">
        <v>0</v>
      </c>
      <c r="AG250" s="136">
        <f t="shared" si="26"/>
        <v>0</v>
      </c>
    </row>
    <row r="251" spans="1:33" s="53" customFormat="1" ht="21.75" x14ac:dyDescent="0.5">
      <c r="A251" s="161"/>
      <c r="B251" s="160" t="s">
        <v>3338</v>
      </c>
      <c r="C251" s="160" t="s">
        <v>9</v>
      </c>
      <c r="D251" s="161">
        <v>5460</v>
      </c>
      <c r="E251" s="161">
        <v>151</v>
      </c>
      <c r="F251" s="161">
        <v>57713</v>
      </c>
      <c r="G251" s="161">
        <v>1</v>
      </c>
      <c r="H251" s="161"/>
      <c r="I251" s="161"/>
      <c r="J251" s="161">
        <v>95.7</v>
      </c>
      <c r="K251" s="52">
        <f t="shared" si="23"/>
        <v>95.7</v>
      </c>
      <c r="L251" s="161">
        <v>75</v>
      </c>
      <c r="M251" s="161">
        <f t="shared" si="24"/>
        <v>7177.5</v>
      </c>
      <c r="N251" s="161">
        <v>1</v>
      </c>
      <c r="O251" s="161" t="s">
        <v>3339</v>
      </c>
      <c r="P251" s="161"/>
      <c r="Q251" s="161"/>
      <c r="R251" s="161"/>
      <c r="S251" s="161"/>
      <c r="T251" s="161"/>
      <c r="U251" s="161">
        <f t="shared" si="21"/>
        <v>0</v>
      </c>
      <c r="V251" s="161">
        <v>95.7</v>
      </c>
      <c r="W251" s="161"/>
      <c r="X251" s="161"/>
      <c r="Y251" s="161"/>
      <c r="Z251" s="161"/>
      <c r="AA251" s="160">
        <f t="shared" si="27"/>
        <v>0</v>
      </c>
      <c r="AB251" s="161">
        <f t="shared" si="25"/>
        <v>0</v>
      </c>
      <c r="AC251" s="161">
        <f t="shared" si="22"/>
        <v>7177.5</v>
      </c>
      <c r="AD251" s="161">
        <v>0</v>
      </c>
      <c r="AE251" s="161">
        <v>50</v>
      </c>
      <c r="AF251" s="161">
        <v>0</v>
      </c>
      <c r="AG251" s="136">
        <f t="shared" si="26"/>
        <v>0</v>
      </c>
    </row>
    <row r="252" spans="1:33" s="53" customFormat="1" ht="21.75" x14ac:dyDescent="0.5">
      <c r="A252" s="161"/>
      <c r="B252" s="160"/>
      <c r="C252" s="160" t="s">
        <v>9</v>
      </c>
      <c r="D252" s="161">
        <v>2655</v>
      </c>
      <c r="E252" s="161">
        <v>30</v>
      </c>
      <c r="F252" s="161">
        <v>16705</v>
      </c>
      <c r="G252" s="161">
        <v>1</v>
      </c>
      <c r="H252" s="161">
        <v>5</v>
      </c>
      <c r="I252" s="161">
        <v>1</v>
      </c>
      <c r="J252" s="161">
        <v>67</v>
      </c>
      <c r="K252" s="52">
        <f t="shared" si="23"/>
        <v>2167</v>
      </c>
      <c r="L252" s="161">
        <v>75</v>
      </c>
      <c r="M252" s="161">
        <f t="shared" si="24"/>
        <v>162525</v>
      </c>
      <c r="N252" s="161">
        <v>1</v>
      </c>
      <c r="O252" s="161" t="s">
        <v>3339</v>
      </c>
      <c r="P252" s="161"/>
      <c r="Q252" s="161"/>
      <c r="R252" s="161"/>
      <c r="S252" s="161"/>
      <c r="T252" s="161"/>
      <c r="U252" s="161">
        <f t="shared" si="21"/>
        <v>0</v>
      </c>
      <c r="V252" s="161">
        <v>2167</v>
      </c>
      <c r="W252" s="161"/>
      <c r="X252" s="161"/>
      <c r="Y252" s="161"/>
      <c r="Z252" s="161"/>
      <c r="AA252" s="160">
        <f t="shared" si="27"/>
        <v>0</v>
      </c>
      <c r="AB252" s="161">
        <f t="shared" si="25"/>
        <v>0</v>
      </c>
      <c r="AC252" s="161">
        <f t="shared" si="22"/>
        <v>162525</v>
      </c>
      <c r="AD252" s="161">
        <v>0</v>
      </c>
      <c r="AE252" s="161">
        <v>50</v>
      </c>
      <c r="AF252" s="161">
        <v>0</v>
      </c>
      <c r="AG252" s="136">
        <f t="shared" si="26"/>
        <v>0</v>
      </c>
    </row>
    <row r="253" spans="1:33" s="53" customFormat="1" ht="21.75" x14ac:dyDescent="0.5">
      <c r="A253" s="161"/>
      <c r="B253" s="160"/>
      <c r="C253" s="160" t="s">
        <v>9</v>
      </c>
      <c r="D253" s="161">
        <v>4288</v>
      </c>
      <c r="E253" s="161">
        <v>133</v>
      </c>
      <c r="F253" s="161">
        <v>42181</v>
      </c>
      <c r="G253" s="161">
        <v>1</v>
      </c>
      <c r="H253" s="161">
        <v>4</v>
      </c>
      <c r="I253" s="161">
        <v>1</v>
      </c>
      <c r="J253" s="161">
        <v>89</v>
      </c>
      <c r="K253" s="52">
        <f t="shared" si="23"/>
        <v>1789</v>
      </c>
      <c r="L253" s="161">
        <v>75</v>
      </c>
      <c r="M253" s="161">
        <f t="shared" si="24"/>
        <v>134175</v>
      </c>
      <c r="N253" s="161">
        <v>1</v>
      </c>
      <c r="O253" s="161" t="s">
        <v>3339</v>
      </c>
      <c r="P253" s="161"/>
      <c r="Q253" s="161"/>
      <c r="R253" s="161"/>
      <c r="S253" s="161"/>
      <c r="T253" s="161"/>
      <c r="U253" s="161">
        <f t="shared" si="21"/>
        <v>0</v>
      </c>
      <c r="V253" s="161">
        <v>1789</v>
      </c>
      <c r="W253" s="161"/>
      <c r="X253" s="161"/>
      <c r="Y253" s="161"/>
      <c r="Z253" s="161"/>
      <c r="AA253" s="160">
        <f t="shared" si="27"/>
        <v>0</v>
      </c>
      <c r="AB253" s="161">
        <f t="shared" si="25"/>
        <v>0</v>
      </c>
      <c r="AC253" s="161">
        <f t="shared" si="22"/>
        <v>134175</v>
      </c>
      <c r="AD253" s="161">
        <v>0</v>
      </c>
      <c r="AE253" s="161">
        <v>50</v>
      </c>
      <c r="AF253" s="161">
        <v>0</v>
      </c>
      <c r="AG253" s="136">
        <f t="shared" si="26"/>
        <v>0</v>
      </c>
    </row>
    <row r="254" spans="1:33" s="53" customFormat="1" ht="21.75" x14ac:dyDescent="0.5">
      <c r="A254" s="161"/>
      <c r="B254" s="160" t="s">
        <v>3340</v>
      </c>
      <c r="C254" s="160" t="s">
        <v>9</v>
      </c>
      <c r="D254" s="161">
        <v>3799</v>
      </c>
      <c r="E254" s="161">
        <v>267</v>
      </c>
      <c r="F254" s="161">
        <v>12969</v>
      </c>
      <c r="G254" s="161">
        <v>2</v>
      </c>
      <c r="H254" s="161"/>
      <c r="I254" s="161">
        <v>1</v>
      </c>
      <c r="J254" s="161">
        <v>94</v>
      </c>
      <c r="K254" s="52">
        <f t="shared" si="23"/>
        <v>194</v>
      </c>
      <c r="L254" s="161">
        <v>75</v>
      </c>
      <c r="M254" s="161">
        <f t="shared" si="24"/>
        <v>14550</v>
      </c>
      <c r="N254" s="161">
        <v>2</v>
      </c>
      <c r="O254" s="161" t="s">
        <v>3341</v>
      </c>
      <c r="P254" s="161" t="s">
        <v>15</v>
      </c>
      <c r="Q254" s="161" t="s">
        <v>12</v>
      </c>
      <c r="R254" s="161">
        <v>2</v>
      </c>
      <c r="S254" s="161">
        <v>134</v>
      </c>
      <c r="T254" s="161">
        <v>6400</v>
      </c>
      <c r="U254" s="161">
        <f t="shared" si="21"/>
        <v>857600</v>
      </c>
      <c r="V254" s="161"/>
      <c r="W254" s="161">
        <v>134</v>
      </c>
      <c r="X254" s="161"/>
      <c r="Y254" s="161"/>
      <c r="Z254" s="161">
        <v>21</v>
      </c>
      <c r="AA254" s="160">
        <f t="shared" si="27"/>
        <v>686080</v>
      </c>
      <c r="AB254" s="161">
        <f t="shared" si="25"/>
        <v>171520</v>
      </c>
      <c r="AC254" s="161">
        <f t="shared" si="22"/>
        <v>186070</v>
      </c>
      <c r="AD254" s="161">
        <v>0</v>
      </c>
      <c r="AE254" s="161">
        <v>50</v>
      </c>
      <c r="AF254" s="161">
        <v>0</v>
      </c>
      <c r="AG254" s="136">
        <f t="shared" si="26"/>
        <v>0</v>
      </c>
    </row>
    <row r="255" spans="1:33" s="53" customFormat="1" ht="21.75" x14ac:dyDescent="0.5">
      <c r="A255" s="161"/>
      <c r="B255" s="160"/>
      <c r="C255" s="160" t="s">
        <v>9</v>
      </c>
      <c r="D255" s="161">
        <v>4512</v>
      </c>
      <c r="E255" s="161">
        <v>266</v>
      </c>
      <c r="F255" s="161">
        <v>45064</v>
      </c>
      <c r="G255" s="161">
        <v>1</v>
      </c>
      <c r="H255" s="161">
        <v>4</v>
      </c>
      <c r="I255" s="161"/>
      <c r="J255" s="161">
        <v>25</v>
      </c>
      <c r="K255" s="52">
        <f t="shared" si="23"/>
        <v>1625</v>
      </c>
      <c r="L255" s="161">
        <v>100</v>
      </c>
      <c r="M255" s="161">
        <f t="shared" si="24"/>
        <v>162500</v>
      </c>
      <c r="N255" s="161">
        <v>1</v>
      </c>
      <c r="O255" s="161" t="s">
        <v>3341</v>
      </c>
      <c r="P255" s="161"/>
      <c r="Q255" s="161"/>
      <c r="R255" s="161"/>
      <c r="S255" s="161"/>
      <c r="T255" s="161"/>
      <c r="U255" s="161">
        <f t="shared" si="21"/>
        <v>0</v>
      </c>
      <c r="V255" s="161">
        <v>1625</v>
      </c>
      <c r="W255" s="161"/>
      <c r="X255" s="161"/>
      <c r="Y255" s="161"/>
      <c r="Z255" s="161"/>
      <c r="AA255" s="160">
        <f t="shared" si="27"/>
        <v>0</v>
      </c>
      <c r="AB255" s="161">
        <f t="shared" si="25"/>
        <v>0</v>
      </c>
      <c r="AC255" s="161">
        <f t="shared" si="22"/>
        <v>162500</v>
      </c>
      <c r="AD255" s="161">
        <v>0</v>
      </c>
      <c r="AE255" s="161">
        <v>50</v>
      </c>
      <c r="AF255" s="161">
        <v>0</v>
      </c>
      <c r="AG255" s="136">
        <f t="shared" si="26"/>
        <v>0</v>
      </c>
    </row>
    <row r="256" spans="1:33" s="53" customFormat="1" ht="21.75" x14ac:dyDescent="0.5">
      <c r="A256" s="161"/>
      <c r="B256" s="160"/>
      <c r="C256" s="160" t="s">
        <v>9</v>
      </c>
      <c r="D256" s="161">
        <v>3800</v>
      </c>
      <c r="E256" s="161">
        <v>268</v>
      </c>
      <c r="F256" s="161">
        <v>32979</v>
      </c>
      <c r="G256" s="161">
        <v>1</v>
      </c>
      <c r="H256" s="161"/>
      <c r="I256" s="161">
        <v>2</v>
      </c>
      <c r="J256" s="161">
        <v>81</v>
      </c>
      <c r="K256" s="52">
        <f t="shared" si="23"/>
        <v>281</v>
      </c>
      <c r="L256" s="161">
        <v>380</v>
      </c>
      <c r="M256" s="161">
        <f t="shared" si="24"/>
        <v>106780</v>
      </c>
      <c r="N256" s="161">
        <v>1</v>
      </c>
      <c r="O256" s="161" t="s">
        <v>3341</v>
      </c>
      <c r="P256" s="161"/>
      <c r="Q256" s="161"/>
      <c r="R256" s="161"/>
      <c r="S256" s="161"/>
      <c r="T256" s="161"/>
      <c r="U256" s="161">
        <f t="shared" si="21"/>
        <v>0</v>
      </c>
      <c r="V256" s="161">
        <v>281</v>
      </c>
      <c r="W256" s="161"/>
      <c r="X256" s="161"/>
      <c r="Y256" s="161"/>
      <c r="Z256" s="161"/>
      <c r="AA256" s="160"/>
      <c r="AB256" s="161">
        <f t="shared" si="25"/>
        <v>0</v>
      </c>
      <c r="AC256" s="161">
        <f t="shared" si="22"/>
        <v>106780</v>
      </c>
      <c r="AD256" s="161">
        <v>0</v>
      </c>
      <c r="AE256" s="161">
        <v>50</v>
      </c>
      <c r="AF256" s="161">
        <v>0</v>
      </c>
      <c r="AG256" s="136">
        <f t="shared" si="26"/>
        <v>0</v>
      </c>
    </row>
    <row r="257" spans="1:126" s="53" customFormat="1" ht="21.75" x14ac:dyDescent="0.5">
      <c r="A257" s="161"/>
      <c r="B257" s="160" t="s">
        <v>3342</v>
      </c>
      <c r="C257" s="160" t="s">
        <v>9</v>
      </c>
      <c r="D257" s="161">
        <v>3657</v>
      </c>
      <c r="E257" s="161">
        <v>258</v>
      </c>
      <c r="F257" s="161">
        <v>30536</v>
      </c>
      <c r="G257" s="161">
        <v>2</v>
      </c>
      <c r="H257" s="161"/>
      <c r="I257" s="161"/>
      <c r="J257" s="161">
        <v>58</v>
      </c>
      <c r="K257" s="52">
        <f t="shared" si="23"/>
        <v>58</v>
      </c>
      <c r="L257" s="161">
        <v>75</v>
      </c>
      <c r="M257" s="161">
        <f t="shared" si="24"/>
        <v>4350</v>
      </c>
      <c r="N257" s="161">
        <v>2</v>
      </c>
      <c r="O257" s="161" t="s">
        <v>3343</v>
      </c>
      <c r="P257" s="161" t="s">
        <v>15</v>
      </c>
      <c r="Q257" s="161" t="s">
        <v>253</v>
      </c>
      <c r="R257" s="161">
        <v>2</v>
      </c>
      <c r="S257" s="161">
        <v>84</v>
      </c>
      <c r="T257" s="161">
        <v>6400</v>
      </c>
      <c r="U257" s="161">
        <f t="shared" si="21"/>
        <v>537600</v>
      </c>
      <c r="V257" s="161"/>
      <c r="W257" s="161">
        <v>84</v>
      </c>
      <c r="X257" s="161"/>
      <c r="Y257" s="161"/>
      <c r="Z257" s="161">
        <v>5</v>
      </c>
      <c r="AA257" s="160">
        <f>U257*15%</f>
        <v>80640</v>
      </c>
      <c r="AB257" s="161">
        <f t="shared" si="25"/>
        <v>456960</v>
      </c>
      <c r="AC257" s="161">
        <f t="shared" si="22"/>
        <v>461310</v>
      </c>
      <c r="AD257" s="161">
        <v>0</v>
      </c>
      <c r="AE257" s="161">
        <v>50</v>
      </c>
      <c r="AF257" s="161">
        <v>0</v>
      </c>
      <c r="AG257" s="136">
        <f t="shared" si="26"/>
        <v>0</v>
      </c>
    </row>
    <row r="258" spans="1:126" s="53" customFormat="1" ht="21.75" x14ac:dyDescent="0.5">
      <c r="A258" s="161"/>
      <c r="B258" s="160"/>
      <c r="C258" s="160" t="s">
        <v>9</v>
      </c>
      <c r="D258" s="161">
        <v>5156</v>
      </c>
      <c r="E258" s="161">
        <v>304</v>
      </c>
      <c r="F258" s="161">
        <v>54099</v>
      </c>
      <c r="G258" s="161">
        <v>1</v>
      </c>
      <c r="H258" s="161">
        <v>3</v>
      </c>
      <c r="I258" s="161"/>
      <c r="J258" s="161">
        <v>50</v>
      </c>
      <c r="K258" s="52">
        <f t="shared" si="23"/>
        <v>1250</v>
      </c>
      <c r="L258" s="161">
        <v>100</v>
      </c>
      <c r="M258" s="161">
        <f t="shared" si="24"/>
        <v>125000</v>
      </c>
      <c r="N258" s="161">
        <v>1</v>
      </c>
      <c r="O258" s="161" t="s">
        <v>3343</v>
      </c>
      <c r="P258" s="161"/>
      <c r="Q258" s="161"/>
      <c r="R258" s="161"/>
      <c r="S258" s="161"/>
      <c r="T258" s="161"/>
      <c r="U258" s="161">
        <f t="shared" si="21"/>
        <v>0</v>
      </c>
      <c r="V258" s="161">
        <v>1250</v>
      </c>
      <c r="W258" s="161"/>
      <c r="X258" s="161"/>
      <c r="Y258" s="161"/>
      <c r="Z258" s="161"/>
      <c r="AA258" s="160">
        <f t="shared" si="27"/>
        <v>0</v>
      </c>
      <c r="AB258" s="161">
        <f t="shared" si="25"/>
        <v>0</v>
      </c>
      <c r="AC258" s="161">
        <f t="shared" si="22"/>
        <v>125000</v>
      </c>
      <c r="AD258" s="161">
        <v>0</v>
      </c>
      <c r="AE258" s="161">
        <v>50</v>
      </c>
      <c r="AF258" s="161">
        <v>0</v>
      </c>
      <c r="AG258" s="136">
        <f t="shared" si="26"/>
        <v>0</v>
      </c>
    </row>
    <row r="259" spans="1:126" s="53" customFormat="1" ht="21.75" x14ac:dyDescent="0.5">
      <c r="A259" s="161"/>
      <c r="B259" s="160" t="s">
        <v>3344</v>
      </c>
      <c r="C259" s="160" t="s">
        <v>9</v>
      </c>
      <c r="D259" s="161">
        <v>2480</v>
      </c>
      <c r="E259" s="161">
        <v>197</v>
      </c>
      <c r="F259" s="161">
        <v>16606</v>
      </c>
      <c r="G259" s="161">
        <v>2</v>
      </c>
      <c r="H259" s="161">
        <v>5</v>
      </c>
      <c r="I259" s="161"/>
      <c r="J259" s="161"/>
      <c r="K259" s="52">
        <f t="shared" si="23"/>
        <v>2000</v>
      </c>
      <c r="L259" s="161">
        <v>150</v>
      </c>
      <c r="M259" s="161">
        <f t="shared" si="24"/>
        <v>300000</v>
      </c>
      <c r="N259" s="161">
        <v>2</v>
      </c>
      <c r="O259" s="161" t="s">
        <v>3345</v>
      </c>
      <c r="P259" s="161" t="s">
        <v>15</v>
      </c>
      <c r="Q259" s="161" t="s">
        <v>12</v>
      </c>
      <c r="R259" s="161">
        <v>2</v>
      </c>
      <c r="S259" s="161">
        <v>126</v>
      </c>
      <c r="T259" s="161">
        <v>6400</v>
      </c>
      <c r="U259" s="161">
        <f t="shared" si="21"/>
        <v>806400</v>
      </c>
      <c r="V259" s="161"/>
      <c r="W259" s="161">
        <v>126</v>
      </c>
      <c r="X259" s="161"/>
      <c r="Y259" s="161"/>
      <c r="Z259" s="161">
        <v>21</v>
      </c>
      <c r="AA259" s="160">
        <f t="shared" si="27"/>
        <v>645120</v>
      </c>
      <c r="AB259" s="161">
        <f t="shared" si="25"/>
        <v>161280</v>
      </c>
      <c r="AC259" s="161">
        <f t="shared" si="22"/>
        <v>461280</v>
      </c>
      <c r="AD259" s="161">
        <v>0</v>
      </c>
      <c r="AE259" s="161">
        <v>50</v>
      </c>
      <c r="AF259" s="161">
        <v>0</v>
      </c>
      <c r="AG259" s="136">
        <f t="shared" si="26"/>
        <v>0</v>
      </c>
      <c r="AH259" s="58"/>
      <c r="AI259" s="58"/>
      <c r="AJ259" s="58"/>
      <c r="AK259" s="58"/>
      <c r="AL259" s="58"/>
      <c r="AM259" s="58"/>
      <c r="AN259" s="58"/>
      <c r="AO259" s="55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6"/>
      <c r="BE259" s="56"/>
      <c r="BF259" s="56"/>
      <c r="BG259" s="56"/>
      <c r="BH259" s="56"/>
    </row>
    <row r="260" spans="1:126" s="53" customFormat="1" ht="21.75" x14ac:dyDescent="0.5">
      <c r="A260" s="161"/>
      <c r="B260" s="160" t="s">
        <v>3346</v>
      </c>
      <c r="C260" s="160" t="s">
        <v>9</v>
      </c>
      <c r="D260" s="161">
        <v>4863</v>
      </c>
      <c r="E260" s="161">
        <v>151</v>
      </c>
      <c r="F260" s="161">
        <v>54418</v>
      </c>
      <c r="G260" s="161">
        <v>1</v>
      </c>
      <c r="H260" s="161">
        <v>18</v>
      </c>
      <c r="I260" s="161"/>
      <c r="J260" s="161">
        <v>66</v>
      </c>
      <c r="K260" s="52">
        <f t="shared" si="23"/>
        <v>7266</v>
      </c>
      <c r="L260" s="161">
        <v>75</v>
      </c>
      <c r="M260" s="161">
        <f t="shared" si="24"/>
        <v>544950</v>
      </c>
      <c r="N260" s="161">
        <v>1</v>
      </c>
      <c r="O260" s="161" t="s">
        <v>3347</v>
      </c>
      <c r="P260" s="161"/>
      <c r="Q260" s="161"/>
      <c r="R260" s="161"/>
      <c r="S260" s="161"/>
      <c r="T260" s="161"/>
      <c r="U260" s="161">
        <f t="shared" si="21"/>
        <v>0</v>
      </c>
      <c r="V260" s="161">
        <v>7266</v>
      </c>
      <c r="W260" s="161"/>
      <c r="X260" s="161"/>
      <c r="Y260" s="161"/>
      <c r="Z260" s="161"/>
      <c r="AA260" s="160"/>
      <c r="AB260" s="161">
        <f t="shared" si="25"/>
        <v>0</v>
      </c>
      <c r="AC260" s="161">
        <f t="shared" si="22"/>
        <v>544950</v>
      </c>
      <c r="AD260" s="161">
        <v>0</v>
      </c>
      <c r="AE260" s="161">
        <v>50</v>
      </c>
      <c r="AF260" s="161">
        <v>0</v>
      </c>
      <c r="AG260" s="136">
        <f t="shared" si="26"/>
        <v>0</v>
      </c>
    </row>
    <row r="261" spans="1:126" s="53" customFormat="1" ht="21.75" x14ac:dyDescent="0.5">
      <c r="A261" s="161"/>
      <c r="B261" s="160" t="s">
        <v>3348</v>
      </c>
      <c r="C261" s="160" t="s">
        <v>9</v>
      </c>
      <c r="D261" s="161">
        <v>4791</v>
      </c>
      <c r="E261" s="161">
        <v>31</v>
      </c>
      <c r="F261" s="161">
        <v>50211</v>
      </c>
      <c r="G261" s="161">
        <v>2</v>
      </c>
      <c r="H261" s="161"/>
      <c r="I261" s="161"/>
      <c r="J261" s="161">
        <v>91</v>
      </c>
      <c r="K261" s="52">
        <f t="shared" si="23"/>
        <v>91</v>
      </c>
      <c r="L261" s="161">
        <v>430</v>
      </c>
      <c r="M261" s="161">
        <f t="shared" si="24"/>
        <v>39130</v>
      </c>
      <c r="N261" s="161">
        <v>2</v>
      </c>
      <c r="O261" s="161" t="s">
        <v>3349</v>
      </c>
      <c r="P261" s="161" t="s">
        <v>15</v>
      </c>
      <c r="Q261" s="161" t="s">
        <v>42</v>
      </c>
      <c r="R261" s="161">
        <v>2</v>
      </c>
      <c r="S261" s="161">
        <v>75</v>
      </c>
      <c r="T261" s="161">
        <v>6400</v>
      </c>
      <c r="U261" s="161">
        <f t="shared" si="21"/>
        <v>480000</v>
      </c>
      <c r="V261" s="161"/>
      <c r="W261" s="161">
        <v>91</v>
      </c>
      <c r="X261" s="161"/>
      <c r="Y261" s="161"/>
      <c r="Z261" s="161">
        <v>5</v>
      </c>
      <c r="AA261" s="160">
        <f>U261*5%</f>
        <v>24000</v>
      </c>
      <c r="AB261" s="161">
        <f t="shared" si="25"/>
        <v>456000</v>
      </c>
      <c r="AC261" s="161">
        <f t="shared" si="22"/>
        <v>495130</v>
      </c>
      <c r="AD261" s="161">
        <v>0</v>
      </c>
      <c r="AE261" s="161">
        <v>50</v>
      </c>
      <c r="AF261" s="161">
        <v>0</v>
      </c>
      <c r="AG261" s="136">
        <f t="shared" si="26"/>
        <v>0</v>
      </c>
    </row>
    <row r="262" spans="1:126" s="53" customFormat="1" ht="21.75" x14ac:dyDescent="0.5">
      <c r="A262" s="161"/>
      <c r="B262" s="160" t="s">
        <v>3350</v>
      </c>
      <c r="C262" s="160" t="s">
        <v>9</v>
      </c>
      <c r="D262" s="161">
        <v>4491</v>
      </c>
      <c r="E262" s="161">
        <v>116</v>
      </c>
      <c r="F262" s="161">
        <v>44811</v>
      </c>
      <c r="G262" s="161">
        <v>2</v>
      </c>
      <c r="H262" s="161"/>
      <c r="I262" s="161">
        <v>1</v>
      </c>
      <c r="J262" s="161">
        <v>5</v>
      </c>
      <c r="K262" s="52">
        <f t="shared" si="23"/>
        <v>105</v>
      </c>
      <c r="L262" s="161">
        <v>75</v>
      </c>
      <c r="M262" s="161">
        <f t="shared" si="24"/>
        <v>7875</v>
      </c>
      <c r="N262" s="161">
        <v>2</v>
      </c>
      <c r="O262" s="161" t="s">
        <v>3351</v>
      </c>
      <c r="P262" s="161" t="s">
        <v>15</v>
      </c>
      <c r="Q262" s="161" t="s">
        <v>12</v>
      </c>
      <c r="R262" s="161">
        <v>2</v>
      </c>
      <c r="S262" s="161">
        <v>166</v>
      </c>
      <c r="T262" s="161">
        <v>6400</v>
      </c>
      <c r="U262" s="161">
        <f t="shared" si="21"/>
        <v>1062400</v>
      </c>
      <c r="V262" s="161"/>
      <c r="W262" s="161">
        <v>166</v>
      </c>
      <c r="X262" s="161"/>
      <c r="Y262" s="161"/>
      <c r="Z262" s="161">
        <v>21</v>
      </c>
      <c r="AA262" s="160">
        <f t="shared" si="27"/>
        <v>849920</v>
      </c>
      <c r="AB262" s="161">
        <f t="shared" si="25"/>
        <v>212480</v>
      </c>
      <c r="AC262" s="161">
        <f t="shared" si="22"/>
        <v>220355</v>
      </c>
      <c r="AD262" s="161">
        <v>0</v>
      </c>
      <c r="AE262" s="161">
        <v>50</v>
      </c>
      <c r="AF262" s="161">
        <v>0</v>
      </c>
      <c r="AG262" s="136">
        <f t="shared" si="26"/>
        <v>0</v>
      </c>
    </row>
    <row r="263" spans="1:126" s="53" customFormat="1" ht="21.75" x14ac:dyDescent="0.5">
      <c r="A263" s="161"/>
      <c r="B263" s="160"/>
      <c r="C263" s="160" t="s">
        <v>9</v>
      </c>
      <c r="D263" s="161">
        <v>638</v>
      </c>
      <c r="E263" s="161">
        <v>84</v>
      </c>
      <c r="F263" s="161">
        <v>7121</v>
      </c>
      <c r="G263" s="161">
        <v>1</v>
      </c>
      <c r="H263" s="161"/>
      <c r="I263" s="161">
        <v>3</v>
      </c>
      <c r="J263" s="161">
        <v>55</v>
      </c>
      <c r="K263" s="52">
        <f t="shared" si="23"/>
        <v>355</v>
      </c>
      <c r="L263" s="161">
        <v>320</v>
      </c>
      <c r="M263" s="161">
        <f t="shared" si="24"/>
        <v>113600</v>
      </c>
      <c r="N263" s="161">
        <v>1</v>
      </c>
      <c r="O263" s="161" t="s">
        <v>3351</v>
      </c>
      <c r="P263" s="161"/>
      <c r="Q263" s="161"/>
      <c r="R263" s="161"/>
      <c r="S263" s="161"/>
      <c r="T263" s="161"/>
      <c r="U263" s="161">
        <f t="shared" si="21"/>
        <v>0</v>
      </c>
      <c r="V263" s="161">
        <v>355</v>
      </c>
      <c r="W263" s="161"/>
      <c r="X263" s="161"/>
      <c r="Y263" s="161"/>
      <c r="Z263" s="161"/>
      <c r="AA263" s="160">
        <f t="shared" si="27"/>
        <v>0</v>
      </c>
      <c r="AB263" s="161">
        <f t="shared" si="25"/>
        <v>0</v>
      </c>
      <c r="AC263" s="161">
        <f t="shared" si="22"/>
        <v>113600</v>
      </c>
      <c r="AD263" s="161">
        <v>0</v>
      </c>
      <c r="AE263" s="161">
        <v>50</v>
      </c>
      <c r="AF263" s="161">
        <v>0</v>
      </c>
      <c r="AG263" s="136">
        <f t="shared" si="26"/>
        <v>0</v>
      </c>
    </row>
    <row r="264" spans="1:126" s="53" customFormat="1" ht="21.75" x14ac:dyDescent="0.5">
      <c r="A264" s="161"/>
      <c r="B264" s="160" t="s">
        <v>3352</v>
      </c>
      <c r="C264" s="160" t="s">
        <v>9</v>
      </c>
      <c r="D264" s="161">
        <v>5614</v>
      </c>
      <c r="E264" s="161">
        <v>332</v>
      </c>
      <c r="F264" s="161">
        <v>59311</v>
      </c>
      <c r="G264" s="161">
        <v>1</v>
      </c>
      <c r="H264" s="161">
        <v>5</v>
      </c>
      <c r="I264" s="161">
        <v>2</v>
      </c>
      <c r="J264" s="161"/>
      <c r="K264" s="52">
        <f t="shared" si="23"/>
        <v>2200</v>
      </c>
      <c r="L264" s="161">
        <v>75</v>
      </c>
      <c r="M264" s="161">
        <f t="shared" si="24"/>
        <v>165000</v>
      </c>
      <c r="N264" s="161">
        <v>1</v>
      </c>
      <c r="O264" s="161" t="s">
        <v>3353</v>
      </c>
      <c r="P264" s="161"/>
      <c r="Q264" s="161"/>
      <c r="R264" s="161"/>
      <c r="S264" s="161"/>
      <c r="T264" s="161"/>
      <c r="U264" s="161">
        <f t="shared" si="21"/>
        <v>0</v>
      </c>
      <c r="V264" s="161">
        <v>2200</v>
      </c>
      <c r="W264" s="161"/>
      <c r="X264" s="161"/>
      <c r="Y264" s="161"/>
      <c r="Z264" s="161"/>
      <c r="AA264" s="160">
        <f t="shared" si="27"/>
        <v>0</v>
      </c>
      <c r="AB264" s="161">
        <f t="shared" si="25"/>
        <v>0</v>
      </c>
      <c r="AC264" s="161">
        <f t="shared" si="22"/>
        <v>165000</v>
      </c>
      <c r="AD264" s="161">
        <v>0</v>
      </c>
      <c r="AE264" s="161">
        <v>50</v>
      </c>
      <c r="AF264" s="161">
        <v>0</v>
      </c>
      <c r="AG264" s="136">
        <f t="shared" si="26"/>
        <v>0</v>
      </c>
    </row>
    <row r="265" spans="1:126" s="53" customFormat="1" ht="21.75" x14ac:dyDescent="0.5">
      <c r="A265" s="161"/>
      <c r="B265" s="160" t="s">
        <v>3354</v>
      </c>
      <c r="C265" s="160" t="s">
        <v>9</v>
      </c>
      <c r="D265" s="161">
        <v>3949</v>
      </c>
      <c r="E265" s="161">
        <v>276</v>
      </c>
      <c r="F265" s="161">
        <v>35093</v>
      </c>
      <c r="G265" s="161">
        <v>2</v>
      </c>
      <c r="H265" s="161"/>
      <c r="I265" s="161">
        <v>1</v>
      </c>
      <c r="J265" s="161"/>
      <c r="K265" s="52">
        <f t="shared" si="23"/>
        <v>100</v>
      </c>
      <c r="L265" s="161">
        <v>430</v>
      </c>
      <c r="M265" s="161">
        <f t="shared" si="24"/>
        <v>43000</v>
      </c>
      <c r="N265" s="161">
        <v>2</v>
      </c>
      <c r="O265" s="161" t="s">
        <v>3353</v>
      </c>
      <c r="P265" s="161" t="s">
        <v>15</v>
      </c>
      <c r="Q265" s="161" t="s">
        <v>12</v>
      </c>
      <c r="R265" s="161">
        <v>2</v>
      </c>
      <c r="S265" s="161">
        <v>202</v>
      </c>
      <c r="T265" s="161">
        <v>6400</v>
      </c>
      <c r="U265" s="161">
        <f t="shared" si="21"/>
        <v>1292800</v>
      </c>
      <c r="V265" s="161"/>
      <c r="W265" s="161">
        <v>202</v>
      </c>
      <c r="X265" s="161"/>
      <c r="Y265" s="161"/>
      <c r="Z265" s="161">
        <v>21</v>
      </c>
      <c r="AA265" s="160">
        <f t="shared" si="27"/>
        <v>1034240</v>
      </c>
      <c r="AB265" s="161">
        <f t="shared" si="25"/>
        <v>258560</v>
      </c>
      <c r="AC265" s="161">
        <f t="shared" si="22"/>
        <v>301560</v>
      </c>
      <c r="AD265" s="161">
        <v>0</v>
      </c>
      <c r="AE265" s="161">
        <v>50</v>
      </c>
      <c r="AF265" s="161">
        <v>0</v>
      </c>
      <c r="AG265" s="136">
        <f t="shared" si="26"/>
        <v>0</v>
      </c>
    </row>
    <row r="266" spans="1:126" s="53" customFormat="1" ht="21.75" x14ac:dyDescent="0.5">
      <c r="A266" s="161"/>
      <c r="B266" s="160"/>
      <c r="C266" s="160" t="s">
        <v>9</v>
      </c>
      <c r="D266" s="161">
        <v>3803</v>
      </c>
      <c r="E266" s="161">
        <v>278</v>
      </c>
      <c r="F266" s="161">
        <v>32982</v>
      </c>
      <c r="G266" s="161">
        <v>1</v>
      </c>
      <c r="H266" s="161">
        <v>1</v>
      </c>
      <c r="I266" s="161">
        <v>1</v>
      </c>
      <c r="J266" s="161">
        <v>96</v>
      </c>
      <c r="K266" s="52">
        <f t="shared" si="23"/>
        <v>596</v>
      </c>
      <c r="L266" s="161">
        <v>300</v>
      </c>
      <c r="M266" s="161">
        <f t="shared" si="24"/>
        <v>178800</v>
      </c>
      <c r="N266" s="161">
        <v>1</v>
      </c>
      <c r="O266" s="161" t="s">
        <v>3353</v>
      </c>
      <c r="P266" s="161"/>
      <c r="Q266" s="161"/>
      <c r="R266" s="161"/>
      <c r="S266" s="161"/>
      <c r="T266" s="161"/>
      <c r="U266" s="161">
        <f t="shared" si="21"/>
        <v>0</v>
      </c>
      <c r="V266" s="161">
        <v>596</v>
      </c>
      <c r="W266" s="161"/>
      <c r="X266" s="161"/>
      <c r="Y266" s="161"/>
      <c r="Z266" s="161"/>
      <c r="AA266" s="160"/>
      <c r="AB266" s="161">
        <f t="shared" si="25"/>
        <v>0</v>
      </c>
      <c r="AC266" s="161">
        <f t="shared" si="22"/>
        <v>178800</v>
      </c>
      <c r="AD266" s="161">
        <v>0</v>
      </c>
      <c r="AE266" s="161">
        <v>50</v>
      </c>
      <c r="AF266" s="161">
        <v>0</v>
      </c>
      <c r="AG266" s="136">
        <f t="shared" si="26"/>
        <v>0</v>
      </c>
    </row>
    <row r="267" spans="1:126" s="53" customFormat="1" ht="21.75" x14ac:dyDescent="0.5">
      <c r="A267" s="161"/>
      <c r="B267" s="160" t="s">
        <v>3355</v>
      </c>
      <c r="C267" s="160" t="s">
        <v>9</v>
      </c>
      <c r="D267" s="161">
        <v>3947</v>
      </c>
      <c r="E267" s="161">
        <v>274</v>
      </c>
      <c r="F267" s="161">
        <v>35091</v>
      </c>
      <c r="G267" s="161">
        <v>2</v>
      </c>
      <c r="H267" s="161"/>
      <c r="I267" s="161">
        <v>2</v>
      </c>
      <c r="J267" s="161"/>
      <c r="K267" s="52">
        <f t="shared" si="23"/>
        <v>200</v>
      </c>
      <c r="L267" s="161">
        <v>430</v>
      </c>
      <c r="M267" s="161">
        <f t="shared" si="24"/>
        <v>86000</v>
      </c>
      <c r="N267" s="161">
        <v>2</v>
      </c>
      <c r="O267" s="161" t="s">
        <v>3356</v>
      </c>
      <c r="P267" s="161" t="s">
        <v>15</v>
      </c>
      <c r="Q267" s="161" t="s">
        <v>253</v>
      </c>
      <c r="R267" s="161">
        <v>2</v>
      </c>
      <c r="S267" s="161">
        <v>108</v>
      </c>
      <c r="T267" s="161">
        <v>6400</v>
      </c>
      <c r="U267" s="161">
        <f t="shared" ref="U267:U319" si="28">S267*T267</f>
        <v>691200</v>
      </c>
      <c r="V267" s="161"/>
      <c r="W267" s="161">
        <v>108</v>
      </c>
      <c r="X267" s="161"/>
      <c r="Y267" s="161"/>
      <c r="Z267" s="161">
        <v>10</v>
      </c>
      <c r="AA267" s="160">
        <f>U267*40%</f>
        <v>276480</v>
      </c>
      <c r="AB267" s="161">
        <f t="shared" si="25"/>
        <v>414720</v>
      </c>
      <c r="AC267" s="161">
        <f t="shared" ref="AC267:AC319" si="29">M267+AB267</f>
        <v>500720</v>
      </c>
      <c r="AD267" s="161">
        <v>0</v>
      </c>
      <c r="AE267" s="161">
        <v>50</v>
      </c>
      <c r="AF267" s="161">
        <v>0</v>
      </c>
      <c r="AG267" s="136">
        <f t="shared" si="26"/>
        <v>0</v>
      </c>
    </row>
    <row r="268" spans="1:126" s="53" customFormat="1" ht="21.75" x14ac:dyDescent="0.5">
      <c r="A268" s="161"/>
      <c r="B268" s="160" t="s">
        <v>3357</v>
      </c>
      <c r="C268" s="160" t="s">
        <v>9</v>
      </c>
      <c r="D268" s="161">
        <v>3804</v>
      </c>
      <c r="E268" s="161">
        <v>272</v>
      </c>
      <c r="F268" s="161">
        <v>12593</v>
      </c>
      <c r="G268" s="161">
        <v>2</v>
      </c>
      <c r="H268" s="161"/>
      <c r="I268" s="161">
        <v>1</v>
      </c>
      <c r="J268" s="161">
        <v>95</v>
      </c>
      <c r="K268" s="52">
        <f t="shared" si="23"/>
        <v>195</v>
      </c>
      <c r="L268" s="161">
        <v>400</v>
      </c>
      <c r="M268" s="161">
        <f t="shared" si="24"/>
        <v>78000</v>
      </c>
      <c r="N268" s="161">
        <v>2</v>
      </c>
      <c r="O268" s="161" t="s">
        <v>3358</v>
      </c>
      <c r="P268" s="161" t="s">
        <v>15</v>
      </c>
      <c r="Q268" s="161" t="s">
        <v>42</v>
      </c>
      <c r="R268" s="161">
        <v>2</v>
      </c>
      <c r="S268" s="161">
        <v>81</v>
      </c>
      <c r="T268" s="161">
        <v>6400</v>
      </c>
      <c r="U268" s="161">
        <f t="shared" si="28"/>
        <v>518400</v>
      </c>
      <c r="V268" s="161"/>
      <c r="W268" s="161">
        <v>81</v>
      </c>
      <c r="X268" s="161"/>
      <c r="Y268" s="161"/>
      <c r="Z268" s="161">
        <v>10</v>
      </c>
      <c r="AA268" s="160">
        <f>U268*10%</f>
        <v>51840</v>
      </c>
      <c r="AB268" s="161">
        <f t="shared" si="25"/>
        <v>466560</v>
      </c>
      <c r="AC268" s="161">
        <f t="shared" si="29"/>
        <v>544560</v>
      </c>
      <c r="AD268" s="161">
        <v>0</v>
      </c>
      <c r="AE268" s="161">
        <v>50</v>
      </c>
      <c r="AF268" s="161">
        <v>0</v>
      </c>
      <c r="AG268" s="136">
        <f t="shared" si="26"/>
        <v>0</v>
      </c>
    </row>
    <row r="269" spans="1:126" s="53" customFormat="1" ht="21.75" x14ac:dyDescent="0.5">
      <c r="A269" s="161"/>
      <c r="B269" s="160" t="s">
        <v>3359</v>
      </c>
      <c r="C269" s="160" t="s">
        <v>9</v>
      </c>
      <c r="D269" s="161"/>
      <c r="E269" s="161">
        <v>23</v>
      </c>
      <c r="F269" s="161">
        <v>7197</v>
      </c>
      <c r="G269" s="161">
        <v>2</v>
      </c>
      <c r="H269" s="161"/>
      <c r="I269" s="161">
        <v>1</v>
      </c>
      <c r="J269" s="161">
        <v>20</v>
      </c>
      <c r="K269" s="52">
        <f t="shared" si="23"/>
        <v>120</v>
      </c>
      <c r="L269" s="161">
        <v>430</v>
      </c>
      <c r="M269" s="161">
        <f t="shared" si="24"/>
        <v>51600</v>
      </c>
      <c r="N269" s="161">
        <v>2</v>
      </c>
      <c r="O269" s="161" t="s">
        <v>3360</v>
      </c>
      <c r="P269" s="161" t="s">
        <v>15</v>
      </c>
      <c r="Q269" s="161" t="s">
        <v>42</v>
      </c>
      <c r="R269" s="161">
        <v>2</v>
      </c>
      <c r="S269" s="161">
        <v>72</v>
      </c>
      <c r="T269" s="161">
        <v>6400</v>
      </c>
      <c r="U269" s="161">
        <f t="shared" si="28"/>
        <v>460800</v>
      </c>
      <c r="V269" s="161"/>
      <c r="W269" s="161">
        <v>72</v>
      </c>
      <c r="X269" s="161"/>
      <c r="Y269" s="161"/>
      <c r="Z269" s="161">
        <v>10</v>
      </c>
      <c r="AA269" s="160">
        <f>U269*10%</f>
        <v>46080</v>
      </c>
      <c r="AB269" s="161">
        <f t="shared" si="25"/>
        <v>414720</v>
      </c>
      <c r="AC269" s="161">
        <f t="shared" si="29"/>
        <v>466320</v>
      </c>
      <c r="AD269" s="161">
        <v>0</v>
      </c>
      <c r="AE269" s="161">
        <v>50</v>
      </c>
      <c r="AF269" s="161">
        <v>0</v>
      </c>
      <c r="AG269" s="136">
        <f t="shared" si="26"/>
        <v>0</v>
      </c>
      <c r="AH269" s="58"/>
      <c r="AI269" s="58"/>
      <c r="AJ269" s="58"/>
      <c r="AK269" s="58"/>
      <c r="AL269" s="58"/>
      <c r="AM269" s="58"/>
      <c r="AN269" s="58"/>
      <c r="AO269" s="55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6"/>
      <c r="BE269" s="56"/>
      <c r="BF269" s="56"/>
      <c r="BG269" s="56"/>
      <c r="BH269" s="56"/>
    </row>
    <row r="270" spans="1:126" s="53" customFormat="1" ht="21.75" x14ac:dyDescent="0.5">
      <c r="A270" s="161"/>
      <c r="B270" s="160" t="s">
        <v>3361</v>
      </c>
      <c r="C270" s="160" t="s">
        <v>9</v>
      </c>
      <c r="D270" s="161">
        <v>3802</v>
      </c>
      <c r="E270" s="161">
        <v>270</v>
      </c>
      <c r="F270" s="161">
        <v>32981</v>
      </c>
      <c r="G270" s="161">
        <v>2</v>
      </c>
      <c r="H270" s="161"/>
      <c r="I270" s="161">
        <v>2</v>
      </c>
      <c r="J270" s="161">
        <v>15</v>
      </c>
      <c r="K270" s="52">
        <f t="shared" ref="K270:K318" si="30">H270*400+I270*100+J270</f>
        <v>215</v>
      </c>
      <c r="L270" s="161">
        <v>430</v>
      </c>
      <c r="M270" s="161">
        <f t="shared" ref="M270:M318" si="31">K270*L270</f>
        <v>92450</v>
      </c>
      <c r="N270" s="161">
        <v>2</v>
      </c>
      <c r="O270" s="161" t="s">
        <v>3362</v>
      </c>
      <c r="P270" s="161" t="s">
        <v>15</v>
      </c>
      <c r="Q270" s="161" t="s">
        <v>12</v>
      </c>
      <c r="R270" s="161">
        <v>2</v>
      </c>
      <c r="S270" s="161">
        <v>132</v>
      </c>
      <c r="T270" s="161">
        <v>6400</v>
      </c>
      <c r="U270" s="161">
        <f t="shared" si="28"/>
        <v>844800</v>
      </c>
      <c r="V270" s="161"/>
      <c r="W270" s="161">
        <v>132</v>
      </c>
      <c r="X270" s="161"/>
      <c r="Y270" s="161"/>
      <c r="Z270" s="161">
        <v>21</v>
      </c>
      <c r="AA270" s="160">
        <f t="shared" si="27"/>
        <v>675840</v>
      </c>
      <c r="AB270" s="161">
        <f t="shared" ref="AB270:AB319" si="32">U270-AA270</f>
        <v>168960</v>
      </c>
      <c r="AC270" s="161">
        <f t="shared" si="29"/>
        <v>261410</v>
      </c>
      <c r="AD270" s="161">
        <v>0</v>
      </c>
      <c r="AE270" s="161">
        <v>50</v>
      </c>
      <c r="AF270" s="161">
        <v>0</v>
      </c>
      <c r="AG270" s="136">
        <f t="shared" ref="AG270:AG318" si="33">AE270*AF270%</f>
        <v>0</v>
      </c>
      <c r="AH270" s="58"/>
      <c r="AI270" s="58"/>
      <c r="AJ270" s="58"/>
      <c r="AK270" s="58"/>
      <c r="AL270" s="58"/>
      <c r="AM270" s="58"/>
      <c r="AN270" s="58"/>
      <c r="AO270" s="55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6"/>
      <c r="BE270" s="56"/>
      <c r="BF270" s="56"/>
      <c r="BG270" s="56"/>
      <c r="BH270" s="56"/>
    </row>
    <row r="271" spans="1:126" s="53" customFormat="1" ht="21.75" x14ac:dyDescent="0.5">
      <c r="A271" s="161"/>
      <c r="B271" s="160" t="s">
        <v>3363</v>
      </c>
      <c r="C271" s="160" t="s">
        <v>9</v>
      </c>
      <c r="D271" s="161">
        <v>4454</v>
      </c>
      <c r="E271" s="161">
        <v>283</v>
      </c>
      <c r="F271" s="161">
        <v>44549</v>
      </c>
      <c r="G271" s="161">
        <v>2</v>
      </c>
      <c r="H271" s="161"/>
      <c r="I271" s="161">
        <v>1</v>
      </c>
      <c r="J271" s="161"/>
      <c r="K271" s="52">
        <f t="shared" si="30"/>
        <v>100</v>
      </c>
      <c r="L271" s="161">
        <v>150</v>
      </c>
      <c r="M271" s="161">
        <f t="shared" si="31"/>
        <v>15000</v>
      </c>
      <c r="N271" s="161">
        <v>2</v>
      </c>
      <c r="O271" s="161" t="s">
        <v>3364</v>
      </c>
      <c r="P271" s="161" t="s">
        <v>15</v>
      </c>
      <c r="Q271" s="161" t="s">
        <v>42</v>
      </c>
      <c r="R271" s="161">
        <v>2</v>
      </c>
      <c r="S271" s="161">
        <v>72</v>
      </c>
      <c r="T271" s="161">
        <v>6400</v>
      </c>
      <c r="U271" s="161">
        <f t="shared" si="28"/>
        <v>460800</v>
      </c>
      <c r="V271" s="161"/>
      <c r="W271" s="161">
        <v>72</v>
      </c>
      <c r="X271" s="161"/>
      <c r="Y271" s="161"/>
      <c r="Z271" s="161">
        <v>10</v>
      </c>
      <c r="AA271" s="160">
        <f>U271*10%</f>
        <v>46080</v>
      </c>
      <c r="AB271" s="161">
        <f t="shared" si="32"/>
        <v>414720</v>
      </c>
      <c r="AC271" s="161">
        <f t="shared" si="29"/>
        <v>429720</v>
      </c>
      <c r="AD271" s="161">
        <v>0</v>
      </c>
      <c r="AE271" s="161">
        <v>50</v>
      </c>
      <c r="AF271" s="161">
        <v>0</v>
      </c>
      <c r="AG271" s="136">
        <f t="shared" si="33"/>
        <v>0</v>
      </c>
      <c r="AH271" s="58"/>
      <c r="AI271" s="58"/>
      <c r="AJ271" s="58"/>
      <c r="AK271" s="58"/>
      <c r="AL271" s="58"/>
      <c r="AM271" s="58"/>
      <c r="AN271" s="58"/>
      <c r="AO271" s="55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6"/>
      <c r="BE271" s="56"/>
      <c r="BF271" s="56"/>
      <c r="BG271" s="56"/>
      <c r="BH271" s="56"/>
    </row>
    <row r="272" spans="1:126" s="53" customFormat="1" ht="21.75" x14ac:dyDescent="0.5">
      <c r="A272" s="161"/>
      <c r="B272" s="160"/>
      <c r="C272" s="160" t="s">
        <v>9</v>
      </c>
      <c r="D272" s="161">
        <v>5430</v>
      </c>
      <c r="E272" s="161">
        <v>320</v>
      </c>
      <c r="F272" s="161">
        <v>58358</v>
      </c>
      <c r="G272" s="161">
        <v>2</v>
      </c>
      <c r="H272" s="161"/>
      <c r="I272" s="161"/>
      <c r="J272" s="161">
        <v>21.5</v>
      </c>
      <c r="K272" s="52">
        <f t="shared" si="30"/>
        <v>21.5</v>
      </c>
      <c r="L272" s="161">
        <v>150</v>
      </c>
      <c r="M272" s="161">
        <f t="shared" si="31"/>
        <v>3225</v>
      </c>
      <c r="N272" s="161">
        <v>2</v>
      </c>
      <c r="O272" s="161" t="s">
        <v>3364</v>
      </c>
      <c r="P272" s="161"/>
      <c r="Q272" s="161"/>
      <c r="R272" s="161"/>
      <c r="S272" s="161"/>
      <c r="T272" s="161"/>
      <c r="U272" s="161">
        <f t="shared" si="28"/>
        <v>0</v>
      </c>
      <c r="V272" s="161">
        <v>21.5</v>
      </c>
      <c r="W272" s="161"/>
      <c r="X272" s="161"/>
      <c r="Y272" s="161"/>
      <c r="Z272" s="161"/>
      <c r="AA272" s="160"/>
      <c r="AB272" s="161">
        <f t="shared" si="32"/>
        <v>0</v>
      </c>
      <c r="AC272" s="161">
        <f t="shared" si="29"/>
        <v>3225</v>
      </c>
      <c r="AD272" s="161">
        <v>0</v>
      </c>
      <c r="AE272" s="161">
        <v>50</v>
      </c>
      <c r="AF272" s="161">
        <v>0</v>
      </c>
      <c r="AG272" s="136">
        <f t="shared" si="33"/>
        <v>0</v>
      </c>
      <c r="BD272" s="59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2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6"/>
      <c r="DS272" s="56"/>
      <c r="DT272" s="56"/>
      <c r="DU272" s="56"/>
      <c r="DV272" s="56"/>
    </row>
    <row r="273" spans="1:40" s="53" customFormat="1" ht="21.75" x14ac:dyDescent="0.5">
      <c r="A273" s="161"/>
      <c r="B273" s="160"/>
      <c r="C273" s="160" t="s">
        <v>9</v>
      </c>
      <c r="D273" s="161">
        <v>2449</v>
      </c>
      <c r="E273" s="161">
        <v>165</v>
      </c>
      <c r="F273" s="161">
        <v>16298</v>
      </c>
      <c r="G273" s="161">
        <v>1</v>
      </c>
      <c r="H273" s="161">
        <v>15</v>
      </c>
      <c r="I273" s="161"/>
      <c r="J273" s="161">
        <v>18</v>
      </c>
      <c r="K273" s="52">
        <f t="shared" si="30"/>
        <v>6018</v>
      </c>
      <c r="L273" s="161">
        <v>130</v>
      </c>
      <c r="M273" s="161">
        <f t="shared" si="31"/>
        <v>782340</v>
      </c>
      <c r="N273" s="161">
        <v>1</v>
      </c>
      <c r="O273" s="161" t="s">
        <v>3364</v>
      </c>
      <c r="P273" s="161"/>
      <c r="Q273" s="161"/>
      <c r="R273" s="161"/>
      <c r="S273" s="161"/>
      <c r="T273" s="161"/>
      <c r="U273" s="161">
        <f t="shared" si="28"/>
        <v>0</v>
      </c>
      <c r="V273" s="161">
        <v>6018</v>
      </c>
      <c r="W273" s="161"/>
      <c r="X273" s="161"/>
      <c r="Y273" s="161"/>
      <c r="Z273" s="161"/>
      <c r="AA273" s="160">
        <f>U273*80%</f>
        <v>0</v>
      </c>
      <c r="AB273" s="161">
        <f t="shared" si="32"/>
        <v>0</v>
      </c>
      <c r="AC273" s="161">
        <f t="shared" si="29"/>
        <v>782340</v>
      </c>
      <c r="AD273" s="161">
        <v>0</v>
      </c>
      <c r="AE273" s="161">
        <v>50</v>
      </c>
      <c r="AF273" s="161">
        <v>0</v>
      </c>
      <c r="AG273" s="136">
        <f t="shared" si="33"/>
        <v>0</v>
      </c>
    </row>
    <row r="274" spans="1:40" s="53" customFormat="1" ht="21.75" x14ac:dyDescent="0.5">
      <c r="A274" s="161"/>
      <c r="B274" s="160"/>
      <c r="C274" s="160" t="s">
        <v>9</v>
      </c>
      <c r="D274" s="161">
        <v>4051</v>
      </c>
      <c r="E274" s="161">
        <v>269</v>
      </c>
      <c r="F274" s="161">
        <v>36890</v>
      </c>
      <c r="G274" s="161">
        <v>1</v>
      </c>
      <c r="H274" s="161">
        <v>2</v>
      </c>
      <c r="I274" s="161"/>
      <c r="J274" s="161"/>
      <c r="K274" s="52">
        <f t="shared" si="30"/>
        <v>800</v>
      </c>
      <c r="L274" s="161">
        <v>100</v>
      </c>
      <c r="M274" s="161">
        <f t="shared" si="31"/>
        <v>80000</v>
      </c>
      <c r="N274" s="161">
        <v>1</v>
      </c>
      <c r="O274" s="161" t="s">
        <v>3364</v>
      </c>
      <c r="P274" s="161"/>
      <c r="Q274" s="161"/>
      <c r="R274" s="161"/>
      <c r="S274" s="161"/>
      <c r="T274" s="161"/>
      <c r="U274" s="161">
        <f t="shared" si="28"/>
        <v>0</v>
      </c>
      <c r="V274" s="161">
        <v>800</v>
      </c>
      <c r="W274" s="161"/>
      <c r="X274" s="161"/>
      <c r="Y274" s="161"/>
      <c r="Z274" s="161"/>
      <c r="AA274" s="160">
        <f>U274*80%</f>
        <v>0</v>
      </c>
      <c r="AB274" s="161">
        <f t="shared" si="32"/>
        <v>0</v>
      </c>
      <c r="AC274" s="161">
        <f t="shared" si="29"/>
        <v>80000</v>
      </c>
      <c r="AD274" s="161">
        <v>0</v>
      </c>
      <c r="AE274" s="161">
        <v>50</v>
      </c>
      <c r="AF274" s="161">
        <v>0</v>
      </c>
      <c r="AG274" s="136">
        <f t="shared" si="33"/>
        <v>0</v>
      </c>
    </row>
    <row r="275" spans="1:40" s="53" customFormat="1" ht="21.75" x14ac:dyDescent="0.5">
      <c r="A275" s="161"/>
      <c r="B275" s="160"/>
      <c r="C275" s="160" t="s">
        <v>9</v>
      </c>
      <c r="D275" s="161">
        <v>2448</v>
      </c>
      <c r="E275" s="161">
        <v>164</v>
      </c>
      <c r="F275" s="161">
        <v>16297</v>
      </c>
      <c r="G275" s="161">
        <v>1</v>
      </c>
      <c r="H275" s="161">
        <v>2</v>
      </c>
      <c r="I275" s="161"/>
      <c r="J275" s="161">
        <v>13</v>
      </c>
      <c r="K275" s="52">
        <f t="shared" si="30"/>
        <v>813</v>
      </c>
      <c r="L275" s="161">
        <v>130</v>
      </c>
      <c r="M275" s="161">
        <f t="shared" si="31"/>
        <v>105690</v>
      </c>
      <c r="N275" s="161">
        <v>1</v>
      </c>
      <c r="O275" s="161" t="s">
        <v>3364</v>
      </c>
      <c r="P275" s="161"/>
      <c r="Q275" s="161"/>
      <c r="R275" s="161"/>
      <c r="S275" s="161"/>
      <c r="T275" s="161"/>
      <c r="U275" s="161">
        <f t="shared" si="28"/>
        <v>0</v>
      </c>
      <c r="V275" s="161">
        <v>813</v>
      </c>
      <c r="W275" s="161"/>
      <c r="X275" s="161"/>
      <c r="Y275" s="161"/>
      <c r="Z275" s="161"/>
      <c r="AA275" s="160">
        <f>U275*80%</f>
        <v>0</v>
      </c>
      <c r="AB275" s="161">
        <f t="shared" si="32"/>
        <v>0</v>
      </c>
      <c r="AC275" s="161">
        <f t="shared" si="29"/>
        <v>105690</v>
      </c>
      <c r="AD275" s="161">
        <v>0</v>
      </c>
      <c r="AE275" s="161">
        <v>50</v>
      </c>
      <c r="AF275" s="161">
        <v>0</v>
      </c>
      <c r="AG275" s="136">
        <f t="shared" si="33"/>
        <v>0</v>
      </c>
      <c r="AH275" s="57"/>
      <c r="AI275" s="57"/>
      <c r="AJ275" s="56"/>
      <c r="AK275" s="56"/>
      <c r="AL275" s="56"/>
      <c r="AM275" s="56"/>
      <c r="AN275" s="56"/>
    </row>
    <row r="276" spans="1:40" s="53" customFormat="1" ht="21.75" x14ac:dyDescent="0.5">
      <c r="A276" s="161"/>
      <c r="B276" s="127"/>
      <c r="C276" s="160" t="s">
        <v>9</v>
      </c>
      <c r="D276" s="161">
        <v>599</v>
      </c>
      <c r="E276" s="161">
        <v>46</v>
      </c>
      <c r="F276" s="161">
        <v>7091</v>
      </c>
      <c r="G276" s="161">
        <v>1</v>
      </c>
      <c r="H276" s="161"/>
      <c r="I276" s="161">
        <v>3</v>
      </c>
      <c r="J276" s="161">
        <v>8</v>
      </c>
      <c r="K276" s="52">
        <f t="shared" si="30"/>
        <v>308</v>
      </c>
      <c r="L276" s="161">
        <v>430</v>
      </c>
      <c r="M276" s="161">
        <f t="shared" si="31"/>
        <v>132440</v>
      </c>
      <c r="N276" s="161">
        <v>1</v>
      </c>
      <c r="O276" s="161" t="s">
        <v>3364</v>
      </c>
      <c r="P276" s="161"/>
      <c r="Q276" s="161"/>
      <c r="R276" s="161"/>
      <c r="S276" s="161"/>
      <c r="T276" s="161"/>
      <c r="U276" s="161">
        <f t="shared" si="28"/>
        <v>0</v>
      </c>
      <c r="V276" s="161">
        <v>308</v>
      </c>
      <c r="W276" s="161"/>
      <c r="X276" s="161"/>
      <c r="Y276" s="161"/>
      <c r="Z276" s="161"/>
      <c r="AA276" s="160"/>
      <c r="AB276" s="161">
        <f t="shared" si="32"/>
        <v>0</v>
      </c>
      <c r="AC276" s="161">
        <f t="shared" si="29"/>
        <v>132440</v>
      </c>
      <c r="AD276" s="161">
        <v>0</v>
      </c>
      <c r="AE276" s="161">
        <v>50</v>
      </c>
      <c r="AF276" s="161">
        <v>0</v>
      </c>
      <c r="AG276" s="136">
        <f t="shared" si="33"/>
        <v>0</v>
      </c>
    </row>
    <row r="277" spans="1:40" s="53" customFormat="1" ht="21.75" x14ac:dyDescent="0.5">
      <c r="A277" s="161"/>
      <c r="B277" s="160" t="s">
        <v>3365</v>
      </c>
      <c r="C277" s="160" t="s">
        <v>9</v>
      </c>
      <c r="D277" s="161">
        <v>4793</v>
      </c>
      <c r="E277" s="161">
        <v>32</v>
      </c>
      <c r="F277" s="161">
        <v>50213</v>
      </c>
      <c r="G277" s="161">
        <v>2</v>
      </c>
      <c r="H277" s="161"/>
      <c r="I277" s="161"/>
      <c r="J277" s="161">
        <v>66</v>
      </c>
      <c r="K277" s="52">
        <f t="shared" si="30"/>
        <v>66</v>
      </c>
      <c r="L277" s="161">
        <v>430</v>
      </c>
      <c r="M277" s="161">
        <f t="shared" si="31"/>
        <v>28380</v>
      </c>
      <c r="N277" s="161">
        <v>2</v>
      </c>
      <c r="O277" s="161" t="s">
        <v>3366</v>
      </c>
      <c r="P277" s="161" t="s">
        <v>15</v>
      </c>
      <c r="Q277" s="161" t="s">
        <v>42</v>
      </c>
      <c r="R277" s="161">
        <v>2</v>
      </c>
      <c r="S277" s="161">
        <v>54</v>
      </c>
      <c r="T277" s="161">
        <v>6400</v>
      </c>
      <c r="U277" s="161">
        <f t="shared" si="28"/>
        <v>345600</v>
      </c>
      <c r="V277" s="161"/>
      <c r="W277" s="161">
        <v>54</v>
      </c>
      <c r="X277" s="161"/>
      <c r="Y277" s="161"/>
      <c r="Z277" s="161">
        <v>10</v>
      </c>
      <c r="AA277" s="160">
        <f>U277*10%</f>
        <v>34560</v>
      </c>
      <c r="AB277" s="161">
        <f t="shared" si="32"/>
        <v>311040</v>
      </c>
      <c r="AC277" s="161">
        <f t="shared" si="29"/>
        <v>339420</v>
      </c>
      <c r="AD277" s="161">
        <v>0</v>
      </c>
      <c r="AE277" s="161">
        <v>50</v>
      </c>
      <c r="AF277" s="161">
        <v>0</v>
      </c>
      <c r="AG277" s="136">
        <f t="shared" si="33"/>
        <v>0</v>
      </c>
    </row>
    <row r="278" spans="1:40" s="53" customFormat="1" ht="21.75" x14ac:dyDescent="0.5">
      <c r="A278" s="161"/>
      <c r="B278" s="160" t="s">
        <v>3367</v>
      </c>
      <c r="C278" s="160" t="s">
        <v>9</v>
      </c>
      <c r="D278" s="161">
        <v>5795</v>
      </c>
      <c r="E278" s="161">
        <v>67</v>
      </c>
      <c r="F278" s="161">
        <v>50214</v>
      </c>
      <c r="G278" s="161">
        <v>2</v>
      </c>
      <c r="H278" s="161"/>
      <c r="I278" s="161">
        <v>1</v>
      </c>
      <c r="J278" s="161">
        <v>22</v>
      </c>
      <c r="K278" s="52">
        <f t="shared" si="30"/>
        <v>122</v>
      </c>
      <c r="L278" s="161">
        <v>430</v>
      </c>
      <c r="M278" s="161">
        <f t="shared" si="31"/>
        <v>52460</v>
      </c>
      <c r="N278" s="161">
        <v>2</v>
      </c>
      <c r="O278" s="161" t="s">
        <v>3318</v>
      </c>
      <c r="P278" s="161" t="s">
        <v>15</v>
      </c>
      <c r="Q278" s="161" t="s">
        <v>42</v>
      </c>
      <c r="R278" s="161">
        <v>2</v>
      </c>
      <c r="S278" s="161">
        <v>176</v>
      </c>
      <c r="T278" s="161">
        <v>6400</v>
      </c>
      <c r="U278" s="161">
        <f t="shared" si="28"/>
        <v>1126400</v>
      </c>
      <c r="V278" s="161"/>
      <c r="W278" s="161">
        <v>176</v>
      </c>
      <c r="X278" s="161"/>
      <c r="Y278" s="161"/>
      <c r="Z278" s="161">
        <v>10</v>
      </c>
      <c r="AA278" s="160">
        <f>U278*10%</f>
        <v>112640</v>
      </c>
      <c r="AB278" s="161">
        <f t="shared" si="32"/>
        <v>1013760</v>
      </c>
      <c r="AC278" s="161">
        <f t="shared" si="29"/>
        <v>1066220</v>
      </c>
      <c r="AD278" s="161">
        <v>0</v>
      </c>
      <c r="AE278" s="161">
        <v>50</v>
      </c>
      <c r="AF278" s="161">
        <v>0</v>
      </c>
      <c r="AG278" s="136">
        <f t="shared" si="33"/>
        <v>0</v>
      </c>
    </row>
    <row r="279" spans="1:40" s="53" customFormat="1" ht="21.75" x14ac:dyDescent="0.5">
      <c r="A279" s="161"/>
      <c r="B279" s="160"/>
      <c r="C279" s="160" t="s">
        <v>9</v>
      </c>
      <c r="D279" s="161">
        <v>4903</v>
      </c>
      <c r="E279" s="161">
        <v>288</v>
      </c>
      <c r="F279" s="161">
        <v>51996</v>
      </c>
      <c r="G279" s="161">
        <v>1</v>
      </c>
      <c r="H279" s="161">
        <v>10</v>
      </c>
      <c r="I279" s="161">
        <v>2</v>
      </c>
      <c r="J279" s="161">
        <v>74</v>
      </c>
      <c r="K279" s="52">
        <f t="shared" si="30"/>
        <v>4274</v>
      </c>
      <c r="L279" s="161">
        <v>75</v>
      </c>
      <c r="M279" s="161">
        <f t="shared" si="31"/>
        <v>320550</v>
      </c>
      <c r="N279" s="161">
        <v>1</v>
      </c>
      <c r="O279" s="161" t="s">
        <v>3318</v>
      </c>
      <c r="P279" s="161"/>
      <c r="Q279" s="161"/>
      <c r="R279" s="161"/>
      <c r="S279" s="161"/>
      <c r="T279" s="161"/>
      <c r="U279" s="161">
        <f t="shared" si="28"/>
        <v>0</v>
      </c>
      <c r="V279" s="161">
        <v>4274</v>
      </c>
      <c r="W279" s="161"/>
      <c r="X279" s="161"/>
      <c r="Y279" s="161"/>
      <c r="Z279" s="161"/>
      <c r="AA279" s="160">
        <f t="shared" ref="AA279:AA309" si="34">U279*80%</f>
        <v>0</v>
      </c>
      <c r="AB279" s="161">
        <f t="shared" si="32"/>
        <v>0</v>
      </c>
      <c r="AC279" s="161">
        <f t="shared" si="29"/>
        <v>320550</v>
      </c>
      <c r="AD279" s="161">
        <v>0</v>
      </c>
      <c r="AE279" s="161">
        <v>50</v>
      </c>
      <c r="AF279" s="161">
        <v>0</v>
      </c>
      <c r="AG279" s="136">
        <f t="shared" si="33"/>
        <v>0</v>
      </c>
    </row>
    <row r="280" spans="1:40" s="53" customFormat="1" ht="21.75" x14ac:dyDescent="0.5">
      <c r="A280" s="161"/>
      <c r="B280" s="160" t="s">
        <v>3368</v>
      </c>
      <c r="C280" s="160" t="s">
        <v>9</v>
      </c>
      <c r="D280" s="161"/>
      <c r="E280" s="161">
        <v>49</v>
      </c>
      <c r="F280" s="161">
        <v>7094</v>
      </c>
      <c r="G280" s="161">
        <v>2</v>
      </c>
      <c r="H280" s="161"/>
      <c r="I280" s="161">
        <v>1</v>
      </c>
      <c r="J280" s="161">
        <v>13</v>
      </c>
      <c r="K280" s="52">
        <f t="shared" si="30"/>
        <v>113</v>
      </c>
      <c r="L280" s="161">
        <v>450</v>
      </c>
      <c r="M280" s="161">
        <f t="shared" si="31"/>
        <v>50850</v>
      </c>
      <c r="N280" s="161">
        <v>2</v>
      </c>
      <c r="O280" s="161" t="s">
        <v>3369</v>
      </c>
      <c r="P280" s="161" t="s">
        <v>15</v>
      </c>
      <c r="Q280" s="161" t="s">
        <v>12</v>
      </c>
      <c r="R280" s="161">
        <v>2</v>
      </c>
      <c r="S280" s="161">
        <v>110</v>
      </c>
      <c r="T280" s="161">
        <v>6400</v>
      </c>
      <c r="U280" s="161">
        <f t="shared" si="28"/>
        <v>704000</v>
      </c>
      <c r="V280" s="161"/>
      <c r="W280" s="161">
        <v>110</v>
      </c>
      <c r="X280" s="161"/>
      <c r="Y280" s="161"/>
      <c r="Z280" s="161">
        <v>21</v>
      </c>
      <c r="AA280" s="160">
        <f t="shared" si="34"/>
        <v>563200</v>
      </c>
      <c r="AB280" s="161">
        <f t="shared" si="32"/>
        <v>140800</v>
      </c>
      <c r="AC280" s="161">
        <f t="shared" si="29"/>
        <v>191650</v>
      </c>
      <c r="AD280" s="161">
        <v>0</v>
      </c>
      <c r="AE280" s="161">
        <v>50</v>
      </c>
      <c r="AF280" s="161">
        <v>0</v>
      </c>
      <c r="AG280" s="136">
        <f t="shared" si="33"/>
        <v>0</v>
      </c>
    </row>
    <row r="281" spans="1:40" s="53" customFormat="1" ht="21.75" x14ac:dyDescent="0.5">
      <c r="A281" s="161"/>
      <c r="B281" s="160" t="s">
        <v>3370</v>
      </c>
      <c r="C281" s="160" t="s">
        <v>9</v>
      </c>
      <c r="D281" s="161">
        <v>601</v>
      </c>
      <c r="E281" s="161">
        <v>48</v>
      </c>
      <c r="F281" s="161">
        <v>7093</v>
      </c>
      <c r="G281" s="161">
        <v>2</v>
      </c>
      <c r="H281" s="161"/>
      <c r="I281" s="161">
        <v>1</v>
      </c>
      <c r="J281" s="161">
        <v>66</v>
      </c>
      <c r="K281" s="52">
        <f t="shared" si="30"/>
        <v>166</v>
      </c>
      <c r="L281" s="161">
        <v>450</v>
      </c>
      <c r="M281" s="161">
        <f t="shared" si="31"/>
        <v>74700</v>
      </c>
      <c r="N281" s="161">
        <v>2</v>
      </c>
      <c r="O281" s="161" t="s">
        <v>3371</v>
      </c>
      <c r="P281" s="161" t="s">
        <v>15</v>
      </c>
      <c r="Q281" s="161" t="s">
        <v>12</v>
      </c>
      <c r="R281" s="161">
        <v>2</v>
      </c>
      <c r="S281" s="161">
        <v>81</v>
      </c>
      <c r="T281" s="161">
        <v>6400</v>
      </c>
      <c r="U281" s="161">
        <f t="shared" si="28"/>
        <v>518400</v>
      </c>
      <c r="V281" s="161"/>
      <c r="W281" s="161">
        <v>81</v>
      </c>
      <c r="X281" s="161"/>
      <c r="Y281" s="161"/>
      <c r="Z281" s="161">
        <v>21</v>
      </c>
      <c r="AA281" s="160">
        <f t="shared" si="34"/>
        <v>414720</v>
      </c>
      <c r="AB281" s="161">
        <f t="shared" si="32"/>
        <v>103680</v>
      </c>
      <c r="AC281" s="161">
        <f t="shared" si="29"/>
        <v>178380</v>
      </c>
      <c r="AD281" s="161">
        <v>0</v>
      </c>
      <c r="AE281" s="161">
        <v>50</v>
      </c>
      <c r="AF281" s="161">
        <v>0</v>
      </c>
      <c r="AG281" s="136">
        <f t="shared" si="33"/>
        <v>0</v>
      </c>
    </row>
    <row r="282" spans="1:40" s="53" customFormat="1" ht="21.75" x14ac:dyDescent="0.5">
      <c r="A282" s="161"/>
      <c r="B282" s="160"/>
      <c r="C282" s="160" t="s">
        <v>9</v>
      </c>
      <c r="D282" s="161">
        <v>5632</v>
      </c>
      <c r="E282" s="161">
        <v>512</v>
      </c>
      <c r="F282" s="161">
        <v>59566</v>
      </c>
      <c r="G282" s="161">
        <v>1</v>
      </c>
      <c r="H282" s="161">
        <v>5</v>
      </c>
      <c r="I282" s="161"/>
      <c r="J282" s="161"/>
      <c r="K282" s="52">
        <f t="shared" si="30"/>
        <v>2000</v>
      </c>
      <c r="L282" s="161">
        <v>75</v>
      </c>
      <c r="M282" s="161">
        <f t="shared" si="31"/>
        <v>150000</v>
      </c>
      <c r="N282" s="161">
        <v>1</v>
      </c>
      <c r="O282" s="161" t="s">
        <v>3371</v>
      </c>
      <c r="P282" s="161"/>
      <c r="Q282" s="161"/>
      <c r="R282" s="161"/>
      <c r="S282" s="161"/>
      <c r="T282" s="161"/>
      <c r="U282" s="161">
        <f t="shared" si="28"/>
        <v>0</v>
      </c>
      <c r="V282" s="161">
        <v>2000</v>
      </c>
      <c r="W282" s="161"/>
      <c r="X282" s="161"/>
      <c r="Y282" s="161"/>
      <c r="Z282" s="161"/>
      <c r="AA282" s="160">
        <f t="shared" si="34"/>
        <v>0</v>
      </c>
      <c r="AB282" s="161">
        <f t="shared" si="32"/>
        <v>0</v>
      </c>
      <c r="AC282" s="161">
        <f t="shared" si="29"/>
        <v>150000</v>
      </c>
      <c r="AD282" s="161">
        <v>0</v>
      </c>
      <c r="AE282" s="161">
        <v>50</v>
      </c>
      <c r="AF282" s="161">
        <v>0</v>
      </c>
      <c r="AG282" s="136">
        <f t="shared" si="33"/>
        <v>0</v>
      </c>
    </row>
    <row r="283" spans="1:40" s="53" customFormat="1" ht="21.75" x14ac:dyDescent="0.5">
      <c r="A283" s="161"/>
      <c r="B283" s="160"/>
      <c r="C283" s="160" t="s">
        <v>9</v>
      </c>
      <c r="D283" s="161">
        <v>3954</v>
      </c>
      <c r="E283" s="161">
        <v>128</v>
      </c>
      <c r="F283" s="161">
        <v>35459</v>
      </c>
      <c r="G283" s="161">
        <v>1</v>
      </c>
      <c r="H283" s="161">
        <v>7</v>
      </c>
      <c r="I283" s="161">
        <v>1</v>
      </c>
      <c r="J283" s="161">
        <v>37</v>
      </c>
      <c r="K283" s="52">
        <f t="shared" si="30"/>
        <v>2937</v>
      </c>
      <c r="L283" s="161">
        <v>75</v>
      </c>
      <c r="M283" s="161">
        <f t="shared" si="31"/>
        <v>220275</v>
      </c>
      <c r="N283" s="161">
        <v>1</v>
      </c>
      <c r="O283" s="161" t="s">
        <v>3371</v>
      </c>
      <c r="P283" s="161"/>
      <c r="Q283" s="161"/>
      <c r="R283" s="161"/>
      <c r="S283" s="161"/>
      <c r="T283" s="161"/>
      <c r="U283" s="161">
        <f t="shared" si="28"/>
        <v>0</v>
      </c>
      <c r="V283" s="161">
        <v>2937</v>
      </c>
      <c r="W283" s="161"/>
      <c r="X283" s="161"/>
      <c r="Y283" s="161"/>
      <c r="Z283" s="161"/>
      <c r="AA283" s="160">
        <f t="shared" si="34"/>
        <v>0</v>
      </c>
      <c r="AB283" s="161">
        <f t="shared" si="32"/>
        <v>0</v>
      </c>
      <c r="AC283" s="161">
        <f t="shared" si="29"/>
        <v>220275</v>
      </c>
      <c r="AD283" s="161">
        <v>0</v>
      </c>
      <c r="AE283" s="161">
        <v>50</v>
      </c>
      <c r="AF283" s="161">
        <v>0</v>
      </c>
      <c r="AG283" s="136">
        <f t="shared" si="33"/>
        <v>0</v>
      </c>
    </row>
    <row r="284" spans="1:40" s="53" customFormat="1" ht="21.75" x14ac:dyDescent="0.5">
      <c r="A284" s="161"/>
      <c r="B284" s="160" t="s">
        <v>3372</v>
      </c>
      <c r="C284" s="160" t="s">
        <v>9</v>
      </c>
      <c r="D284" s="161">
        <v>601</v>
      </c>
      <c r="E284" s="161">
        <v>48</v>
      </c>
      <c r="F284" s="161">
        <v>7093</v>
      </c>
      <c r="G284" s="161">
        <v>2</v>
      </c>
      <c r="H284" s="161"/>
      <c r="I284" s="161">
        <v>1</v>
      </c>
      <c r="J284" s="161">
        <v>66</v>
      </c>
      <c r="K284" s="52">
        <f t="shared" si="30"/>
        <v>166</v>
      </c>
      <c r="L284" s="161">
        <v>430</v>
      </c>
      <c r="M284" s="161">
        <f t="shared" si="31"/>
        <v>71380</v>
      </c>
      <c r="N284" s="161">
        <v>2</v>
      </c>
      <c r="O284" s="161" t="s">
        <v>3373</v>
      </c>
      <c r="P284" s="161" t="s">
        <v>15</v>
      </c>
      <c r="Q284" s="161" t="s">
        <v>12</v>
      </c>
      <c r="R284" s="161">
        <v>2</v>
      </c>
      <c r="S284" s="161">
        <v>117</v>
      </c>
      <c r="T284" s="161">
        <v>6400</v>
      </c>
      <c r="U284" s="161">
        <f t="shared" si="28"/>
        <v>748800</v>
      </c>
      <c r="V284" s="161"/>
      <c r="W284" s="161">
        <v>117</v>
      </c>
      <c r="X284" s="161"/>
      <c r="Y284" s="161"/>
      <c r="Z284" s="161">
        <v>21</v>
      </c>
      <c r="AA284" s="160">
        <f t="shared" si="34"/>
        <v>599040</v>
      </c>
      <c r="AB284" s="161">
        <f t="shared" si="32"/>
        <v>149760</v>
      </c>
      <c r="AC284" s="161">
        <f t="shared" si="29"/>
        <v>221140</v>
      </c>
      <c r="AD284" s="161">
        <v>0</v>
      </c>
      <c r="AE284" s="161">
        <v>50</v>
      </c>
      <c r="AF284" s="161">
        <v>0</v>
      </c>
      <c r="AG284" s="136">
        <f t="shared" si="33"/>
        <v>0</v>
      </c>
    </row>
    <row r="285" spans="1:40" s="53" customFormat="1" ht="21.75" x14ac:dyDescent="0.5">
      <c r="A285" s="161"/>
      <c r="B285" s="160"/>
      <c r="C285" s="160" t="s">
        <v>9</v>
      </c>
      <c r="D285" s="161">
        <v>4024</v>
      </c>
      <c r="E285" s="161">
        <v>131</v>
      </c>
      <c r="F285" s="161">
        <v>36519</v>
      </c>
      <c r="G285" s="161">
        <v>1</v>
      </c>
      <c r="H285" s="161">
        <v>9</v>
      </c>
      <c r="I285" s="161">
        <v>3</v>
      </c>
      <c r="J285" s="161">
        <v>65</v>
      </c>
      <c r="K285" s="52">
        <f t="shared" si="30"/>
        <v>3965</v>
      </c>
      <c r="L285" s="161">
        <v>75</v>
      </c>
      <c r="M285" s="161">
        <f t="shared" si="31"/>
        <v>297375</v>
      </c>
      <c r="N285" s="161">
        <v>1</v>
      </c>
      <c r="O285" s="161" t="s">
        <v>3373</v>
      </c>
      <c r="P285" s="161"/>
      <c r="Q285" s="161"/>
      <c r="R285" s="161"/>
      <c r="S285" s="161"/>
      <c r="T285" s="161"/>
      <c r="U285" s="161">
        <f t="shared" si="28"/>
        <v>0</v>
      </c>
      <c r="V285" s="161">
        <v>3965</v>
      </c>
      <c r="W285" s="161"/>
      <c r="X285" s="161"/>
      <c r="Y285" s="161"/>
      <c r="Z285" s="161"/>
      <c r="AA285" s="160">
        <f t="shared" si="34"/>
        <v>0</v>
      </c>
      <c r="AB285" s="161">
        <f t="shared" si="32"/>
        <v>0</v>
      </c>
      <c r="AC285" s="161">
        <f t="shared" si="29"/>
        <v>297375</v>
      </c>
      <c r="AD285" s="161">
        <v>0</v>
      </c>
      <c r="AE285" s="161">
        <v>50</v>
      </c>
      <c r="AF285" s="161">
        <v>0</v>
      </c>
      <c r="AG285" s="136">
        <f t="shared" si="33"/>
        <v>0</v>
      </c>
    </row>
    <row r="286" spans="1:40" s="53" customFormat="1" ht="21.75" x14ac:dyDescent="0.5">
      <c r="A286" s="161"/>
      <c r="B286" s="160" t="s">
        <v>3374</v>
      </c>
      <c r="C286" s="160" t="s">
        <v>9</v>
      </c>
      <c r="D286" s="161">
        <v>4065</v>
      </c>
      <c r="E286" s="161">
        <v>282</v>
      </c>
      <c r="F286" s="161">
        <v>37004</v>
      </c>
      <c r="G286" s="161">
        <v>2</v>
      </c>
      <c r="H286" s="161"/>
      <c r="I286" s="161"/>
      <c r="J286" s="161">
        <v>93</v>
      </c>
      <c r="K286" s="52">
        <f t="shared" si="30"/>
        <v>93</v>
      </c>
      <c r="L286" s="161">
        <v>430</v>
      </c>
      <c r="M286" s="161">
        <f t="shared" si="31"/>
        <v>39990</v>
      </c>
      <c r="N286" s="161">
        <v>1</v>
      </c>
      <c r="O286" s="161" t="s">
        <v>3375</v>
      </c>
      <c r="P286" s="161" t="s">
        <v>15</v>
      </c>
      <c r="Q286" s="161" t="s">
        <v>12</v>
      </c>
      <c r="R286" s="161">
        <v>2</v>
      </c>
      <c r="S286" s="161">
        <v>183</v>
      </c>
      <c r="T286" s="161">
        <v>6400</v>
      </c>
      <c r="U286" s="161">
        <f t="shared" si="28"/>
        <v>1171200</v>
      </c>
      <c r="V286" s="161"/>
      <c r="W286" s="161">
        <v>183</v>
      </c>
      <c r="X286" s="161"/>
      <c r="Y286" s="161"/>
      <c r="Z286" s="161">
        <v>21</v>
      </c>
      <c r="AA286" s="160">
        <f t="shared" si="34"/>
        <v>936960</v>
      </c>
      <c r="AB286" s="161">
        <f t="shared" si="32"/>
        <v>234240</v>
      </c>
      <c r="AC286" s="161">
        <f t="shared" si="29"/>
        <v>274230</v>
      </c>
      <c r="AD286" s="161">
        <v>0</v>
      </c>
      <c r="AE286" s="161">
        <v>50</v>
      </c>
      <c r="AF286" s="161">
        <v>0</v>
      </c>
      <c r="AG286" s="136">
        <f t="shared" si="33"/>
        <v>0</v>
      </c>
    </row>
    <row r="287" spans="1:40" s="53" customFormat="1" ht="21.75" x14ac:dyDescent="0.5">
      <c r="A287" s="161"/>
      <c r="B287" s="160"/>
      <c r="C287" s="160" t="s">
        <v>9</v>
      </c>
      <c r="D287" s="161">
        <v>2564</v>
      </c>
      <c r="E287" s="161">
        <v>16</v>
      </c>
      <c r="F287" s="161">
        <v>16692</v>
      </c>
      <c r="G287" s="161">
        <v>1</v>
      </c>
      <c r="H287" s="161">
        <v>9</v>
      </c>
      <c r="I287" s="161">
        <v>3</v>
      </c>
      <c r="J287" s="161">
        <v>8</v>
      </c>
      <c r="K287" s="52">
        <f t="shared" si="30"/>
        <v>3908</v>
      </c>
      <c r="L287" s="161">
        <v>75</v>
      </c>
      <c r="M287" s="161">
        <f t="shared" si="31"/>
        <v>293100</v>
      </c>
      <c r="N287" s="161">
        <v>1</v>
      </c>
      <c r="O287" s="161" t="s">
        <v>3375</v>
      </c>
      <c r="P287" s="161"/>
      <c r="Q287" s="161"/>
      <c r="R287" s="161"/>
      <c r="S287" s="161"/>
      <c r="T287" s="161"/>
      <c r="U287" s="161">
        <f t="shared" si="28"/>
        <v>0</v>
      </c>
      <c r="V287" s="161">
        <v>3908</v>
      </c>
      <c r="W287" s="161"/>
      <c r="X287" s="161"/>
      <c r="Y287" s="161"/>
      <c r="Z287" s="161"/>
      <c r="AA287" s="160">
        <f t="shared" si="34"/>
        <v>0</v>
      </c>
      <c r="AB287" s="161">
        <f t="shared" si="32"/>
        <v>0</v>
      </c>
      <c r="AC287" s="161">
        <f t="shared" si="29"/>
        <v>293100</v>
      </c>
      <c r="AD287" s="161">
        <v>0</v>
      </c>
      <c r="AE287" s="161">
        <v>50</v>
      </c>
      <c r="AF287" s="161">
        <v>0</v>
      </c>
      <c r="AG287" s="136">
        <f t="shared" si="33"/>
        <v>0</v>
      </c>
    </row>
    <row r="288" spans="1:40" s="53" customFormat="1" ht="21.75" x14ac:dyDescent="0.5">
      <c r="A288" s="161"/>
      <c r="B288" s="160"/>
      <c r="C288" s="160" t="s">
        <v>9</v>
      </c>
      <c r="D288" s="161">
        <v>4641</v>
      </c>
      <c r="E288" s="161">
        <v>123</v>
      </c>
      <c r="F288" s="161">
        <v>48241</v>
      </c>
      <c r="G288" s="161">
        <v>1</v>
      </c>
      <c r="H288" s="161"/>
      <c r="I288" s="161">
        <v>2</v>
      </c>
      <c r="J288" s="161">
        <v>98</v>
      </c>
      <c r="K288" s="52">
        <f t="shared" si="30"/>
        <v>298</v>
      </c>
      <c r="L288" s="161">
        <v>430</v>
      </c>
      <c r="M288" s="161">
        <f t="shared" si="31"/>
        <v>128140</v>
      </c>
      <c r="N288" s="161">
        <v>1</v>
      </c>
      <c r="O288" s="161" t="s">
        <v>3375</v>
      </c>
      <c r="P288" s="161"/>
      <c r="Q288" s="161"/>
      <c r="R288" s="161"/>
      <c r="S288" s="161"/>
      <c r="T288" s="161"/>
      <c r="U288" s="161">
        <f t="shared" si="28"/>
        <v>0</v>
      </c>
      <c r="V288" s="161">
        <v>298</v>
      </c>
      <c r="W288" s="161"/>
      <c r="X288" s="161"/>
      <c r="Y288" s="161"/>
      <c r="Z288" s="161"/>
      <c r="AA288" s="160">
        <f t="shared" si="34"/>
        <v>0</v>
      </c>
      <c r="AB288" s="161">
        <f t="shared" si="32"/>
        <v>0</v>
      </c>
      <c r="AC288" s="161">
        <f t="shared" si="29"/>
        <v>128140</v>
      </c>
      <c r="AD288" s="161">
        <v>0</v>
      </c>
      <c r="AE288" s="161">
        <v>50</v>
      </c>
      <c r="AF288" s="161">
        <v>0</v>
      </c>
      <c r="AG288" s="136">
        <f t="shared" si="33"/>
        <v>0</v>
      </c>
    </row>
    <row r="289" spans="1:33" s="53" customFormat="1" ht="21.75" x14ac:dyDescent="0.5">
      <c r="A289" s="161"/>
      <c r="B289" s="160" t="s">
        <v>3376</v>
      </c>
      <c r="C289" s="160" t="s">
        <v>9</v>
      </c>
      <c r="D289" s="161">
        <v>621</v>
      </c>
      <c r="E289" s="161">
        <v>77</v>
      </c>
      <c r="F289" s="161">
        <v>7114</v>
      </c>
      <c r="G289" s="161">
        <v>2</v>
      </c>
      <c r="H289" s="161">
        <v>1</v>
      </c>
      <c r="I289" s="161">
        <v>3</v>
      </c>
      <c r="J289" s="161">
        <v>76</v>
      </c>
      <c r="K289" s="52">
        <f t="shared" si="30"/>
        <v>776</v>
      </c>
      <c r="L289" s="161">
        <v>340</v>
      </c>
      <c r="M289" s="161">
        <f t="shared" si="31"/>
        <v>263840</v>
      </c>
      <c r="N289" s="161">
        <v>2</v>
      </c>
      <c r="O289" s="161" t="s">
        <v>3377</v>
      </c>
      <c r="P289" s="161" t="s">
        <v>15</v>
      </c>
      <c r="Q289" s="161" t="s">
        <v>12</v>
      </c>
      <c r="R289" s="161">
        <v>2</v>
      </c>
      <c r="S289" s="161">
        <v>234</v>
      </c>
      <c r="T289" s="161">
        <v>6400</v>
      </c>
      <c r="U289" s="161">
        <f t="shared" si="28"/>
        <v>1497600</v>
      </c>
      <c r="V289" s="161"/>
      <c r="W289" s="161">
        <v>234</v>
      </c>
      <c r="X289" s="161"/>
      <c r="Y289" s="161"/>
      <c r="Z289" s="161">
        <v>21</v>
      </c>
      <c r="AA289" s="160">
        <f t="shared" si="34"/>
        <v>1198080</v>
      </c>
      <c r="AB289" s="161">
        <f t="shared" si="32"/>
        <v>299520</v>
      </c>
      <c r="AC289" s="161">
        <f t="shared" si="29"/>
        <v>563360</v>
      </c>
      <c r="AD289" s="161">
        <v>0</v>
      </c>
      <c r="AE289" s="161">
        <v>50</v>
      </c>
      <c r="AF289" s="161">
        <v>0</v>
      </c>
      <c r="AG289" s="136">
        <f t="shared" si="33"/>
        <v>0</v>
      </c>
    </row>
    <row r="290" spans="1:33" s="53" customFormat="1" ht="21.75" x14ac:dyDescent="0.5">
      <c r="A290" s="161"/>
      <c r="B290" s="160"/>
      <c r="C290" s="160" t="s">
        <v>9</v>
      </c>
      <c r="D290" s="161"/>
      <c r="E290" s="161">
        <v>119</v>
      </c>
      <c r="F290" s="161">
        <v>17015</v>
      </c>
      <c r="G290" s="161">
        <v>1</v>
      </c>
      <c r="H290" s="161">
        <v>12</v>
      </c>
      <c r="I290" s="161">
        <v>3</v>
      </c>
      <c r="J290" s="161">
        <v>59</v>
      </c>
      <c r="K290" s="52">
        <f t="shared" si="30"/>
        <v>5159</v>
      </c>
      <c r="L290" s="161">
        <v>130</v>
      </c>
      <c r="M290" s="161">
        <f t="shared" si="31"/>
        <v>670670</v>
      </c>
      <c r="N290" s="161">
        <v>1</v>
      </c>
      <c r="O290" s="161" t="s">
        <v>3377</v>
      </c>
      <c r="P290" s="161"/>
      <c r="Q290" s="161"/>
      <c r="R290" s="161"/>
      <c r="S290" s="161"/>
      <c r="T290" s="161"/>
      <c r="U290" s="161">
        <f t="shared" si="28"/>
        <v>0</v>
      </c>
      <c r="V290" s="161">
        <v>5159</v>
      </c>
      <c r="W290" s="161"/>
      <c r="X290" s="161"/>
      <c r="Y290" s="161"/>
      <c r="Z290" s="161"/>
      <c r="AA290" s="160">
        <f t="shared" si="34"/>
        <v>0</v>
      </c>
      <c r="AB290" s="161">
        <f t="shared" si="32"/>
        <v>0</v>
      </c>
      <c r="AC290" s="161">
        <f t="shared" si="29"/>
        <v>670670</v>
      </c>
      <c r="AD290" s="161">
        <v>0</v>
      </c>
      <c r="AE290" s="161">
        <v>50</v>
      </c>
      <c r="AF290" s="161">
        <v>0</v>
      </c>
      <c r="AG290" s="136">
        <f t="shared" si="33"/>
        <v>0</v>
      </c>
    </row>
    <row r="291" spans="1:33" s="53" customFormat="1" ht="21.75" x14ac:dyDescent="0.5">
      <c r="A291" s="161"/>
      <c r="B291" s="160" t="s">
        <v>3378</v>
      </c>
      <c r="C291" s="160" t="s">
        <v>9</v>
      </c>
      <c r="D291" s="161">
        <v>4635</v>
      </c>
      <c r="E291" s="161">
        <v>121</v>
      </c>
      <c r="F291" s="161">
        <v>48239</v>
      </c>
      <c r="G291" s="161">
        <v>2</v>
      </c>
      <c r="H291" s="161"/>
      <c r="I291" s="161">
        <v>2</v>
      </c>
      <c r="J291" s="161">
        <v>36</v>
      </c>
      <c r="K291" s="52">
        <f t="shared" si="30"/>
        <v>236</v>
      </c>
      <c r="L291" s="161">
        <v>430</v>
      </c>
      <c r="M291" s="161">
        <f t="shared" si="31"/>
        <v>101480</v>
      </c>
      <c r="N291" s="161">
        <v>2</v>
      </c>
      <c r="O291" s="161" t="s">
        <v>3379</v>
      </c>
      <c r="P291" s="161" t="s">
        <v>15</v>
      </c>
      <c r="Q291" s="161" t="s">
        <v>12</v>
      </c>
      <c r="R291" s="161">
        <v>2</v>
      </c>
      <c r="S291" s="161">
        <v>142</v>
      </c>
      <c r="T291" s="161">
        <v>6400</v>
      </c>
      <c r="U291" s="161">
        <f t="shared" si="28"/>
        <v>908800</v>
      </c>
      <c r="V291" s="161"/>
      <c r="W291" s="161">
        <v>142</v>
      </c>
      <c r="X291" s="161"/>
      <c r="Y291" s="161"/>
      <c r="Z291" s="161">
        <v>21</v>
      </c>
      <c r="AA291" s="160">
        <f t="shared" si="34"/>
        <v>727040</v>
      </c>
      <c r="AB291" s="161">
        <f t="shared" si="32"/>
        <v>181760</v>
      </c>
      <c r="AC291" s="161">
        <f t="shared" si="29"/>
        <v>283240</v>
      </c>
      <c r="AD291" s="161">
        <v>0</v>
      </c>
      <c r="AE291" s="161">
        <v>50</v>
      </c>
      <c r="AF291" s="161">
        <v>0</v>
      </c>
      <c r="AG291" s="136">
        <f t="shared" si="33"/>
        <v>0</v>
      </c>
    </row>
    <row r="292" spans="1:33" s="53" customFormat="1" ht="21.75" x14ac:dyDescent="0.5">
      <c r="A292" s="161"/>
      <c r="B292" s="160"/>
      <c r="C292" s="160" t="s">
        <v>9</v>
      </c>
      <c r="D292" s="161">
        <v>5524</v>
      </c>
      <c r="E292" s="161">
        <v>510</v>
      </c>
      <c r="F292" s="161">
        <v>58342</v>
      </c>
      <c r="G292" s="161">
        <v>1</v>
      </c>
      <c r="H292" s="161">
        <v>2</v>
      </c>
      <c r="I292" s="161">
        <v>1</v>
      </c>
      <c r="J292" s="161">
        <v>1</v>
      </c>
      <c r="K292" s="52">
        <f t="shared" si="30"/>
        <v>901</v>
      </c>
      <c r="L292" s="161">
        <v>75</v>
      </c>
      <c r="M292" s="161">
        <f t="shared" si="31"/>
        <v>67575</v>
      </c>
      <c r="N292" s="161">
        <v>1</v>
      </c>
      <c r="O292" s="161" t="s">
        <v>3379</v>
      </c>
      <c r="P292" s="161"/>
      <c r="Q292" s="161"/>
      <c r="R292" s="161"/>
      <c r="S292" s="161"/>
      <c r="T292" s="161"/>
      <c r="U292" s="161">
        <f t="shared" si="28"/>
        <v>0</v>
      </c>
      <c r="V292" s="161">
        <v>901</v>
      </c>
      <c r="W292" s="161"/>
      <c r="X292" s="161"/>
      <c r="Y292" s="161"/>
      <c r="Z292" s="161"/>
      <c r="AA292" s="160">
        <f t="shared" si="34"/>
        <v>0</v>
      </c>
      <c r="AB292" s="161">
        <f t="shared" si="32"/>
        <v>0</v>
      </c>
      <c r="AC292" s="161">
        <f t="shared" si="29"/>
        <v>67575</v>
      </c>
      <c r="AD292" s="161">
        <v>0</v>
      </c>
      <c r="AE292" s="161">
        <v>50</v>
      </c>
      <c r="AF292" s="161">
        <v>0</v>
      </c>
      <c r="AG292" s="136">
        <f t="shared" si="33"/>
        <v>0</v>
      </c>
    </row>
    <row r="293" spans="1:33" s="53" customFormat="1" ht="21.75" x14ac:dyDescent="0.5">
      <c r="A293" s="161"/>
      <c r="B293" s="160"/>
      <c r="C293" s="160" t="s">
        <v>9</v>
      </c>
      <c r="D293" s="161">
        <v>2013</v>
      </c>
      <c r="E293" s="161">
        <v>101</v>
      </c>
      <c r="F293" s="161"/>
      <c r="G293" s="161">
        <v>1</v>
      </c>
      <c r="H293" s="161">
        <v>16</v>
      </c>
      <c r="I293" s="161"/>
      <c r="J293" s="161">
        <v>16</v>
      </c>
      <c r="K293" s="52">
        <f t="shared" si="30"/>
        <v>6416</v>
      </c>
      <c r="L293" s="161">
        <v>75</v>
      </c>
      <c r="M293" s="161">
        <f t="shared" si="31"/>
        <v>481200</v>
      </c>
      <c r="N293" s="161">
        <v>1</v>
      </c>
      <c r="O293" s="161" t="s">
        <v>3379</v>
      </c>
      <c r="P293" s="161"/>
      <c r="Q293" s="161"/>
      <c r="R293" s="161"/>
      <c r="S293" s="161"/>
      <c r="T293" s="161"/>
      <c r="U293" s="161">
        <f t="shared" si="28"/>
        <v>0</v>
      </c>
      <c r="V293" s="161">
        <v>6461</v>
      </c>
      <c r="W293" s="161"/>
      <c r="X293" s="161"/>
      <c r="Y293" s="161"/>
      <c r="Z293" s="161"/>
      <c r="AA293" s="160">
        <f t="shared" si="34"/>
        <v>0</v>
      </c>
      <c r="AB293" s="161">
        <f t="shared" si="32"/>
        <v>0</v>
      </c>
      <c r="AC293" s="161">
        <f t="shared" si="29"/>
        <v>481200</v>
      </c>
      <c r="AD293" s="161">
        <v>0</v>
      </c>
      <c r="AE293" s="161">
        <v>50</v>
      </c>
      <c r="AF293" s="161">
        <v>0</v>
      </c>
      <c r="AG293" s="136">
        <f t="shared" si="33"/>
        <v>0</v>
      </c>
    </row>
    <row r="294" spans="1:33" s="53" customFormat="1" ht="21.75" x14ac:dyDescent="0.5">
      <c r="A294" s="161"/>
      <c r="B294" s="160" t="s">
        <v>3380</v>
      </c>
      <c r="C294" s="160" t="s">
        <v>9</v>
      </c>
      <c r="D294" s="161">
        <v>702</v>
      </c>
      <c r="E294" s="161">
        <v>32</v>
      </c>
      <c r="F294" s="161">
        <v>7186</v>
      </c>
      <c r="G294" s="161">
        <v>2</v>
      </c>
      <c r="H294" s="161"/>
      <c r="I294" s="161">
        <v>2</v>
      </c>
      <c r="J294" s="161">
        <v>18</v>
      </c>
      <c r="K294" s="52">
        <f t="shared" si="30"/>
        <v>218</v>
      </c>
      <c r="L294" s="161">
        <v>430</v>
      </c>
      <c r="M294" s="161">
        <f t="shared" si="31"/>
        <v>93740</v>
      </c>
      <c r="N294" s="161">
        <v>2</v>
      </c>
      <c r="O294" s="161" t="s">
        <v>3381</v>
      </c>
      <c r="P294" s="161" t="s">
        <v>15</v>
      </c>
      <c r="Q294" s="161" t="s">
        <v>12</v>
      </c>
      <c r="R294" s="161">
        <v>2</v>
      </c>
      <c r="S294" s="161">
        <v>192</v>
      </c>
      <c r="T294" s="161">
        <v>6400</v>
      </c>
      <c r="U294" s="161">
        <f t="shared" si="28"/>
        <v>1228800</v>
      </c>
      <c r="V294" s="161"/>
      <c r="W294" s="161">
        <v>192</v>
      </c>
      <c r="X294" s="161"/>
      <c r="Y294" s="161"/>
      <c r="Z294" s="161">
        <v>21</v>
      </c>
      <c r="AA294" s="160">
        <f t="shared" si="34"/>
        <v>983040</v>
      </c>
      <c r="AB294" s="161">
        <f t="shared" si="32"/>
        <v>245760</v>
      </c>
      <c r="AC294" s="161">
        <f t="shared" si="29"/>
        <v>339500</v>
      </c>
      <c r="AD294" s="161">
        <v>0</v>
      </c>
      <c r="AE294" s="161">
        <v>50</v>
      </c>
      <c r="AF294" s="161">
        <v>0</v>
      </c>
      <c r="AG294" s="136">
        <f t="shared" si="33"/>
        <v>0</v>
      </c>
    </row>
    <row r="295" spans="1:33" s="53" customFormat="1" ht="21.75" x14ac:dyDescent="0.5">
      <c r="A295" s="161"/>
      <c r="B295" s="160"/>
      <c r="C295" s="160" t="s">
        <v>9</v>
      </c>
      <c r="D295" s="161">
        <v>1617</v>
      </c>
      <c r="E295" s="161">
        <v>343</v>
      </c>
      <c r="F295" s="161">
        <v>13584</v>
      </c>
      <c r="G295" s="161">
        <v>1</v>
      </c>
      <c r="H295" s="161">
        <v>7</v>
      </c>
      <c r="I295" s="161">
        <v>3</v>
      </c>
      <c r="J295" s="161">
        <v>62</v>
      </c>
      <c r="K295" s="52">
        <f t="shared" si="30"/>
        <v>3162</v>
      </c>
      <c r="L295" s="161">
        <v>100</v>
      </c>
      <c r="M295" s="161">
        <f t="shared" si="31"/>
        <v>316200</v>
      </c>
      <c r="N295" s="161">
        <v>1</v>
      </c>
      <c r="O295" s="161" t="s">
        <v>3381</v>
      </c>
      <c r="P295" s="161"/>
      <c r="Q295" s="161"/>
      <c r="R295" s="161"/>
      <c r="S295" s="161"/>
      <c r="T295" s="161"/>
      <c r="U295" s="161">
        <f t="shared" si="28"/>
        <v>0</v>
      </c>
      <c r="V295" s="161">
        <v>3162</v>
      </c>
      <c r="W295" s="161"/>
      <c r="X295" s="161"/>
      <c r="Y295" s="161"/>
      <c r="Z295" s="161"/>
      <c r="AA295" s="160">
        <f t="shared" si="34"/>
        <v>0</v>
      </c>
      <c r="AB295" s="161">
        <f t="shared" si="32"/>
        <v>0</v>
      </c>
      <c r="AC295" s="161">
        <f t="shared" si="29"/>
        <v>316200</v>
      </c>
      <c r="AD295" s="161">
        <v>0</v>
      </c>
      <c r="AE295" s="161">
        <v>50</v>
      </c>
      <c r="AF295" s="161">
        <v>0</v>
      </c>
      <c r="AG295" s="136">
        <f t="shared" si="33"/>
        <v>0</v>
      </c>
    </row>
    <row r="296" spans="1:33" s="53" customFormat="1" ht="21.75" x14ac:dyDescent="0.5">
      <c r="A296" s="161"/>
      <c r="B296" s="160"/>
      <c r="C296" s="160" t="s">
        <v>9</v>
      </c>
      <c r="D296" s="161">
        <v>3583</v>
      </c>
      <c r="E296" s="161">
        <v>224</v>
      </c>
      <c r="F296" s="161">
        <v>28984</v>
      </c>
      <c r="G296" s="161">
        <v>1</v>
      </c>
      <c r="H296" s="161">
        <v>16</v>
      </c>
      <c r="I296" s="161"/>
      <c r="J296" s="161">
        <v>53</v>
      </c>
      <c r="K296" s="52">
        <f t="shared" si="30"/>
        <v>6453</v>
      </c>
      <c r="L296" s="161">
        <v>75</v>
      </c>
      <c r="M296" s="161">
        <f t="shared" si="31"/>
        <v>483975</v>
      </c>
      <c r="N296" s="161">
        <v>1</v>
      </c>
      <c r="O296" s="161" t="s">
        <v>3381</v>
      </c>
      <c r="P296" s="161"/>
      <c r="Q296" s="161"/>
      <c r="R296" s="161"/>
      <c r="S296" s="161"/>
      <c r="T296" s="161"/>
      <c r="U296" s="161">
        <f t="shared" si="28"/>
        <v>0</v>
      </c>
      <c r="V296" s="161">
        <v>6453</v>
      </c>
      <c r="W296" s="161"/>
      <c r="X296" s="161"/>
      <c r="Y296" s="161"/>
      <c r="Z296" s="161"/>
      <c r="AA296" s="160">
        <f t="shared" si="34"/>
        <v>0</v>
      </c>
      <c r="AB296" s="161">
        <f t="shared" si="32"/>
        <v>0</v>
      </c>
      <c r="AC296" s="161">
        <f t="shared" si="29"/>
        <v>483975</v>
      </c>
      <c r="AD296" s="161">
        <v>0</v>
      </c>
      <c r="AE296" s="161">
        <v>50</v>
      </c>
      <c r="AF296" s="161">
        <v>0</v>
      </c>
      <c r="AG296" s="136">
        <f t="shared" si="33"/>
        <v>0</v>
      </c>
    </row>
    <row r="297" spans="1:33" s="53" customFormat="1" ht="21.75" x14ac:dyDescent="0.5">
      <c r="A297" s="161"/>
      <c r="B297" s="160" t="s">
        <v>3382</v>
      </c>
      <c r="C297" s="160" t="s">
        <v>9</v>
      </c>
      <c r="D297" s="161">
        <v>4768</v>
      </c>
      <c r="E297" s="161">
        <v>127</v>
      </c>
      <c r="F297" s="161">
        <v>49956</v>
      </c>
      <c r="G297" s="161">
        <v>2</v>
      </c>
      <c r="H297" s="161"/>
      <c r="I297" s="161">
        <v>1</v>
      </c>
      <c r="J297" s="161">
        <v>7</v>
      </c>
      <c r="K297" s="52">
        <f t="shared" si="30"/>
        <v>107</v>
      </c>
      <c r="L297" s="161">
        <v>430</v>
      </c>
      <c r="M297" s="161">
        <f t="shared" si="31"/>
        <v>46010</v>
      </c>
      <c r="N297" s="161">
        <v>2</v>
      </c>
      <c r="O297" s="161" t="s">
        <v>3383</v>
      </c>
      <c r="P297" s="161" t="s">
        <v>15</v>
      </c>
      <c r="Q297" s="161" t="s">
        <v>12</v>
      </c>
      <c r="R297" s="161">
        <v>2</v>
      </c>
      <c r="S297" s="161">
        <v>229</v>
      </c>
      <c r="T297" s="161">
        <v>6400</v>
      </c>
      <c r="U297" s="161">
        <f t="shared" si="28"/>
        <v>1465600</v>
      </c>
      <c r="V297" s="161"/>
      <c r="W297" s="161">
        <v>229</v>
      </c>
      <c r="X297" s="161"/>
      <c r="Y297" s="161"/>
      <c r="Z297" s="161">
        <v>21</v>
      </c>
      <c r="AA297" s="160">
        <f t="shared" si="34"/>
        <v>1172480</v>
      </c>
      <c r="AB297" s="161">
        <f t="shared" si="32"/>
        <v>293120</v>
      </c>
      <c r="AC297" s="161">
        <f t="shared" si="29"/>
        <v>339130</v>
      </c>
      <c r="AD297" s="161">
        <v>0</v>
      </c>
      <c r="AE297" s="161">
        <v>50</v>
      </c>
      <c r="AF297" s="161">
        <v>0</v>
      </c>
      <c r="AG297" s="136">
        <f t="shared" si="33"/>
        <v>0</v>
      </c>
    </row>
    <row r="298" spans="1:33" s="53" customFormat="1" ht="21.75" x14ac:dyDescent="0.5">
      <c r="A298" s="161"/>
      <c r="B298" s="160"/>
      <c r="C298" s="160" t="s">
        <v>9</v>
      </c>
      <c r="D298" s="161">
        <v>4624</v>
      </c>
      <c r="E298" s="161">
        <v>65</v>
      </c>
      <c r="F298" s="161">
        <v>48001</v>
      </c>
      <c r="G298" s="161">
        <v>1</v>
      </c>
      <c r="H298" s="161"/>
      <c r="I298" s="161">
        <v>1</v>
      </c>
      <c r="J298" s="161"/>
      <c r="K298" s="52">
        <f t="shared" si="30"/>
        <v>100</v>
      </c>
      <c r="L298" s="161">
        <v>430</v>
      </c>
      <c r="M298" s="161">
        <f t="shared" si="31"/>
        <v>43000</v>
      </c>
      <c r="N298" s="161">
        <v>1</v>
      </c>
      <c r="O298" s="161" t="s">
        <v>3383</v>
      </c>
      <c r="P298" s="161"/>
      <c r="Q298" s="161"/>
      <c r="R298" s="161"/>
      <c r="S298" s="161"/>
      <c r="T298" s="161"/>
      <c r="U298" s="161">
        <f t="shared" si="28"/>
        <v>0</v>
      </c>
      <c r="V298" s="161">
        <v>100</v>
      </c>
      <c r="W298" s="161"/>
      <c r="X298" s="161"/>
      <c r="Y298" s="161"/>
      <c r="Z298" s="161"/>
      <c r="AA298" s="160">
        <f t="shared" si="34"/>
        <v>0</v>
      </c>
      <c r="AB298" s="161">
        <f t="shared" si="32"/>
        <v>0</v>
      </c>
      <c r="AC298" s="161">
        <f t="shared" si="29"/>
        <v>43000</v>
      </c>
      <c r="AD298" s="161">
        <v>0</v>
      </c>
      <c r="AE298" s="161">
        <v>50</v>
      </c>
      <c r="AF298" s="161">
        <v>0</v>
      </c>
      <c r="AG298" s="136">
        <f t="shared" si="33"/>
        <v>0</v>
      </c>
    </row>
    <row r="299" spans="1:33" s="53" customFormat="1" ht="21.75" x14ac:dyDescent="0.5">
      <c r="A299" s="161"/>
      <c r="B299" s="160"/>
      <c r="C299" s="160" t="s">
        <v>9</v>
      </c>
      <c r="D299" s="161">
        <v>893</v>
      </c>
      <c r="E299" s="161">
        <v>254</v>
      </c>
      <c r="F299" s="161">
        <v>8069</v>
      </c>
      <c r="G299" s="161">
        <v>1</v>
      </c>
      <c r="H299" s="161">
        <v>3</v>
      </c>
      <c r="I299" s="161">
        <v>2</v>
      </c>
      <c r="J299" s="161">
        <v>46</v>
      </c>
      <c r="K299" s="52">
        <f t="shared" si="30"/>
        <v>1446</v>
      </c>
      <c r="L299" s="161">
        <v>130</v>
      </c>
      <c r="M299" s="161">
        <f t="shared" si="31"/>
        <v>187980</v>
      </c>
      <c r="N299" s="161">
        <v>1</v>
      </c>
      <c r="O299" s="161" t="s">
        <v>3383</v>
      </c>
      <c r="P299" s="161"/>
      <c r="Q299" s="161"/>
      <c r="R299" s="161"/>
      <c r="S299" s="161"/>
      <c r="T299" s="161"/>
      <c r="U299" s="161">
        <f t="shared" si="28"/>
        <v>0</v>
      </c>
      <c r="V299" s="161">
        <v>1446</v>
      </c>
      <c r="W299" s="161"/>
      <c r="X299" s="161"/>
      <c r="Y299" s="161"/>
      <c r="Z299" s="161"/>
      <c r="AA299" s="160">
        <f t="shared" si="34"/>
        <v>0</v>
      </c>
      <c r="AB299" s="161">
        <f t="shared" si="32"/>
        <v>0</v>
      </c>
      <c r="AC299" s="161">
        <f t="shared" si="29"/>
        <v>187980</v>
      </c>
      <c r="AD299" s="161">
        <v>0</v>
      </c>
      <c r="AE299" s="161">
        <v>50</v>
      </c>
      <c r="AF299" s="161">
        <v>0</v>
      </c>
      <c r="AG299" s="136">
        <f t="shared" si="33"/>
        <v>0</v>
      </c>
    </row>
    <row r="300" spans="1:33" s="53" customFormat="1" ht="21.75" x14ac:dyDescent="0.5">
      <c r="A300" s="161"/>
      <c r="B300" s="160" t="s">
        <v>3384</v>
      </c>
      <c r="C300" s="160" t="s">
        <v>9</v>
      </c>
      <c r="D300" s="161">
        <v>5016</v>
      </c>
      <c r="E300" s="161">
        <v>130</v>
      </c>
      <c r="F300" s="161">
        <v>53101</v>
      </c>
      <c r="G300" s="161">
        <v>2</v>
      </c>
      <c r="H300" s="161"/>
      <c r="I300" s="161"/>
      <c r="J300" s="161">
        <v>52</v>
      </c>
      <c r="K300" s="52">
        <f t="shared" si="30"/>
        <v>52</v>
      </c>
      <c r="L300" s="161">
        <v>430</v>
      </c>
      <c r="M300" s="161">
        <f t="shared" si="31"/>
        <v>22360</v>
      </c>
      <c r="N300" s="161">
        <v>2</v>
      </c>
      <c r="O300" s="161" t="s">
        <v>3385</v>
      </c>
      <c r="P300" s="161" t="s">
        <v>15</v>
      </c>
      <c r="Q300" s="161" t="s">
        <v>12</v>
      </c>
      <c r="R300" s="161">
        <v>2</v>
      </c>
      <c r="S300" s="161">
        <v>135</v>
      </c>
      <c r="T300" s="161">
        <v>6400</v>
      </c>
      <c r="U300" s="161">
        <f t="shared" si="28"/>
        <v>864000</v>
      </c>
      <c r="V300" s="161"/>
      <c r="W300" s="161">
        <v>135</v>
      </c>
      <c r="X300" s="161"/>
      <c r="Y300" s="161"/>
      <c r="Z300" s="161">
        <v>21</v>
      </c>
      <c r="AA300" s="160">
        <f t="shared" si="34"/>
        <v>691200</v>
      </c>
      <c r="AB300" s="161">
        <f t="shared" si="32"/>
        <v>172800</v>
      </c>
      <c r="AC300" s="161">
        <f t="shared" si="29"/>
        <v>195160</v>
      </c>
      <c r="AD300" s="161">
        <v>0</v>
      </c>
      <c r="AE300" s="161">
        <v>50</v>
      </c>
      <c r="AF300" s="161">
        <v>0</v>
      </c>
      <c r="AG300" s="136">
        <f t="shared" si="33"/>
        <v>0</v>
      </c>
    </row>
    <row r="301" spans="1:33" s="53" customFormat="1" ht="21.75" x14ac:dyDescent="0.5">
      <c r="A301" s="161"/>
      <c r="B301" s="160"/>
      <c r="C301" s="160" t="s">
        <v>9</v>
      </c>
      <c r="D301" s="161">
        <v>692</v>
      </c>
      <c r="E301" s="161">
        <v>22</v>
      </c>
      <c r="F301" s="161">
        <v>7176</v>
      </c>
      <c r="G301" s="161">
        <v>1</v>
      </c>
      <c r="H301" s="161"/>
      <c r="I301" s="161">
        <v>2</v>
      </c>
      <c r="J301" s="161">
        <v>37</v>
      </c>
      <c r="K301" s="52">
        <f t="shared" si="30"/>
        <v>237</v>
      </c>
      <c r="L301" s="161">
        <v>430</v>
      </c>
      <c r="M301" s="161">
        <f t="shared" si="31"/>
        <v>101910</v>
      </c>
      <c r="N301" s="161">
        <v>1</v>
      </c>
      <c r="O301" s="161" t="s">
        <v>3385</v>
      </c>
      <c r="P301" s="161"/>
      <c r="Q301" s="161"/>
      <c r="R301" s="161"/>
      <c r="S301" s="161"/>
      <c r="T301" s="161"/>
      <c r="U301" s="161">
        <f t="shared" si="28"/>
        <v>0</v>
      </c>
      <c r="V301" s="161">
        <v>237</v>
      </c>
      <c r="W301" s="161"/>
      <c r="X301" s="161"/>
      <c r="Y301" s="161"/>
      <c r="Z301" s="161"/>
      <c r="AA301" s="160">
        <f t="shared" si="34"/>
        <v>0</v>
      </c>
      <c r="AB301" s="161">
        <f t="shared" si="32"/>
        <v>0</v>
      </c>
      <c r="AC301" s="161">
        <f t="shared" si="29"/>
        <v>101910</v>
      </c>
      <c r="AD301" s="161">
        <v>0</v>
      </c>
      <c r="AE301" s="161">
        <v>50</v>
      </c>
      <c r="AF301" s="161">
        <v>0</v>
      </c>
      <c r="AG301" s="136">
        <f t="shared" si="33"/>
        <v>0</v>
      </c>
    </row>
    <row r="302" spans="1:33" s="53" customFormat="1" ht="21.75" x14ac:dyDescent="0.5">
      <c r="A302" s="161"/>
      <c r="B302" s="160"/>
      <c r="C302" s="160" t="s">
        <v>9</v>
      </c>
      <c r="D302" s="161">
        <v>2783</v>
      </c>
      <c r="E302" s="161">
        <v>3</v>
      </c>
      <c r="F302" s="161">
        <v>16841</v>
      </c>
      <c r="G302" s="161">
        <v>1</v>
      </c>
      <c r="H302" s="161">
        <v>18</v>
      </c>
      <c r="I302" s="161"/>
      <c r="J302" s="161">
        <v>83</v>
      </c>
      <c r="K302" s="52">
        <f t="shared" si="30"/>
        <v>7283</v>
      </c>
      <c r="L302" s="161">
        <v>75</v>
      </c>
      <c r="M302" s="161">
        <f t="shared" si="31"/>
        <v>546225</v>
      </c>
      <c r="N302" s="161">
        <v>1</v>
      </c>
      <c r="O302" s="161" t="s">
        <v>3385</v>
      </c>
      <c r="P302" s="161"/>
      <c r="Q302" s="161"/>
      <c r="R302" s="161"/>
      <c r="S302" s="161"/>
      <c r="T302" s="161"/>
      <c r="U302" s="161">
        <f t="shared" si="28"/>
        <v>0</v>
      </c>
      <c r="V302" s="161">
        <v>7283</v>
      </c>
      <c r="W302" s="161"/>
      <c r="X302" s="161"/>
      <c r="Y302" s="161"/>
      <c r="Z302" s="161"/>
      <c r="AA302" s="160">
        <f t="shared" si="34"/>
        <v>0</v>
      </c>
      <c r="AB302" s="161">
        <f t="shared" si="32"/>
        <v>0</v>
      </c>
      <c r="AC302" s="161">
        <f t="shared" si="29"/>
        <v>546225</v>
      </c>
      <c r="AD302" s="161">
        <v>0</v>
      </c>
      <c r="AE302" s="161">
        <v>50</v>
      </c>
      <c r="AF302" s="161">
        <v>0</v>
      </c>
      <c r="AG302" s="136">
        <f t="shared" si="33"/>
        <v>0</v>
      </c>
    </row>
    <row r="303" spans="1:33" s="53" customFormat="1" ht="21.75" x14ac:dyDescent="0.5">
      <c r="A303" s="161"/>
      <c r="B303" s="160" t="s">
        <v>3386</v>
      </c>
      <c r="C303" s="160" t="s">
        <v>9</v>
      </c>
      <c r="D303" s="161">
        <v>608</v>
      </c>
      <c r="E303" s="161">
        <v>62</v>
      </c>
      <c r="F303" s="161">
        <v>7101</v>
      </c>
      <c r="G303" s="161">
        <v>2</v>
      </c>
      <c r="H303" s="161"/>
      <c r="I303" s="161"/>
      <c r="J303" s="161">
        <v>76</v>
      </c>
      <c r="K303" s="52">
        <f t="shared" si="30"/>
        <v>76</v>
      </c>
      <c r="L303" s="161">
        <v>430</v>
      </c>
      <c r="M303" s="161">
        <f t="shared" si="31"/>
        <v>32680</v>
      </c>
      <c r="N303" s="161">
        <v>2</v>
      </c>
      <c r="O303" s="161" t="s">
        <v>3387</v>
      </c>
      <c r="P303" s="161" t="s">
        <v>15</v>
      </c>
      <c r="Q303" s="161" t="s">
        <v>12</v>
      </c>
      <c r="R303" s="161">
        <v>2</v>
      </c>
      <c r="S303" s="161">
        <v>299</v>
      </c>
      <c r="T303" s="161">
        <v>6400</v>
      </c>
      <c r="U303" s="161">
        <f t="shared" si="28"/>
        <v>1913600</v>
      </c>
      <c r="V303" s="161"/>
      <c r="W303" s="161">
        <v>299</v>
      </c>
      <c r="X303" s="161"/>
      <c r="Y303" s="161"/>
      <c r="Z303" s="161">
        <v>21</v>
      </c>
      <c r="AA303" s="160">
        <f t="shared" si="34"/>
        <v>1530880</v>
      </c>
      <c r="AB303" s="161">
        <f t="shared" si="32"/>
        <v>382720</v>
      </c>
      <c r="AC303" s="161">
        <f t="shared" si="29"/>
        <v>415400</v>
      </c>
      <c r="AD303" s="161">
        <v>0</v>
      </c>
      <c r="AE303" s="161">
        <v>50</v>
      </c>
      <c r="AF303" s="161">
        <v>0</v>
      </c>
      <c r="AG303" s="136">
        <f t="shared" si="33"/>
        <v>0</v>
      </c>
    </row>
    <row r="304" spans="1:33" s="53" customFormat="1" ht="21.75" x14ac:dyDescent="0.5">
      <c r="A304" s="161"/>
      <c r="B304" s="160"/>
      <c r="C304" s="160" t="s">
        <v>9</v>
      </c>
      <c r="D304" s="161">
        <v>2806</v>
      </c>
      <c r="E304" s="161">
        <v>19</v>
      </c>
      <c r="F304" s="161">
        <v>16866</v>
      </c>
      <c r="G304" s="161">
        <v>1</v>
      </c>
      <c r="H304" s="161">
        <v>9</v>
      </c>
      <c r="I304" s="161">
        <v>1</v>
      </c>
      <c r="J304" s="161">
        <v>6</v>
      </c>
      <c r="K304" s="52">
        <f t="shared" si="30"/>
        <v>3706</v>
      </c>
      <c r="L304" s="161">
        <v>75</v>
      </c>
      <c r="M304" s="161">
        <f t="shared" si="31"/>
        <v>277950</v>
      </c>
      <c r="N304" s="161">
        <v>1</v>
      </c>
      <c r="O304" s="161" t="s">
        <v>3387</v>
      </c>
      <c r="P304" s="161"/>
      <c r="Q304" s="161"/>
      <c r="R304" s="161"/>
      <c r="S304" s="161"/>
      <c r="T304" s="161"/>
      <c r="U304" s="161">
        <f t="shared" si="28"/>
        <v>0</v>
      </c>
      <c r="V304" s="161">
        <v>3706</v>
      </c>
      <c r="W304" s="161"/>
      <c r="X304" s="161"/>
      <c r="Y304" s="161"/>
      <c r="Z304" s="161"/>
      <c r="AA304" s="160">
        <f t="shared" si="34"/>
        <v>0</v>
      </c>
      <c r="AB304" s="161">
        <f t="shared" si="32"/>
        <v>0</v>
      </c>
      <c r="AC304" s="161">
        <f t="shared" si="29"/>
        <v>277950</v>
      </c>
      <c r="AD304" s="161">
        <v>0</v>
      </c>
      <c r="AE304" s="161">
        <v>50</v>
      </c>
      <c r="AF304" s="161">
        <v>0</v>
      </c>
      <c r="AG304" s="136">
        <f t="shared" si="33"/>
        <v>0</v>
      </c>
    </row>
    <row r="305" spans="1:33" s="53" customFormat="1" ht="21.75" x14ac:dyDescent="0.5">
      <c r="A305" s="161"/>
      <c r="B305" s="160"/>
      <c r="C305" s="160" t="s">
        <v>9</v>
      </c>
      <c r="D305" s="161">
        <v>3286</v>
      </c>
      <c r="E305" s="161">
        <v>217</v>
      </c>
      <c r="F305" s="161">
        <v>28047</v>
      </c>
      <c r="G305" s="161">
        <v>1</v>
      </c>
      <c r="H305" s="161">
        <v>6</v>
      </c>
      <c r="I305" s="161">
        <v>1</v>
      </c>
      <c r="J305" s="161">
        <v>40</v>
      </c>
      <c r="K305" s="52">
        <f t="shared" si="30"/>
        <v>2540</v>
      </c>
      <c r="L305" s="161">
        <v>75</v>
      </c>
      <c r="M305" s="161">
        <f t="shared" si="31"/>
        <v>190500</v>
      </c>
      <c r="N305" s="161">
        <v>1</v>
      </c>
      <c r="O305" s="161" t="s">
        <v>3387</v>
      </c>
      <c r="P305" s="161"/>
      <c r="Q305" s="161"/>
      <c r="R305" s="161"/>
      <c r="S305" s="161"/>
      <c r="T305" s="161"/>
      <c r="U305" s="161">
        <f t="shared" si="28"/>
        <v>0</v>
      </c>
      <c r="V305" s="161">
        <v>2540</v>
      </c>
      <c r="W305" s="161"/>
      <c r="X305" s="161"/>
      <c r="Y305" s="161"/>
      <c r="Z305" s="161"/>
      <c r="AA305" s="160">
        <f t="shared" si="34"/>
        <v>0</v>
      </c>
      <c r="AB305" s="161">
        <f t="shared" si="32"/>
        <v>0</v>
      </c>
      <c r="AC305" s="161">
        <f t="shared" si="29"/>
        <v>190500</v>
      </c>
      <c r="AD305" s="161">
        <v>0</v>
      </c>
      <c r="AE305" s="161">
        <v>50</v>
      </c>
      <c r="AF305" s="161">
        <v>0</v>
      </c>
      <c r="AG305" s="136">
        <f t="shared" si="33"/>
        <v>0</v>
      </c>
    </row>
    <row r="306" spans="1:33" s="53" customFormat="1" ht="21.75" x14ac:dyDescent="0.5">
      <c r="A306" s="161"/>
      <c r="B306" s="160"/>
      <c r="C306" s="160" t="s">
        <v>9</v>
      </c>
      <c r="D306" s="161"/>
      <c r="E306" s="161">
        <v>27</v>
      </c>
      <c r="F306" s="161">
        <v>7181</v>
      </c>
      <c r="G306" s="161">
        <v>1</v>
      </c>
      <c r="H306" s="161"/>
      <c r="I306" s="161">
        <v>1</v>
      </c>
      <c r="J306" s="161">
        <v>46</v>
      </c>
      <c r="K306" s="52">
        <f t="shared" si="30"/>
        <v>146</v>
      </c>
      <c r="L306" s="161">
        <v>430</v>
      </c>
      <c r="M306" s="161">
        <f t="shared" si="31"/>
        <v>62780</v>
      </c>
      <c r="N306" s="161">
        <v>1</v>
      </c>
      <c r="O306" s="161" t="s">
        <v>3387</v>
      </c>
      <c r="P306" s="161"/>
      <c r="Q306" s="161"/>
      <c r="R306" s="161"/>
      <c r="S306" s="161"/>
      <c r="T306" s="161"/>
      <c r="U306" s="161">
        <f t="shared" si="28"/>
        <v>0</v>
      </c>
      <c r="V306" s="161">
        <v>146</v>
      </c>
      <c r="W306" s="161"/>
      <c r="X306" s="161"/>
      <c r="Y306" s="161"/>
      <c r="Z306" s="161"/>
      <c r="AA306" s="160">
        <f t="shared" si="34"/>
        <v>0</v>
      </c>
      <c r="AB306" s="161">
        <f t="shared" si="32"/>
        <v>0</v>
      </c>
      <c r="AC306" s="161">
        <f t="shared" si="29"/>
        <v>62780</v>
      </c>
      <c r="AD306" s="161">
        <v>0</v>
      </c>
      <c r="AE306" s="161">
        <v>50</v>
      </c>
      <c r="AF306" s="161">
        <v>0</v>
      </c>
      <c r="AG306" s="136">
        <f t="shared" si="33"/>
        <v>0</v>
      </c>
    </row>
    <row r="307" spans="1:33" s="53" customFormat="1" ht="21.75" x14ac:dyDescent="0.5">
      <c r="A307" s="161"/>
      <c r="B307" s="160" t="s">
        <v>3388</v>
      </c>
      <c r="C307" s="160" t="s">
        <v>9</v>
      </c>
      <c r="D307" s="161">
        <v>3884</v>
      </c>
      <c r="E307" s="161">
        <v>101</v>
      </c>
      <c r="F307" s="161">
        <v>34446</v>
      </c>
      <c r="G307" s="161">
        <v>1</v>
      </c>
      <c r="H307" s="161">
        <v>1</v>
      </c>
      <c r="I307" s="161">
        <v>3</v>
      </c>
      <c r="J307" s="161">
        <v>45</v>
      </c>
      <c r="K307" s="52">
        <f t="shared" si="30"/>
        <v>745</v>
      </c>
      <c r="L307" s="161">
        <v>100</v>
      </c>
      <c r="M307" s="161">
        <f t="shared" si="31"/>
        <v>74500</v>
      </c>
      <c r="N307" s="161">
        <v>1</v>
      </c>
      <c r="O307" s="161" t="s">
        <v>3389</v>
      </c>
      <c r="P307" s="161"/>
      <c r="Q307" s="161"/>
      <c r="R307" s="161"/>
      <c r="S307" s="161"/>
      <c r="T307" s="161"/>
      <c r="U307" s="161">
        <f t="shared" si="28"/>
        <v>0</v>
      </c>
      <c r="V307" s="161">
        <v>745</v>
      </c>
      <c r="W307" s="161"/>
      <c r="X307" s="161"/>
      <c r="Y307" s="161"/>
      <c r="Z307" s="161"/>
      <c r="AA307" s="160">
        <f t="shared" si="34"/>
        <v>0</v>
      </c>
      <c r="AB307" s="161">
        <f t="shared" si="32"/>
        <v>0</v>
      </c>
      <c r="AC307" s="161">
        <f t="shared" si="29"/>
        <v>74500</v>
      </c>
      <c r="AD307" s="161">
        <v>0</v>
      </c>
      <c r="AE307" s="161">
        <v>50</v>
      </c>
      <c r="AF307" s="161">
        <v>0</v>
      </c>
      <c r="AG307" s="136">
        <f t="shared" si="33"/>
        <v>0</v>
      </c>
    </row>
    <row r="308" spans="1:33" s="53" customFormat="1" ht="21.75" x14ac:dyDescent="0.5">
      <c r="A308" s="161"/>
      <c r="B308" s="160"/>
      <c r="C308" s="160" t="s">
        <v>9</v>
      </c>
      <c r="D308" s="161">
        <v>574</v>
      </c>
      <c r="E308" s="161">
        <v>40</v>
      </c>
      <c r="F308" s="161">
        <v>7086</v>
      </c>
      <c r="G308" s="161">
        <v>1</v>
      </c>
      <c r="H308" s="161">
        <v>2</v>
      </c>
      <c r="I308" s="161"/>
      <c r="J308" s="161">
        <v>27</v>
      </c>
      <c r="K308" s="52">
        <f t="shared" si="30"/>
        <v>827</v>
      </c>
      <c r="L308" s="161">
        <v>100</v>
      </c>
      <c r="M308" s="161">
        <f t="shared" si="31"/>
        <v>82700</v>
      </c>
      <c r="N308" s="161">
        <v>1</v>
      </c>
      <c r="O308" s="161" t="s">
        <v>3389</v>
      </c>
      <c r="P308" s="161"/>
      <c r="Q308" s="161"/>
      <c r="R308" s="161"/>
      <c r="S308" s="161"/>
      <c r="T308" s="161"/>
      <c r="U308" s="161">
        <f t="shared" si="28"/>
        <v>0</v>
      </c>
      <c r="V308" s="161">
        <v>827</v>
      </c>
      <c r="W308" s="161"/>
      <c r="X308" s="161"/>
      <c r="Y308" s="161"/>
      <c r="Z308" s="161"/>
      <c r="AA308" s="160">
        <f t="shared" si="34"/>
        <v>0</v>
      </c>
      <c r="AB308" s="161">
        <f t="shared" si="32"/>
        <v>0</v>
      </c>
      <c r="AC308" s="161">
        <f t="shared" si="29"/>
        <v>82700</v>
      </c>
      <c r="AD308" s="161">
        <v>0</v>
      </c>
      <c r="AE308" s="161">
        <v>50</v>
      </c>
      <c r="AF308" s="161">
        <v>0</v>
      </c>
      <c r="AG308" s="136">
        <f t="shared" si="33"/>
        <v>0</v>
      </c>
    </row>
    <row r="309" spans="1:33" s="53" customFormat="1" ht="21.75" x14ac:dyDescent="0.5">
      <c r="A309" s="161"/>
      <c r="B309" s="160"/>
      <c r="C309" s="160" t="s">
        <v>9</v>
      </c>
      <c r="D309" s="161">
        <v>3257</v>
      </c>
      <c r="E309" s="161">
        <v>114</v>
      </c>
      <c r="F309" s="161">
        <v>27506</v>
      </c>
      <c r="G309" s="161">
        <v>1</v>
      </c>
      <c r="H309" s="161">
        <v>9</v>
      </c>
      <c r="I309" s="161">
        <v>3</v>
      </c>
      <c r="J309" s="161">
        <v>42</v>
      </c>
      <c r="K309" s="52">
        <f t="shared" si="30"/>
        <v>3942</v>
      </c>
      <c r="L309" s="161">
        <v>75</v>
      </c>
      <c r="M309" s="161">
        <f t="shared" si="31"/>
        <v>295650</v>
      </c>
      <c r="N309" s="161">
        <v>1</v>
      </c>
      <c r="O309" s="161" t="s">
        <v>3389</v>
      </c>
      <c r="P309" s="161"/>
      <c r="Q309" s="161"/>
      <c r="R309" s="161"/>
      <c r="S309" s="161"/>
      <c r="T309" s="161"/>
      <c r="U309" s="161">
        <f t="shared" si="28"/>
        <v>0</v>
      </c>
      <c r="V309" s="161">
        <v>3942</v>
      </c>
      <c r="W309" s="161"/>
      <c r="X309" s="161"/>
      <c r="Y309" s="161"/>
      <c r="Z309" s="161"/>
      <c r="AA309" s="160">
        <f t="shared" si="34"/>
        <v>0</v>
      </c>
      <c r="AB309" s="161">
        <f t="shared" si="32"/>
        <v>0</v>
      </c>
      <c r="AC309" s="161">
        <f t="shared" si="29"/>
        <v>295650</v>
      </c>
      <c r="AD309" s="161">
        <v>0</v>
      </c>
      <c r="AE309" s="161">
        <v>50</v>
      </c>
      <c r="AF309" s="161">
        <v>0</v>
      </c>
      <c r="AG309" s="136">
        <f t="shared" si="33"/>
        <v>0</v>
      </c>
    </row>
    <row r="310" spans="1:33" s="53" customFormat="1" ht="21.75" x14ac:dyDescent="0.5">
      <c r="A310" s="161"/>
      <c r="B310" s="160" t="s">
        <v>3390</v>
      </c>
      <c r="C310" s="160" t="s">
        <v>9</v>
      </c>
      <c r="D310" s="161">
        <v>2480</v>
      </c>
      <c r="E310" s="161">
        <v>197</v>
      </c>
      <c r="F310" s="161">
        <v>16606</v>
      </c>
      <c r="G310" s="161">
        <v>2</v>
      </c>
      <c r="H310" s="161">
        <v>1</v>
      </c>
      <c r="I310" s="161">
        <v>3</v>
      </c>
      <c r="J310" s="161">
        <v>86</v>
      </c>
      <c r="K310" s="52">
        <f t="shared" si="30"/>
        <v>786</v>
      </c>
      <c r="L310" s="161">
        <v>150</v>
      </c>
      <c r="M310" s="161">
        <f t="shared" si="31"/>
        <v>117900</v>
      </c>
      <c r="N310" s="161">
        <v>2</v>
      </c>
      <c r="O310" s="161" t="s">
        <v>3391</v>
      </c>
      <c r="P310" s="161" t="s">
        <v>15</v>
      </c>
      <c r="Q310" s="161" t="s">
        <v>42</v>
      </c>
      <c r="R310" s="161">
        <v>2</v>
      </c>
      <c r="S310" s="161">
        <v>143</v>
      </c>
      <c r="T310" s="161">
        <v>6400</v>
      </c>
      <c r="U310" s="161">
        <f t="shared" si="28"/>
        <v>915200</v>
      </c>
      <c r="V310" s="161"/>
      <c r="W310" s="161">
        <v>143</v>
      </c>
      <c r="X310" s="161"/>
      <c r="Y310" s="161"/>
      <c r="Z310" s="161">
        <v>10</v>
      </c>
      <c r="AA310" s="160">
        <f>U310*10%</f>
        <v>91520</v>
      </c>
      <c r="AB310" s="161">
        <f t="shared" si="32"/>
        <v>823680</v>
      </c>
      <c r="AC310" s="161">
        <f t="shared" si="29"/>
        <v>941580</v>
      </c>
      <c r="AD310" s="161">
        <v>0</v>
      </c>
      <c r="AE310" s="161">
        <v>50</v>
      </c>
      <c r="AF310" s="161">
        <v>0</v>
      </c>
      <c r="AG310" s="136">
        <f t="shared" si="33"/>
        <v>0</v>
      </c>
    </row>
    <row r="311" spans="1:33" s="53" customFormat="1" ht="21.75" x14ac:dyDescent="0.5">
      <c r="A311" s="161"/>
      <c r="B311" s="160" t="s">
        <v>3392</v>
      </c>
      <c r="C311" s="160" t="s">
        <v>9</v>
      </c>
      <c r="D311" s="161">
        <v>4640</v>
      </c>
      <c r="E311" s="161">
        <v>122</v>
      </c>
      <c r="F311" s="161">
        <v>48240</v>
      </c>
      <c r="G311" s="161">
        <v>2</v>
      </c>
      <c r="H311" s="161"/>
      <c r="I311" s="161">
        <v>1</v>
      </c>
      <c r="J311" s="161">
        <v>8</v>
      </c>
      <c r="K311" s="52">
        <f t="shared" si="30"/>
        <v>108</v>
      </c>
      <c r="L311" s="161">
        <v>450</v>
      </c>
      <c r="M311" s="161">
        <f t="shared" si="31"/>
        <v>48600</v>
      </c>
      <c r="N311" s="161">
        <v>2</v>
      </c>
      <c r="O311" s="161" t="s">
        <v>3393</v>
      </c>
      <c r="P311" s="161" t="s">
        <v>15</v>
      </c>
      <c r="Q311" s="161" t="s">
        <v>12</v>
      </c>
      <c r="R311" s="161">
        <v>2</v>
      </c>
      <c r="S311" s="161">
        <v>126</v>
      </c>
      <c r="T311" s="161">
        <v>6400</v>
      </c>
      <c r="U311" s="161">
        <f t="shared" si="28"/>
        <v>806400</v>
      </c>
      <c r="V311" s="161"/>
      <c r="W311" s="161">
        <v>126</v>
      </c>
      <c r="X311" s="161"/>
      <c r="Y311" s="161"/>
      <c r="Z311" s="161">
        <v>21</v>
      </c>
      <c r="AA311" s="160">
        <f>U311*80%</f>
        <v>645120</v>
      </c>
      <c r="AB311" s="161">
        <f t="shared" si="32"/>
        <v>161280</v>
      </c>
      <c r="AC311" s="161">
        <f t="shared" si="29"/>
        <v>209880</v>
      </c>
      <c r="AD311" s="161">
        <v>0</v>
      </c>
      <c r="AE311" s="161">
        <v>50</v>
      </c>
      <c r="AF311" s="161">
        <v>0</v>
      </c>
      <c r="AG311" s="136">
        <f t="shared" si="33"/>
        <v>0</v>
      </c>
    </row>
    <row r="312" spans="1:33" s="53" customFormat="1" ht="21.75" x14ac:dyDescent="0.5">
      <c r="A312" s="161"/>
      <c r="B312" s="160"/>
      <c r="C312" s="160" t="s">
        <v>9</v>
      </c>
      <c r="D312" s="161">
        <v>1998</v>
      </c>
      <c r="E312" s="161">
        <v>82</v>
      </c>
      <c r="F312" s="161">
        <v>14853</v>
      </c>
      <c r="G312" s="161">
        <v>1</v>
      </c>
      <c r="H312" s="161">
        <v>5</v>
      </c>
      <c r="I312" s="161"/>
      <c r="J312" s="161">
        <v>4</v>
      </c>
      <c r="K312" s="52">
        <f t="shared" si="30"/>
        <v>2004</v>
      </c>
      <c r="L312" s="161">
        <v>75</v>
      </c>
      <c r="M312" s="161">
        <f t="shared" si="31"/>
        <v>150300</v>
      </c>
      <c r="N312" s="161">
        <v>1</v>
      </c>
      <c r="O312" s="161" t="s">
        <v>3393</v>
      </c>
      <c r="P312" s="161"/>
      <c r="Q312" s="161"/>
      <c r="R312" s="161"/>
      <c r="S312" s="161"/>
      <c r="T312" s="161"/>
      <c r="U312" s="161">
        <f t="shared" si="28"/>
        <v>0</v>
      </c>
      <c r="V312" s="161">
        <v>2004</v>
      </c>
      <c r="W312" s="161"/>
      <c r="X312" s="161"/>
      <c r="Y312" s="161"/>
      <c r="Z312" s="161"/>
      <c r="AA312" s="160">
        <f>U312*80%</f>
        <v>0</v>
      </c>
      <c r="AB312" s="161">
        <f t="shared" si="32"/>
        <v>0</v>
      </c>
      <c r="AC312" s="161">
        <f t="shared" si="29"/>
        <v>150300</v>
      </c>
      <c r="AD312" s="161">
        <v>0</v>
      </c>
      <c r="AE312" s="161">
        <v>50</v>
      </c>
      <c r="AF312" s="161">
        <v>0</v>
      </c>
      <c r="AG312" s="136">
        <f t="shared" si="33"/>
        <v>0</v>
      </c>
    </row>
    <row r="313" spans="1:33" s="53" customFormat="1" ht="21.75" x14ac:dyDescent="0.5">
      <c r="A313" s="161"/>
      <c r="B313" s="160" t="s">
        <v>3394</v>
      </c>
      <c r="C313" s="160" t="s">
        <v>9</v>
      </c>
      <c r="D313" s="161">
        <v>620</v>
      </c>
      <c r="E313" s="161">
        <v>76</v>
      </c>
      <c r="F313" s="161">
        <v>7113</v>
      </c>
      <c r="G313" s="161">
        <v>2</v>
      </c>
      <c r="H313" s="161"/>
      <c r="I313" s="161"/>
      <c r="J313" s="161">
        <v>68</v>
      </c>
      <c r="K313" s="52">
        <f t="shared" si="30"/>
        <v>68</v>
      </c>
      <c r="L313" s="161">
        <v>450</v>
      </c>
      <c r="M313" s="161">
        <f t="shared" si="31"/>
        <v>30600</v>
      </c>
      <c r="N313" s="161">
        <v>2</v>
      </c>
      <c r="O313" s="161" t="s">
        <v>3395</v>
      </c>
      <c r="P313" s="161" t="s">
        <v>15</v>
      </c>
      <c r="Q313" s="161" t="s">
        <v>12</v>
      </c>
      <c r="R313" s="161">
        <v>2</v>
      </c>
      <c r="S313" s="161">
        <v>116.25</v>
      </c>
      <c r="T313" s="161">
        <v>6400</v>
      </c>
      <c r="U313" s="161">
        <f t="shared" si="28"/>
        <v>744000</v>
      </c>
      <c r="V313" s="161"/>
      <c r="W313" s="161">
        <v>116.25</v>
      </c>
      <c r="X313" s="161"/>
      <c r="Y313" s="161"/>
      <c r="Z313" s="161">
        <v>21</v>
      </c>
      <c r="AA313" s="160">
        <f>U313*80%</f>
        <v>595200</v>
      </c>
      <c r="AB313" s="161">
        <f t="shared" si="32"/>
        <v>148800</v>
      </c>
      <c r="AC313" s="161">
        <f t="shared" si="29"/>
        <v>179400</v>
      </c>
      <c r="AD313" s="161">
        <v>0</v>
      </c>
      <c r="AE313" s="161">
        <v>50</v>
      </c>
      <c r="AF313" s="161">
        <v>0</v>
      </c>
      <c r="AG313" s="136">
        <f t="shared" si="33"/>
        <v>0</v>
      </c>
    </row>
    <row r="314" spans="1:33" s="53" customFormat="1" ht="21.75" x14ac:dyDescent="0.5">
      <c r="A314" s="161"/>
      <c r="B314" s="160"/>
      <c r="C314" s="160" t="s">
        <v>9</v>
      </c>
      <c r="D314" s="161">
        <v>3659</v>
      </c>
      <c r="E314" s="161">
        <v>258</v>
      </c>
      <c r="F314" s="161">
        <v>30537</v>
      </c>
      <c r="G314" s="161">
        <v>2</v>
      </c>
      <c r="H314" s="161"/>
      <c r="I314" s="161"/>
      <c r="J314" s="161">
        <v>43</v>
      </c>
      <c r="K314" s="52">
        <f t="shared" si="30"/>
        <v>43</v>
      </c>
      <c r="L314" s="161">
        <v>450</v>
      </c>
      <c r="M314" s="161">
        <f t="shared" si="31"/>
        <v>19350</v>
      </c>
      <c r="N314" s="161">
        <v>2</v>
      </c>
      <c r="O314" s="161" t="s">
        <v>3395</v>
      </c>
      <c r="P314" s="161" t="s">
        <v>15</v>
      </c>
      <c r="Q314" s="161" t="s">
        <v>12</v>
      </c>
      <c r="R314" s="161">
        <v>2</v>
      </c>
      <c r="S314" s="161">
        <v>153.5</v>
      </c>
      <c r="T314" s="161">
        <v>6400</v>
      </c>
      <c r="U314" s="161">
        <f t="shared" si="28"/>
        <v>982400</v>
      </c>
      <c r="V314" s="161"/>
      <c r="W314" s="161">
        <v>153.5</v>
      </c>
      <c r="X314" s="161"/>
      <c r="Y314" s="161"/>
      <c r="Z314" s="161">
        <v>15</v>
      </c>
      <c r="AA314" s="160">
        <f>U314*50%</f>
        <v>491200</v>
      </c>
      <c r="AB314" s="161">
        <f t="shared" si="32"/>
        <v>491200</v>
      </c>
      <c r="AC314" s="161">
        <f t="shared" si="29"/>
        <v>510550</v>
      </c>
      <c r="AD314" s="161">
        <v>0</v>
      </c>
      <c r="AE314" s="161">
        <v>50</v>
      </c>
      <c r="AF314" s="161">
        <v>0</v>
      </c>
      <c r="AG314" s="136">
        <f t="shared" si="33"/>
        <v>0</v>
      </c>
    </row>
    <row r="315" spans="1:33" s="53" customFormat="1" ht="21.75" x14ac:dyDescent="0.5">
      <c r="A315" s="161"/>
      <c r="B315" s="160"/>
      <c r="C315" s="160" t="s">
        <v>9</v>
      </c>
      <c r="D315" s="161"/>
      <c r="E315" s="161">
        <v>87</v>
      </c>
      <c r="F315" s="161">
        <v>7237</v>
      </c>
      <c r="G315" s="161">
        <v>1</v>
      </c>
      <c r="H315" s="161"/>
      <c r="I315" s="161">
        <v>1</v>
      </c>
      <c r="J315" s="161">
        <v>73</v>
      </c>
      <c r="K315" s="52">
        <f t="shared" si="30"/>
        <v>173</v>
      </c>
      <c r="L315" s="161">
        <v>150</v>
      </c>
      <c r="M315" s="161">
        <f t="shared" si="31"/>
        <v>25950</v>
      </c>
      <c r="N315" s="161">
        <v>1</v>
      </c>
      <c r="O315" s="161" t="s">
        <v>3395</v>
      </c>
      <c r="P315" s="161"/>
      <c r="Q315" s="161"/>
      <c r="R315" s="161"/>
      <c r="S315" s="161"/>
      <c r="T315" s="161"/>
      <c r="U315" s="161">
        <f t="shared" si="28"/>
        <v>0</v>
      </c>
      <c r="V315" s="161">
        <v>173</v>
      </c>
      <c r="W315" s="161"/>
      <c r="X315" s="161"/>
      <c r="Y315" s="161"/>
      <c r="Z315" s="161"/>
      <c r="AA315" s="160">
        <f>U315*80%</f>
        <v>0</v>
      </c>
      <c r="AB315" s="161">
        <f t="shared" si="32"/>
        <v>0</v>
      </c>
      <c r="AC315" s="161">
        <f t="shared" si="29"/>
        <v>25950</v>
      </c>
      <c r="AD315" s="161">
        <v>0</v>
      </c>
      <c r="AE315" s="161">
        <v>50</v>
      </c>
      <c r="AF315" s="161">
        <v>0</v>
      </c>
      <c r="AG315" s="136">
        <f t="shared" si="33"/>
        <v>0</v>
      </c>
    </row>
    <row r="316" spans="1:33" s="53" customFormat="1" ht="21.75" x14ac:dyDescent="0.5">
      <c r="A316" s="161"/>
      <c r="B316" s="160"/>
      <c r="C316" s="160" t="s">
        <v>9</v>
      </c>
      <c r="D316" s="161">
        <v>1656</v>
      </c>
      <c r="E316" s="161">
        <v>405</v>
      </c>
      <c r="F316" s="161">
        <v>13625</v>
      </c>
      <c r="G316" s="161">
        <v>1</v>
      </c>
      <c r="H316" s="161">
        <v>5</v>
      </c>
      <c r="I316" s="161">
        <v>3</v>
      </c>
      <c r="J316" s="161">
        <v>78</v>
      </c>
      <c r="K316" s="52">
        <f t="shared" si="30"/>
        <v>2378</v>
      </c>
      <c r="L316" s="161">
        <v>75</v>
      </c>
      <c r="M316" s="161">
        <f t="shared" si="31"/>
        <v>178350</v>
      </c>
      <c r="N316" s="161">
        <v>1</v>
      </c>
      <c r="O316" s="161" t="s">
        <v>3395</v>
      </c>
      <c r="P316" s="161"/>
      <c r="Q316" s="161"/>
      <c r="R316" s="161"/>
      <c r="S316" s="161"/>
      <c r="T316" s="161"/>
      <c r="U316" s="161">
        <f t="shared" si="28"/>
        <v>0</v>
      </c>
      <c r="V316" s="161">
        <v>2378</v>
      </c>
      <c r="W316" s="161"/>
      <c r="X316" s="161"/>
      <c r="Y316" s="161"/>
      <c r="Z316" s="161"/>
      <c r="AA316" s="160">
        <f>U316*80%</f>
        <v>0</v>
      </c>
      <c r="AB316" s="161">
        <f t="shared" si="32"/>
        <v>0</v>
      </c>
      <c r="AC316" s="161">
        <f t="shared" si="29"/>
        <v>178350</v>
      </c>
      <c r="AD316" s="161">
        <v>0</v>
      </c>
      <c r="AE316" s="161">
        <v>50</v>
      </c>
      <c r="AF316" s="161">
        <v>0</v>
      </c>
      <c r="AG316" s="136">
        <f t="shared" si="33"/>
        <v>0</v>
      </c>
    </row>
    <row r="317" spans="1:33" s="53" customFormat="1" ht="21.75" x14ac:dyDescent="0.5">
      <c r="A317" s="161"/>
      <c r="B317" s="160" t="s">
        <v>3396</v>
      </c>
      <c r="C317" s="160" t="s">
        <v>9</v>
      </c>
      <c r="D317" s="161">
        <v>699</v>
      </c>
      <c r="E317" s="161">
        <v>29</v>
      </c>
      <c r="F317" s="161">
        <v>7183</v>
      </c>
      <c r="G317" s="161">
        <v>2</v>
      </c>
      <c r="H317" s="161">
        <v>3</v>
      </c>
      <c r="I317" s="161">
        <v>2</v>
      </c>
      <c r="J317" s="161">
        <v>16</v>
      </c>
      <c r="K317" s="52">
        <f t="shared" si="30"/>
        <v>1416</v>
      </c>
      <c r="L317" s="161">
        <v>430</v>
      </c>
      <c r="M317" s="161">
        <f t="shared" si="31"/>
        <v>608880</v>
      </c>
      <c r="N317" s="161">
        <v>2</v>
      </c>
      <c r="O317" s="161" t="s">
        <v>3395</v>
      </c>
      <c r="P317" s="161" t="s">
        <v>15</v>
      </c>
      <c r="Q317" s="161" t="s">
        <v>12</v>
      </c>
      <c r="R317" s="161">
        <v>2</v>
      </c>
      <c r="S317" s="161">
        <v>117</v>
      </c>
      <c r="T317" s="161">
        <v>6400</v>
      </c>
      <c r="U317" s="161">
        <f t="shared" si="28"/>
        <v>748800</v>
      </c>
      <c r="V317" s="161"/>
      <c r="W317" s="161">
        <v>117</v>
      </c>
      <c r="X317" s="161"/>
      <c r="Y317" s="161"/>
      <c r="Z317" s="161">
        <v>21</v>
      </c>
      <c r="AA317" s="160">
        <f>U317*80%</f>
        <v>599040</v>
      </c>
      <c r="AB317" s="161">
        <f t="shared" si="32"/>
        <v>149760</v>
      </c>
      <c r="AC317" s="161">
        <f t="shared" si="29"/>
        <v>758640</v>
      </c>
      <c r="AD317" s="161">
        <v>0</v>
      </c>
      <c r="AE317" s="161">
        <v>50</v>
      </c>
      <c r="AF317" s="161">
        <v>0</v>
      </c>
      <c r="AG317" s="136">
        <f t="shared" si="33"/>
        <v>0</v>
      </c>
    </row>
    <row r="318" spans="1:33" s="53" customFormat="1" ht="21.75" x14ac:dyDescent="0.5">
      <c r="A318" s="161"/>
      <c r="B318" s="160" t="s">
        <v>3397</v>
      </c>
      <c r="C318" s="160" t="s">
        <v>9</v>
      </c>
      <c r="D318" s="161">
        <v>613</v>
      </c>
      <c r="E318" s="161">
        <v>67</v>
      </c>
      <c r="F318" s="161">
        <v>7106</v>
      </c>
      <c r="G318" s="161">
        <v>2</v>
      </c>
      <c r="H318" s="161"/>
      <c r="I318" s="161">
        <v>2</v>
      </c>
      <c r="J318" s="161">
        <v>81</v>
      </c>
      <c r="K318" s="52">
        <f t="shared" si="30"/>
        <v>281</v>
      </c>
      <c r="L318" s="161">
        <v>430</v>
      </c>
      <c r="M318" s="161">
        <f t="shared" si="31"/>
        <v>120830</v>
      </c>
      <c r="N318" s="161">
        <v>2</v>
      </c>
      <c r="O318" s="161" t="s">
        <v>3203</v>
      </c>
      <c r="P318" s="161" t="s">
        <v>15</v>
      </c>
      <c r="Q318" s="161" t="s">
        <v>12</v>
      </c>
      <c r="R318" s="161">
        <v>2</v>
      </c>
      <c r="S318" s="161">
        <v>84</v>
      </c>
      <c r="T318" s="161">
        <v>6400</v>
      </c>
      <c r="U318" s="161">
        <f t="shared" si="28"/>
        <v>537600</v>
      </c>
      <c r="V318" s="161"/>
      <c r="W318" s="161">
        <v>84</v>
      </c>
      <c r="X318" s="161"/>
      <c r="Y318" s="161"/>
      <c r="Z318" s="161">
        <v>21</v>
      </c>
      <c r="AA318" s="160">
        <f>U318*80%</f>
        <v>430080</v>
      </c>
      <c r="AB318" s="161">
        <f t="shared" si="32"/>
        <v>107520</v>
      </c>
      <c r="AC318" s="161">
        <f t="shared" si="29"/>
        <v>228350</v>
      </c>
      <c r="AD318" s="161">
        <v>0</v>
      </c>
      <c r="AE318" s="161">
        <v>50</v>
      </c>
      <c r="AF318" s="161">
        <v>0</v>
      </c>
      <c r="AG318" s="136">
        <f t="shared" si="33"/>
        <v>0</v>
      </c>
    </row>
    <row r="319" spans="1:33" s="53" customFormat="1" ht="21.75" x14ac:dyDescent="0.5">
      <c r="A319" s="161"/>
      <c r="B319" s="160" t="s">
        <v>3398</v>
      </c>
      <c r="C319" s="160" t="s">
        <v>3399</v>
      </c>
      <c r="D319" s="161"/>
      <c r="E319" s="161"/>
      <c r="F319" s="161"/>
      <c r="G319" s="161">
        <v>2</v>
      </c>
      <c r="H319" s="161"/>
      <c r="I319" s="161"/>
      <c r="J319" s="161"/>
      <c r="K319" s="161"/>
      <c r="L319" s="161"/>
      <c r="M319" s="161"/>
      <c r="N319" s="161">
        <v>2</v>
      </c>
      <c r="O319" s="161" t="s">
        <v>3203</v>
      </c>
      <c r="P319" s="161" t="s">
        <v>15</v>
      </c>
      <c r="Q319" s="161" t="s">
        <v>12</v>
      </c>
      <c r="R319" s="161">
        <v>2</v>
      </c>
      <c r="S319" s="161">
        <v>237</v>
      </c>
      <c r="T319" s="161">
        <v>6400</v>
      </c>
      <c r="U319" s="161">
        <f t="shared" si="28"/>
        <v>1516800</v>
      </c>
      <c r="V319" s="161"/>
      <c r="W319" s="161">
        <v>237</v>
      </c>
      <c r="X319" s="161"/>
      <c r="Y319" s="161"/>
      <c r="Z319" s="161">
        <v>16</v>
      </c>
      <c r="AA319" s="160">
        <f>U319*55%</f>
        <v>834240.00000000012</v>
      </c>
      <c r="AB319" s="161">
        <f t="shared" si="32"/>
        <v>682559.99999999988</v>
      </c>
      <c r="AC319" s="161">
        <f t="shared" si="29"/>
        <v>682559.99999999988</v>
      </c>
      <c r="AD319" s="161">
        <v>0</v>
      </c>
      <c r="AE319" s="161">
        <v>0</v>
      </c>
      <c r="AF319" s="161">
        <v>682560</v>
      </c>
      <c r="AG319" s="161">
        <v>0.02</v>
      </c>
    </row>
    <row r="320" spans="1:33" s="53" customFormat="1" ht="21.75" x14ac:dyDescent="0.5">
      <c r="A320" s="161"/>
      <c r="B320" s="160" t="s">
        <v>3401</v>
      </c>
      <c r="C320" s="51" t="s">
        <v>9</v>
      </c>
      <c r="D320" s="161"/>
      <c r="E320" s="161"/>
      <c r="F320" s="161"/>
      <c r="G320" s="161">
        <v>1</v>
      </c>
      <c r="H320" s="52"/>
      <c r="I320" s="52"/>
      <c r="J320" s="52">
        <v>96</v>
      </c>
      <c r="K320" s="52">
        <f t="shared" ref="K320:K328" si="35">H320*400+I320*100+J320</f>
        <v>96</v>
      </c>
      <c r="L320" s="161"/>
      <c r="M320" s="161"/>
      <c r="N320" s="161"/>
      <c r="O320" s="161" t="s">
        <v>3171</v>
      </c>
      <c r="P320" s="52" t="s">
        <v>15</v>
      </c>
      <c r="Q320" s="52" t="s">
        <v>12</v>
      </c>
      <c r="R320" s="52">
        <v>2</v>
      </c>
      <c r="S320" s="52">
        <v>108</v>
      </c>
      <c r="T320" s="161"/>
      <c r="U320" s="161"/>
      <c r="V320" s="161"/>
      <c r="W320" s="161">
        <v>96</v>
      </c>
      <c r="X320" s="161"/>
      <c r="Y320" s="161"/>
      <c r="Z320" s="161">
        <v>31</v>
      </c>
      <c r="AA320" s="160"/>
      <c r="AB320" s="161"/>
      <c r="AC320" s="161"/>
      <c r="AD320" s="161"/>
      <c r="AE320" s="161"/>
      <c r="AF320" s="161"/>
      <c r="AG320" s="161">
        <v>0</v>
      </c>
    </row>
    <row r="321" spans="1:33" s="53" customFormat="1" ht="21.75" x14ac:dyDescent="0.5">
      <c r="A321" s="161"/>
      <c r="B321" s="160"/>
      <c r="C321" s="51" t="s">
        <v>39</v>
      </c>
      <c r="D321" s="161"/>
      <c r="E321" s="161"/>
      <c r="F321" s="161"/>
      <c r="G321" s="161">
        <v>1</v>
      </c>
      <c r="H321" s="52">
        <v>5</v>
      </c>
      <c r="I321" s="52">
        <v>2</v>
      </c>
      <c r="J321" s="52"/>
      <c r="K321" s="52">
        <f t="shared" si="35"/>
        <v>2200</v>
      </c>
      <c r="L321" s="161"/>
      <c r="M321" s="161"/>
      <c r="N321" s="161"/>
      <c r="O321" s="161" t="s">
        <v>3171</v>
      </c>
      <c r="P321" s="161"/>
      <c r="Q321" s="161"/>
      <c r="R321" s="161"/>
      <c r="S321" s="161"/>
      <c r="T321" s="161"/>
      <c r="U321" s="161"/>
      <c r="V321" s="161">
        <v>2200</v>
      </c>
      <c r="W321" s="161"/>
      <c r="X321" s="161"/>
      <c r="Y321" s="161"/>
      <c r="Z321" s="161"/>
      <c r="AA321" s="160"/>
      <c r="AB321" s="161"/>
      <c r="AC321" s="161"/>
      <c r="AD321" s="161"/>
      <c r="AE321" s="161"/>
      <c r="AF321" s="161"/>
      <c r="AG321" s="161">
        <v>0.01</v>
      </c>
    </row>
    <row r="322" spans="1:33" s="53" customFormat="1" ht="21.75" x14ac:dyDescent="0.5">
      <c r="A322" s="161"/>
      <c r="B322" s="160" t="s">
        <v>3402</v>
      </c>
      <c r="C322" s="51" t="s">
        <v>9</v>
      </c>
      <c r="D322" s="161"/>
      <c r="E322" s="161"/>
      <c r="F322" s="161"/>
      <c r="G322" s="161">
        <v>2</v>
      </c>
      <c r="H322" s="52"/>
      <c r="I322" s="52">
        <v>2</v>
      </c>
      <c r="J322" s="52"/>
      <c r="K322" s="52">
        <f t="shared" si="35"/>
        <v>200</v>
      </c>
      <c r="L322" s="161"/>
      <c r="M322" s="161"/>
      <c r="N322" s="161"/>
      <c r="O322" s="161" t="s">
        <v>3403</v>
      </c>
      <c r="P322" s="52" t="s">
        <v>15</v>
      </c>
      <c r="Q322" s="52" t="s">
        <v>12</v>
      </c>
      <c r="R322" s="52">
        <v>2</v>
      </c>
      <c r="S322" s="52">
        <v>162</v>
      </c>
      <c r="T322" s="161"/>
      <c r="U322" s="161"/>
      <c r="V322" s="161"/>
      <c r="W322" s="161">
        <v>200</v>
      </c>
      <c r="X322" s="161"/>
      <c r="Y322" s="161"/>
      <c r="Z322" s="161"/>
      <c r="AA322" s="160"/>
      <c r="AB322" s="161"/>
      <c r="AC322" s="161"/>
      <c r="AD322" s="161"/>
      <c r="AE322" s="161"/>
      <c r="AF322" s="161"/>
      <c r="AG322" s="161">
        <v>0</v>
      </c>
    </row>
    <row r="323" spans="1:33" s="53" customFormat="1" ht="21.75" x14ac:dyDescent="0.5">
      <c r="A323" s="161"/>
      <c r="B323" s="160" t="s">
        <v>3404</v>
      </c>
      <c r="C323" s="51" t="s">
        <v>9</v>
      </c>
      <c r="D323" s="161"/>
      <c r="E323" s="161"/>
      <c r="F323" s="161"/>
      <c r="G323" s="161">
        <v>2</v>
      </c>
      <c r="H323" s="52"/>
      <c r="I323" s="52">
        <v>1</v>
      </c>
      <c r="J323" s="52">
        <v>78</v>
      </c>
      <c r="K323" s="52">
        <f t="shared" si="35"/>
        <v>178</v>
      </c>
      <c r="L323" s="161"/>
      <c r="M323" s="161"/>
      <c r="N323" s="161"/>
      <c r="O323" s="161" t="s">
        <v>3320</v>
      </c>
      <c r="P323" s="52" t="s">
        <v>15</v>
      </c>
      <c r="Q323" s="52" t="s">
        <v>12</v>
      </c>
      <c r="R323" s="52">
        <v>2</v>
      </c>
      <c r="S323" s="52">
        <v>108</v>
      </c>
      <c r="T323" s="161"/>
      <c r="U323" s="161"/>
      <c r="V323" s="161"/>
      <c r="W323" s="161">
        <v>178</v>
      </c>
      <c r="X323" s="161"/>
      <c r="Y323" s="161"/>
      <c r="Z323" s="161"/>
      <c r="AA323" s="160"/>
      <c r="AB323" s="161"/>
      <c r="AC323" s="161"/>
      <c r="AD323" s="161"/>
      <c r="AE323" s="161"/>
      <c r="AF323" s="161"/>
      <c r="AG323" s="161">
        <v>0</v>
      </c>
    </row>
    <row r="324" spans="1:33" s="53" customFormat="1" ht="21.75" x14ac:dyDescent="0.5">
      <c r="A324" s="161"/>
      <c r="B324" s="160"/>
      <c r="C324" s="51" t="s">
        <v>9</v>
      </c>
      <c r="D324" s="161"/>
      <c r="E324" s="161"/>
      <c r="F324" s="161"/>
      <c r="G324" s="161">
        <v>1</v>
      </c>
      <c r="H324" s="52"/>
      <c r="I324" s="52"/>
      <c r="J324" s="52">
        <v>60</v>
      </c>
      <c r="K324" s="52">
        <f t="shared" si="35"/>
        <v>60</v>
      </c>
      <c r="L324" s="161"/>
      <c r="M324" s="161"/>
      <c r="N324" s="161"/>
      <c r="O324" s="161" t="s">
        <v>3320</v>
      </c>
      <c r="P324" s="161"/>
      <c r="Q324" s="161"/>
      <c r="R324" s="161"/>
      <c r="S324" s="161"/>
      <c r="T324" s="161"/>
      <c r="U324" s="161"/>
      <c r="V324" s="161">
        <v>60</v>
      </c>
      <c r="W324" s="161"/>
      <c r="X324" s="161"/>
      <c r="Y324" s="161"/>
      <c r="Z324" s="161"/>
      <c r="AA324" s="160"/>
      <c r="AB324" s="161"/>
      <c r="AC324" s="161"/>
      <c r="AD324" s="161"/>
      <c r="AE324" s="161"/>
      <c r="AF324" s="161"/>
      <c r="AG324" s="161">
        <v>0</v>
      </c>
    </row>
    <row r="325" spans="1:33" s="53" customFormat="1" ht="21.75" x14ac:dyDescent="0.5">
      <c r="A325" s="161"/>
      <c r="B325" s="160"/>
      <c r="C325" s="51" t="s">
        <v>9</v>
      </c>
      <c r="D325" s="161"/>
      <c r="E325" s="161"/>
      <c r="F325" s="161"/>
      <c r="G325" s="161">
        <v>1</v>
      </c>
      <c r="H325" s="52">
        <v>1</v>
      </c>
      <c r="I325" s="52">
        <v>2</v>
      </c>
      <c r="J325" s="52">
        <v>47</v>
      </c>
      <c r="K325" s="52">
        <f t="shared" si="35"/>
        <v>647</v>
      </c>
      <c r="L325" s="161"/>
      <c r="M325" s="161"/>
      <c r="N325" s="161"/>
      <c r="O325" s="161" t="s">
        <v>3320</v>
      </c>
      <c r="P325" s="161"/>
      <c r="Q325" s="161"/>
      <c r="R325" s="161"/>
      <c r="S325" s="161"/>
      <c r="T325" s="161"/>
      <c r="U325" s="161"/>
      <c r="V325" s="161">
        <v>647</v>
      </c>
      <c r="W325" s="161"/>
      <c r="X325" s="161"/>
      <c r="Y325" s="161"/>
      <c r="Z325" s="161"/>
      <c r="AA325" s="160"/>
      <c r="AB325" s="161"/>
      <c r="AC325" s="161"/>
      <c r="AD325" s="161"/>
      <c r="AE325" s="161"/>
      <c r="AF325" s="161"/>
      <c r="AG325" s="161">
        <v>0</v>
      </c>
    </row>
    <row r="326" spans="1:33" s="53" customFormat="1" ht="21.75" x14ac:dyDescent="0.5">
      <c r="A326" s="161"/>
      <c r="B326" s="160"/>
      <c r="C326" s="51" t="s">
        <v>9</v>
      </c>
      <c r="D326" s="161"/>
      <c r="E326" s="161"/>
      <c r="F326" s="161"/>
      <c r="G326" s="161">
        <v>1</v>
      </c>
      <c r="H326" s="52">
        <v>3</v>
      </c>
      <c r="I326" s="52">
        <v>1</v>
      </c>
      <c r="J326" s="52">
        <v>82</v>
      </c>
      <c r="K326" s="52">
        <f t="shared" si="35"/>
        <v>1382</v>
      </c>
      <c r="L326" s="161"/>
      <c r="M326" s="161"/>
      <c r="N326" s="161"/>
      <c r="O326" s="161" t="s">
        <v>3320</v>
      </c>
      <c r="P326" s="161"/>
      <c r="Q326" s="161"/>
      <c r="R326" s="161"/>
      <c r="S326" s="161"/>
      <c r="T326" s="161"/>
      <c r="U326" s="161"/>
      <c r="V326" s="161">
        <v>1382</v>
      </c>
      <c r="W326" s="161"/>
      <c r="X326" s="161"/>
      <c r="Y326" s="161"/>
      <c r="Z326" s="161"/>
      <c r="AA326" s="160"/>
      <c r="AB326" s="161"/>
      <c r="AC326" s="161"/>
      <c r="AD326" s="161"/>
      <c r="AE326" s="161"/>
      <c r="AF326" s="161"/>
      <c r="AG326" s="161">
        <v>0</v>
      </c>
    </row>
    <row r="327" spans="1:33" s="53" customFormat="1" ht="21.75" x14ac:dyDescent="0.5">
      <c r="A327" s="161"/>
      <c r="B327" s="160"/>
      <c r="C327" s="51" t="s">
        <v>9</v>
      </c>
      <c r="D327" s="161"/>
      <c r="E327" s="161"/>
      <c r="F327" s="161"/>
      <c r="G327" s="161">
        <v>1</v>
      </c>
      <c r="H327" s="52"/>
      <c r="I327" s="52">
        <v>3</v>
      </c>
      <c r="J327" s="52">
        <v>86</v>
      </c>
      <c r="K327" s="52">
        <f t="shared" si="35"/>
        <v>386</v>
      </c>
      <c r="L327" s="161"/>
      <c r="M327" s="161"/>
      <c r="N327" s="161"/>
      <c r="O327" s="161" t="s">
        <v>3320</v>
      </c>
      <c r="P327" s="161"/>
      <c r="Q327" s="161"/>
      <c r="R327" s="161"/>
      <c r="S327" s="161"/>
      <c r="T327" s="161"/>
      <c r="U327" s="161"/>
      <c r="V327" s="161">
        <v>386</v>
      </c>
      <c r="W327" s="161"/>
      <c r="X327" s="161"/>
      <c r="Y327" s="161"/>
      <c r="Z327" s="161"/>
      <c r="AA327" s="160"/>
      <c r="AB327" s="161"/>
      <c r="AC327" s="161"/>
      <c r="AD327" s="161"/>
      <c r="AE327" s="161"/>
      <c r="AF327" s="161"/>
      <c r="AG327" s="161">
        <v>0</v>
      </c>
    </row>
    <row r="328" spans="1:33" s="53" customFormat="1" ht="21.75" x14ac:dyDescent="0.5">
      <c r="A328" s="161"/>
      <c r="B328" s="160"/>
      <c r="C328" s="51" t="s">
        <v>9</v>
      </c>
      <c r="D328" s="161"/>
      <c r="E328" s="161"/>
      <c r="F328" s="161"/>
      <c r="G328" s="161">
        <v>1</v>
      </c>
      <c r="H328" s="52">
        <v>5</v>
      </c>
      <c r="I328" s="52">
        <v>2</v>
      </c>
      <c r="J328" s="52">
        <v>94</v>
      </c>
      <c r="K328" s="52">
        <f t="shared" si="35"/>
        <v>2294</v>
      </c>
      <c r="L328" s="161"/>
      <c r="M328" s="161"/>
      <c r="N328" s="161"/>
      <c r="O328" s="161" t="s">
        <v>3320</v>
      </c>
      <c r="P328" s="161"/>
      <c r="Q328" s="161"/>
      <c r="R328" s="161"/>
      <c r="S328" s="161"/>
      <c r="T328" s="161"/>
      <c r="U328" s="161"/>
      <c r="V328" s="161">
        <v>2294</v>
      </c>
      <c r="W328" s="161"/>
      <c r="X328" s="161"/>
      <c r="Y328" s="161"/>
      <c r="Z328" s="161"/>
      <c r="AA328" s="160"/>
      <c r="AB328" s="161"/>
      <c r="AC328" s="161"/>
      <c r="AD328" s="161"/>
      <c r="AE328" s="161"/>
      <c r="AF328" s="161"/>
      <c r="AG328" s="161">
        <v>0</v>
      </c>
    </row>
    <row r="329" spans="1:33" s="53" customFormat="1" ht="21.75" x14ac:dyDescent="0.5">
      <c r="A329" s="161"/>
      <c r="B329" s="160" t="s">
        <v>3405</v>
      </c>
      <c r="C329" s="160" t="s">
        <v>32</v>
      </c>
      <c r="D329" s="161"/>
      <c r="E329" s="161"/>
      <c r="F329" s="161"/>
      <c r="G329" s="161">
        <v>1</v>
      </c>
      <c r="H329" s="52">
        <v>14</v>
      </c>
      <c r="I329" s="52">
        <v>0</v>
      </c>
      <c r="J329" s="52">
        <v>20</v>
      </c>
      <c r="K329" s="52">
        <f>H329*400+I329*100+J329</f>
        <v>5620</v>
      </c>
      <c r="L329" s="161"/>
      <c r="M329" s="161"/>
      <c r="N329" s="161"/>
      <c r="O329" s="161" t="s">
        <v>3406</v>
      </c>
      <c r="P329" s="161"/>
      <c r="Q329" s="161"/>
      <c r="R329" s="161"/>
      <c r="S329" s="161"/>
      <c r="T329" s="161"/>
      <c r="U329" s="161"/>
      <c r="V329" s="161">
        <v>5620</v>
      </c>
      <c r="W329" s="161"/>
      <c r="X329" s="161"/>
      <c r="Y329" s="161"/>
      <c r="Z329" s="161"/>
      <c r="AA329" s="160"/>
      <c r="AB329" s="161"/>
      <c r="AC329" s="161"/>
      <c r="AD329" s="161"/>
      <c r="AE329" s="161"/>
      <c r="AF329" s="161"/>
      <c r="AG329" s="161">
        <v>0.01</v>
      </c>
    </row>
    <row r="330" spans="1:33" s="53" customFormat="1" ht="21.75" x14ac:dyDescent="0.5">
      <c r="A330" s="161"/>
      <c r="B330" s="160"/>
      <c r="C330" s="160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0"/>
      <c r="AB330" s="161"/>
      <c r="AC330" s="161"/>
      <c r="AD330" s="161"/>
      <c r="AE330" s="161"/>
      <c r="AF330" s="161"/>
      <c r="AG330" s="161"/>
    </row>
    <row r="331" spans="1:33" s="53" customFormat="1" ht="21.75" x14ac:dyDescent="0.5">
      <c r="A331" s="161"/>
      <c r="B331" s="160"/>
      <c r="C331" s="160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0"/>
      <c r="AB331" s="161"/>
      <c r="AC331" s="161"/>
      <c r="AD331" s="161"/>
      <c r="AE331" s="161"/>
      <c r="AF331" s="161"/>
      <c r="AG331" s="161"/>
    </row>
    <row r="332" spans="1:33" s="53" customFormat="1" ht="21.75" x14ac:dyDescent="0.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</row>
    <row r="333" spans="1:33" s="53" customFormat="1" ht="21.75" x14ac:dyDescent="0.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</row>
    <row r="334" spans="1:33" s="53" customFormat="1" ht="21.75" x14ac:dyDescent="0.5">
      <c r="A334" s="31" t="s">
        <v>219</v>
      </c>
      <c r="B334" s="31"/>
      <c r="C334" s="41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25"/>
    </row>
    <row r="335" spans="1:33" s="53" customFormat="1" ht="21.75" x14ac:dyDescent="0.5">
      <c r="A335" s="31"/>
      <c r="B335" s="31"/>
      <c r="C335" s="41"/>
      <c r="D335" s="41"/>
      <c r="E335" s="41" t="s">
        <v>206</v>
      </c>
      <c r="F335" s="41"/>
      <c r="G335" s="41"/>
      <c r="H335" s="41" t="s">
        <v>597</v>
      </c>
      <c r="I335" s="41"/>
      <c r="J335" s="41"/>
      <c r="K335" s="41"/>
      <c r="L335" s="41"/>
      <c r="M335" s="31"/>
      <c r="N335" s="32"/>
      <c r="O335" s="32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25"/>
    </row>
    <row r="336" spans="1:33" s="53" customFormat="1" ht="21.75" x14ac:dyDescent="0.5">
      <c r="A336" s="31"/>
      <c r="B336" s="31"/>
      <c r="C336" s="41"/>
      <c r="D336" s="41"/>
      <c r="E336" s="41"/>
      <c r="F336" s="41"/>
      <c r="G336" s="41"/>
      <c r="H336" s="41" t="s">
        <v>598</v>
      </c>
      <c r="I336" s="41"/>
      <c r="J336" s="41"/>
      <c r="K336" s="41"/>
      <c r="L336" s="41"/>
      <c r="M336" s="31"/>
      <c r="N336" s="32"/>
      <c r="O336" s="32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25"/>
    </row>
    <row r="337" spans="1:33" s="53" customFormat="1" ht="21.75" x14ac:dyDescent="0.5">
      <c r="A337" s="31"/>
      <c r="B337" s="31"/>
      <c r="C337" s="41"/>
      <c r="D337" s="41"/>
      <c r="E337" s="41"/>
      <c r="F337" s="41"/>
      <c r="G337" s="41"/>
      <c r="H337" s="41" t="s">
        <v>599</v>
      </c>
      <c r="I337" s="41"/>
      <c r="J337" s="41"/>
      <c r="K337" s="41"/>
      <c r="L337" s="41"/>
      <c r="M337" s="31"/>
      <c r="N337" s="32"/>
      <c r="O337" s="32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25"/>
    </row>
    <row r="338" spans="1:33" s="53" customFormat="1" ht="21.75" x14ac:dyDescent="0.5">
      <c r="A338" s="31"/>
      <c r="B338" s="31"/>
      <c r="C338" s="41"/>
      <c r="D338" s="41"/>
      <c r="E338" s="41"/>
      <c r="F338" s="41"/>
      <c r="G338" s="41"/>
      <c r="H338" s="41" t="s">
        <v>600</v>
      </c>
      <c r="I338" s="41"/>
      <c r="J338" s="41"/>
      <c r="K338" s="41"/>
      <c r="L338" s="41"/>
      <c r="M338" s="31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25"/>
    </row>
    <row r="339" spans="1:33" s="53" customFormat="1" ht="21.75" x14ac:dyDescent="0.5">
      <c r="A339" s="32"/>
      <c r="B339" s="32"/>
      <c r="C339" s="44"/>
      <c r="D339" s="41"/>
      <c r="E339" s="41"/>
      <c r="F339" s="41"/>
      <c r="G339" s="41"/>
      <c r="H339" s="41" t="s">
        <v>601</v>
      </c>
      <c r="I339" s="41"/>
      <c r="J339" s="41"/>
      <c r="K339" s="41"/>
      <c r="L339" s="41"/>
      <c r="M339" s="31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25"/>
    </row>
    <row r="340" spans="1:33" s="53" customFormat="1" ht="21.75" x14ac:dyDescent="0.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</row>
  </sheetData>
  <mergeCells count="37">
    <mergeCell ref="S4:S10"/>
    <mergeCell ref="A1:AF1"/>
    <mergeCell ref="A3:M3"/>
    <mergeCell ref="N3:Z3"/>
    <mergeCell ref="AE4:AE10"/>
    <mergeCell ref="AC5:AC10"/>
    <mergeCell ref="AD5:AD10"/>
    <mergeCell ref="A2:AF2"/>
    <mergeCell ref="V4:AD4"/>
    <mergeCell ref="AF4:AF10"/>
    <mergeCell ref="H5:H10"/>
    <mergeCell ref="I5:I10"/>
    <mergeCell ref="J5:J10"/>
    <mergeCell ref="T5:T10"/>
    <mergeCell ref="U5:U10"/>
    <mergeCell ref="V5:V10"/>
    <mergeCell ref="AG3:AG10"/>
    <mergeCell ref="A4:A10"/>
    <mergeCell ref="B4:B10"/>
    <mergeCell ref="C4:C10"/>
    <mergeCell ref="D4:D10"/>
    <mergeCell ref="E4:E10"/>
    <mergeCell ref="F4:F10"/>
    <mergeCell ref="G4:G10"/>
    <mergeCell ref="H4:J4"/>
    <mergeCell ref="K4:K10"/>
    <mergeCell ref="N4:N10"/>
    <mergeCell ref="O4:O10"/>
    <mergeCell ref="P4:P10"/>
    <mergeCell ref="Q4:Q10"/>
    <mergeCell ref="R4:R10"/>
    <mergeCell ref="Z5:Z10"/>
    <mergeCell ref="W5:W10"/>
    <mergeCell ref="X5:X10"/>
    <mergeCell ref="Y5:Y10"/>
    <mergeCell ref="AA5:AA10"/>
    <mergeCell ref="AB5:AB10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2"/>
  <sheetViews>
    <sheetView workbookViewId="0">
      <pane xSplit="1" ySplit="9" topLeftCell="B466" activePane="bottomRight" state="frozen"/>
      <selection pane="topRight" activeCell="B1" sqref="B1"/>
      <selection pane="bottomLeft" activeCell="A10" sqref="A10"/>
      <selection pane="bottomRight" activeCell="N487" sqref="N487"/>
    </sheetView>
  </sheetViews>
  <sheetFormatPr defaultRowHeight="14.25" x14ac:dyDescent="0.2"/>
  <cols>
    <col min="1" max="1" width="5.625" customWidth="1"/>
    <col min="2" max="2" width="17.625" style="25" customWidth="1"/>
    <col min="3" max="3" width="16.75" customWidth="1"/>
    <col min="4" max="4" width="12.375" style="25" customWidth="1"/>
    <col min="12" max="12" width="5.125" customWidth="1"/>
    <col min="13" max="13" width="13.875" style="25" customWidth="1"/>
    <col min="14" max="14" width="9.5" customWidth="1"/>
    <col min="15" max="15" width="11" customWidth="1"/>
    <col min="18" max="18" width="9" style="25"/>
  </cols>
  <sheetData>
    <row r="1" spans="1:22" x14ac:dyDescent="0.2">
      <c r="A1" s="191" t="s">
        <v>227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x14ac:dyDescent="0.2">
      <c r="A2" s="192" t="s">
        <v>228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2" s="44" customFormat="1" ht="15.75" customHeight="1" x14ac:dyDescent="0.45">
      <c r="A3" s="184" t="s">
        <v>207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4" t="s">
        <v>208</v>
      </c>
      <c r="M3" s="185"/>
      <c r="N3" s="185"/>
      <c r="O3" s="185"/>
      <c r="P3" s="185"/>
      <c r="Q3" s="185"/>
      <c r="R3" s="185"/>
      <c r="S3" s="185"/>
      <c r="T3" s="185"/>
      <c r="U3" s="185"/>
      <c r="V3" s="178" t="s">
        <v>752</v>
      </c>
    </row>
    <row r="4" spans="1:22" s="44" customFormat="1" ht="20.25" customHeight="1" x14ac:dyDescent="0.45">
      <c r="A4" s="181" t="s">
        <v>2</v>
      </c>
      <c r="B4" s="181" t="s">
        <v>2704</v>
      </c>
      <c r="C4" s="181" t="s">
        <v>205</v>
      </c>
      <c r="D4" s="181" t="s">
        <v>336</v>
      </c>
      <c r="E4" s="181" t="s">
        <v>4</v>
      </c>
      <c r="F4" s="181" t="s">
        <v>1064</v>
      </c>
      <c r="G4" s="178" t="s">
        <v>206</v>
      </c>
      <c r="H4" s="190" t="s">
        <v>6</v>
      </c>
      <c r="I4" s="190" t="s">
        <v>7</v>
      </c>
      <c r="J4" s="190" t="s">
        <v>8</v>
      </c>
      <c r="K4" s="178" t="s">
        <v>337</v>
      </c>
      <c r="L4" s="181" t="s">
        <v>2</v>
      </c>
      <c r="M4" s="181" t="s">
        <v>210</v>
      </c>
      <c r="N4" s="178" t="s">
        <v>211</v>
      </c>
      <c r="O4" s="178" t="s">
        <v>338</v>
      </c>
      <c r="P4" s="178" t="s">
        <v>1063</v>
      </c>
      <c r="Q4" s="199" t="s">
        <v>338</v>
      </c>
      <c r="R4" s="200"/>
      <c r="S4" s="200"/>
      <c r="T4" s="201"/>
      <c r="U4" s="178" t="s">
        <v>218</v>
      </c>
      <c r="V4" s="179"/>
    </row>
    <row r="5" spans="1:22" s="44" customFormat="1" ht="15.75" customHeight="1" x14ac:dyDescent="0.45">
      <c r="A5" s="182"/>
      <c r="B5" s="182"/>
      <c r="C5" s="182"/>
      <c r="D5" s="182"/>
      <c r="E5" s="182"/>
      <c r="F5" s="182"/>
      <c r="G5" s="179"/>
      <c r="H5" s="190"/>
      <c r="I5" s="190"/>
      <c r="J5" s="190"/>
      <c r="K5" s="179"/>
      <c r="L5" s="182"/>
      <c r="M5" s="182"/>
      <c r="N5" s="179"/>
      <c r="O5" s="179"/>
      <c r="P5" s="179"/>
      <c r="Q5" s="178" t="s">
        <v>214</v>
      </c>
      <c r="R5" s="181" t="s">
        <v>215</v>
      </c>
      <c r="S5" s="181" t="s">
        <v>216</v>
      </c>
      <c r="T5" s="178" t="s">
        <v>217</v>
      </c>
      <c r="U5" s="179"/>
      <c r="V5" s="179"/>
    </row>
    <row r="6" spans="1:22" s="44" customFormat="1" ht="18.75" x14ac:dyDescent="0.45">
      <c r="A6" s="182"/>
      <c r="B6" s="182"/>
      <c r="C6" s="182"/>
      <c r="D6" s="182"/>
      <c r="E6" s="182"/>
      <c r="F6" s="182"/>
      <c r="G6" s="179"/>
      <c r="H6" s="190"/>
      <c r="I6" s="190"/>
      <c r="J6" s="190"/>
      <c r="K6" s="179"/>
      <c r="L6" s="182"/>
      <c r="M6" s="182"/>
      <c r="N6" s="179"/>
      <c r="O6" s="179"/>
      <c r="P6" s="179"/>
      <c r="Q6" s="179"/>
      <c r="R6" s="182"/>
      <c r="S6" s="182"/>
      <c r="T6" s="179"/>
      <c r="U6" s="179"/>
      <c r="V6" s="179"/>
    </row>
    <row r="7" spans="1:22" s="44" customFormat="1" ht="18.75" x14ac:dyDescent="0.45">
      <c r="A7" s="182"/>
      <c r="B7" s="182"/>
      <c r="C7" s="182"/>
      <c r="D7" s="182"/>
      <c r="E7" s="182"/>
      <c r="F7" s="182"/>
      <c r="G7" s="179"/>
      <c r="H7" s="190"/>
      <c r="I7" s="190"/>
      <c r="J7" s="190"/>
      <c r="K7" s="179"/>
      <c r="L7" s="182"/>
      <c r="M7" s="182"/>
      <c r="N7" s="179"/>
      <c r="O7" s="179"/>
      <c r="P7" s="179"/>
      <c r="Q7" s="179"/>
      <c r="R7" s="182"/>
      <c r="S7" s="182"/>
      <c r="T7" s="179"/>
      <c r="U7" s="179"/>
      <c r="V7" s="179"/>
    </row>
    <row r="8" spans="1:22" s="44" customFormat="1" ht="18.75" x14ac:dyDescent="0.45">
      <c r="A8" s="182"/>
      <c r="B8" s="182"/>
      <c r="C8" s="182"/>
      <c r="D8" s="182"/>
      <c r="E8" s="182"/>
      <c r="F8" s="182"/>
      <c r="G8" s="179"/>
      <c r="H8" s="190"/>
      <c r="I8" s="190"/>
      <c r="J8" s="190"/>
      <c r="K8" s="179"/>
      <c r="L8" s="182"/>
      <c r="M8" s="182"/>
      <c r="N8" s="179"/>
      <c r="O8" s="179"/>
      <c r="P8" s="179"/>
      <c r="Q8" s="179"/>
      <c r="R8" s="182"/>
      <c r="S8" s="182"/>
      <c r="T8" s="179"/>
      <c r="U8" s="179"/>
      <c r="V8" s="179"/>
    </row>
    <row r="9" spans="1:22" s="44" customFormat="1" ht="18.75" x14ac:dyDescent="0.45">
      <c r="A9" s="183"/>
      <c r="B9" s="183"/>
      <c r="C9" s="183"/>
      <c r="D9" s="183"/>
      <c r="E9" s="183"/>
      <c r="F9" s="183"/>
      <c r="G9" s="180"/>
      <c r="H9" s="190"/>
      <c r="I9" s="190"/>
      <c r="J9" s="190"/>
      <c r="K9" s="180"/>
      <c r="L9" s="183"/>
      <c r="M9" s="183"/>
      <c r="N9" s="180"/>
      <c r="O9" s="180"/>
      <c r="P9" s="180"/>
      <c r="Q9" s="180"/>
      <c r="R9" s="183"/>
      <c r="S9" s="183"/>
      <c r="T9" s="180"/>
      <c r="U9" s="180"/>
      <c r="V9" s="180"/>
    </row>
    <row r="10" spans="1:22" s="53" customFormat="1" ht="27" customHeight="1" x14ac:dyDescent="0.5">
      <c r="A10" s="51">
        <v>1</v>
      </c>
      <c r="B10" s="51" t="s">
        <v>1283</v>
      </c>
      <c r="C10" s="51" t="s">
        <v>9</v>
      </c>
      <c r="D10" s="51">
        <v>3658</v>
      </c>
      <c r="E10" s="51">
        <v>245</v>
      </c>
      <c r="F10" s="51">
        <v>31</v>
      </c>
      <c r="G10" s="51">
        <v>2</v>
      </c>
      <c r="H10" s="51"/>
      <c r="I10" s="51"/>
      <c r="J10" s="51">
        <v>92</v>
      </c>
      <c r="K10" s="52">
        <f t="shared" ref="K10:K57" si="0">H10*400+I10*100+J10</f>
        <v>92</v>
      </c>
      <c r="L10" s="52">
        <v>2</v>
      </c>
      <c r="M10" s="51" t="s">
        <v>1284</v>
      </c>
      <c r="N10" s="52" t="s">
        <v>15</v>
      </c>
      <c r="O10" s="52" t="s">
        <v>12</v>
      </c>
      <c r="P10" s="52">
        <v>108</v>
      </c>
      <c r="Q10" s="52"/>
      <c r="R10" s="52">
        <v>108</v>
      </c>
      <c r="S10" s="52"/>
      <c r="T10" s="52"/>
      <c r="U10" s="52">
        <v>20</v>
      </c>
      <c r="V10" s="52">
        <v>0</v>
      </c>
    </row>
    <row r="11" spans="1:22" s="53" customFormat="1" ht="27" customHeight="1" x14ac:dyDescent="0.5">
      <c r="A11" s="51">
        <v>2</v>
      </c>
      <c r="B11" s="51" t="s">
        <v>1285</v>
      </c>
      <c r="C11" s="51" t="s">
        <v>9</v>
      </c>
      <c r="D11" s="51"/>
      <c r="E11" s="51"/>
      <c r="F11" s="51"/>
      <c r="G11" s="51">
        <v>2</v>
      </c>
      <c r="H11" s="51"/>
      <c r="I11" s="51"/>
      <c r="J11" s="51"/>
      <c r="K11" s="52">
        <f t="shared" si="0"/>
        <v>0</v>
      </c>
      <c r="L11" s="51">
        <v>2</v>
      </c>
      <c r="M11" s="51" t="s">
        <v>1286</v>
      </c>
      <c r="N11" s="51" t="s">
        <v>15</v>
      </c>
      <c r="O11" s="51" t="s">
        <v>12</v>
      </c>
      <c r="P11" s="51">
        <v>108</v>
      </c>
      <c r="Q11" s="51"/>
      <c r="R11" s="51"/>
      <c r="S11" s="51"/>
      <c r="T11" s="52"/>
      <c r="U11" s="51">
        <v>30</v>
      </c>
      <c r="V11" s="51">
        <v>0</v>
      </c>
    </row>
    <row r="12" spans="1:22" s="53" customFormat="1" ht="27" customHeight="1" x14ac:dyDescent="0.5">
      <c r="A12" s="51">
        <v>3</v>
      </c>
      <c r="B12" s="51"/>
      <c r="C12" s="51" t="s">
        <v>9</v>
      </c>
      <c r="D12" s="51">
        <v>16315</v>
      </c>
      <c r="E12" s="51">
        <v>2464</v>
      </c>
      <c r="F12" s="51">
        <v>467</v>
      </c>
      <c r="G12" s="51">
        <v>1</v>
      </c>
      <c r="H12" s="51">
        <v>10</v>
      </c>
      <c r="I12" s="51">
        <v>2</v>
      </c>
      <c r="J12" s="51">
        <v>96</v>
      </c>
      <c r="K12" s="52">
        <f t="shared" si="0"/>
        <v>4296</v>
      </c>
      <c r="L12" s="51">
        <v>1</v>
      </c>
      <c r="M12" s="51" t="s">
        <v>1286</v>
      </c>
      <c r="N12" s="51"/>
      <c r="O12" s="51"/>
      <c r="P12" s="51"/>
      <c r="Q12" s="51"/>
      <c r="R12" s="51"/>
      <c r="S12" s="51"/>
      <c r="T12" s="52"/>
      <c r="U12" s="51"/>
      <c r="V12" s="51">
        <v>0</v>
      </c>
    </row>
    <row r="13" spans="1:22" s="53" customFormat="1" ht="27" customHeight="1" x14ac:dyDescent="0.5">
      <c r="A13" s="51">
        <v>4</v>
      </c>
      <c r="B13" s="51" t="s">
        <v>1287</v>
      </c>
      <c r="C13" s="51" t="s">
        <v>32</v>
      </c>
      <c r="D13" s="51">
        <v>1127</v>
      </c>
      <c r="E13" s="51">
        <v>1127</v>
      </c>
      <c r="F13" s="51">
        <v>357</v>
      </c>
      <c r="G13" s="51">
        <v>2</v>
      </c>
      <c r="H13" s="51"/>
      <c r="I13" s="51"/>
      <c r="J13" s="51">
        <v>60</v>
      </c>
      <c r="K13" s="52">
        <f t="shared" si="0"/>
        <v>60</v>
      </c>
      <c r="L13" s="51">
        <v>2</v>
      </c>
      <c r="M13" s="51" t="s">
        <v>1288</v>
      </c>
      <c r="N13" s="51" t="s">
        <v>15</v>
      </c>
      <c r="O13" s="51" t="s">
        <v>12</v>
      </c>
      <c r="P13" s="51">
        <v>102</v>
      </c>
      <c r="Q13" s="51"/>
      <c r="R13" s="51">
        <v>90</v>
      </c>
      <c r="S13" s="51">
        <v>12</v>
      </c>
      <c r="T13" s="52"/>
      <c r="U13" s="51">
        <v>20</v>
      </c>
      <c r="V13" s="51">
        <v>0.02</v>
      </c>
    </row>
    <row r="14" spans="1:22" s="53" customFormat="1" ht="27" customHeight="1" x14ac:dyDescent="0.5">
      <c r="A14" s="51">
        <v>5</v>
      </c>
      <c r="B14" s="51"/>
      <c r="C14" s="51" t="s">
        <v>9</v>
      </c>
      <c r="D14" s="51">
        <v>57791</v>
      </c>
      <c r="E14" s="51">
        <v>5475</v>
      </c>
      <c r="F14" s="51">
        <v>59</v>
      </c>
      <c r="G14" s="51">
        <v>1</v>
      </c>
      <c r="H14" s="51"/>
      <c r="I14" s="51"/>
      <c r="J14" s="51">
        <v>91</v>
      </c>
      <c r="K14" s="52">
        <f t="shared" si="0"/>
        <v>91</v>
      </c>
      <c r="L14" s="51">
        <v>1</v>
      </c>
      <c r="M14" s="51" t="s">
        <v>1288</v>
      </c>
      <c r="N14" s="51"/>
      <c r="O14" s="51"/>
      <c r="P14" s="51"/>
      <c r="Q14" s="51"/>
      <c r="R14" s="51"/>
      <c r="S14" s="51"/>
      <c r="T14" s="52"/>
      <c r="U14" s="51"/>
      <c r="V14" s="51">
        <v>0</v>
      </c>
    </row>
    <row r="15" spans="1:22" s="53" customFormat="1" ht="27" customHeight="1" x14ac:dyDescent="0.5">
      <c r="A15" s="51">
        <v>6</v>
      </c>
      <c r="B15" s="51"/>
      <c r="C15" s="51" t="s">
        <v>9</v>
      </c>
      <c r="D15" s="51">
        <v>56780</v>
      </c>
      <c r="E15" s="51">
        <v>5830</v>
      </c>
      <c r="F15" s="51">
        <v>149</v>
      </c>
      <c r="G15" s="51">
        <v>1</v>
      </c>
      <c r="H15" s="51">
        <v>6</v>
      </c>
      <c r="I15" s="51">
        <v>2</v>
      </c>
      <c r="J15" s="51">
        <v>70</v>
      </c>
      <c r="K15" s="52">
        <f t="shared" si="0"/>
        <v>2670</v>
      </c>
      <c r="L15" s="51">
        <v>1</v>
      </c>
      <c r="M15" s="51" t="s">
        <v>1288</v>
      </c>
      <c r="N15" s="51"/>
      <c r="O15" s="51"/>
      <c r="P15" s="51"/>
      <c r="Q15" s="51"/>
      <c r="R15" s="51"/>
      <c r="S15" s="51"/>
      <c r="T15" s="52"/>
      <c r="U15" s="51"/>
      <c r="V15" s="51">
        <v>0</v>
      </c>
    </row>
    <row r="16" spans="1:22" s="53" customFormat="1" ht="27" customHeight="1" x14ac:dyDescent="0.5">
      <c r="A16" s="51">
        <v>7</v>
      </c>
      <c r="B16" s="51"/>
      <c r="C16" s="51" t="s">
        <v>9</v>
      </c>
      <c r="D16" s="51">
        <v>46482</v>
      </c>
      <c r="E16" s="51">
        <v>4577</v>
      </c>
      <c r="F16" s="51">
        <v>172</v>
      </c>
      <c r="G16" s="51">
        <v>1</v>
      </c>
      <c r="H16" s="51"/>
      <c r="I16" s="51"/>
      <c r="J16" s="51">
        <v>29</v>
      </c>
      <c r="K16" s="52">
        <f t="shared" si="0"/>
        <v>29</v>
      </c>
      <c r="L16" s="51">
        <v>1</v>
      </c>
      <c r="M16" s="51" t="s">
        <v>1288</v>
      </c>
      <c r="N16" s="51"/>
      <c r="O16" s="51"/>
      <c r="P16" s="51"/>
      <c r="Q16" s="51"/>
      <c r="R16" s="51"/>
      <c r="S16" s="51"/>
      <c r="T16" s="52"/>
      <c r="U16" s="51"/>
      <c r="V16" s="51">
        <v>0</v>
      </c>
    </row>
    <row r="17" spans="1:22" s="53" customFormat="1" ht="27" customHeight="1" x14ac:dyDescent="0.5">
      <c r="A17" s="51">
        <v>8</v>
      </c>
      <c r="B17" s="51"/>
      <c r="C17" s="51" t="s">
        <v>9</v>
      </c>
      <c r="D17" s="51">
        <v>46767</v>
      </c>
      <c r="E17" s="51">
        <v>4580</v>
      </c>
      <c r="F17" s="51">
        <v>14</v>
      </c>
      <c r="G17" s="51">
        <v>1</v>
      </c>
      <c r="H17" s="51">
        <v>6</v>
      </c>
      <c r="I17" s="51"/>
      <c r="J17" s="51"/>
      <c r="K17" s="52">
        <f t="shared" si="0"/>
        <v>2400</v>
      </c>
      <c r="L17" s="51">
        <v>1</v>
      </c>
      <c r="M17" s="51" t="s">
        <v>1288</v>
      </c>
      <c r="N17" s="51"/>
      <c r="O17" s="51"/>
      <c r="P17" s="51"/>
      <c r="Q17" s="51"/>
      <c r="R17" s="51"/>
      <c r="S17" s="51"/>
      <c r="T17" s="52"/>
      <c r="U17" s="51"/>
      <c r="V17" s="51">
        <v>0</v>
      </c>
    </row>
    <row r="18" spans="1:22" s="53" customFormat="1" ht="27" customHeight="1" x14ac:dyDescent="0.5">
      <c r="A18" s="51">
        <v>9</v>
      </c>
      <c r="B18" s="51"/>
      <c r="C18" s="51" t="s">
        <v>9</v>
      </c>
      <c r="D18" s="51">
        <v>16826</v>
      </c>
      <c r="E18" s="51">
        <v>2768</v>
      </c>
      <c r="F18" s="51">
        <v>50</v>
      </c>
      <c r="G18" s="51">
        <v>1</v>
      </c>
      <c r="H18" s="51">
        <v>13</v>
      </c>
      <c r="I18" s="51">
        <v>2</v>
      </c>
      <c r="J18" s="51">
        <v>13</v>
      </c>
      <c r="K18" s="52">
        <f t="shared" si="0"/>
        <v>5413</v>
      </c>
      <c r="L18" s="51">
        <v>1</v>
      </c>
      <c r="M18" s="51" t="s">
        <v>1288</v>
      </c>
      <c r="N18" s="51"/>
      <c r="O18" s="51"/>
      <c r="P18" s="51"/>
      <c r="Q18" s="51"/>
      <c r="R18" s="51"/>
      <c r="S18" s="51"/>
      <c r="T18" s="52"/>
      <c r="U18" s="51"/>
      <c r="V18" s="51">
        <v>0</v>
      </c>
    </row>
    <row r="19" spans="1:22" s="53" customFormat="1" ht="27" customHeight="1" x14ac:dyDescent="0.5">
      <c r="A19" s="51">
        <v>10</v>
      </c>
      <c r="B19" s="51"/>
      <c r="C19" s="51" t="s">
        <v>39</v>
      </c>
      <c r="D19" s="51"/>
      <c r="E19" s="51"/>
      <c r="F19" s="51"/>
      <c r="G19" s="51">
        <v>1</v>
      </c>
      <c r="H19" s="51">
        <v>12</v>
      </c>
      <c r="I19" s="51"/>
      <c r="J19" s="51">
        <v>20</v>
      </c>
      <c r="K19" s="52">
        <f t="shared" si="0"/>
        <v>4820</v>
      </c>
      <c r="L19" s="51">
        <v>1</v>
      </c>
      <c r="M19" s="51" t="s">
        <v>1288</v>
      </c>
      <c r="N19" s="51"/>
      <c r="O19" s="51"/>
      <c r="P19" s="51"/>
      <c r="Q19" s="51"/>
      <c r="R19" s="51"/>
      <c r="S19" s="51"/>
      <c r="T19" s="52"/>
      <c r="U19" s="51"/>
      <c r="V19" s="51">
        <v>0.01</v>
      </c>
    </row>
    <row r="20" spans="1:22" s="53" customFormat="1" ht="27" customHeight="1" x14ac:dyDescent="0.5">
      <c r="A20" s="51">
        <v>11</v>
      </c>
      <c r="B20" s="51" t="s">
        <v>1289</v>
      </c>
      <c r="C20" s="51" t="s">
        <v>9</v>
      </c>
      <c r="D20" s="51"/>
      <c r="E20" s="51">
        <v>239</v>
      </c>
      <c r="F20" s="51">
        <v>24</v>
      </c>
      <c r="G20" s="51">
        <v>2</v>
      </c>
      <c r="H20" s="51"/>
      <c r="I20" s="51"/>
      <c r="J20" s="51">
        <v>51</v>
      </c>
      <c r="K20" s="52">
        <f t="shared" si="0"/>
        <v>51</v>
      </c>
      <c r="L20" s="51">
        <v>2</v>
      </c>
      <c r="M20" s="51" t="s">
        <v>1290</v>
      </c>
      <c r="N20" s="51" t="s">
        <v>15</v>
      </c>
      <c r="O20" s="51" t="s">
        <v>253</v>
      </c>
      <c r="P20" s="51">
        <v>36</v>
      </c>
      <c r="Q20" s="51"/>
      <c r="R20" s="51">
        <v>36</v>
      </c>
      <c r="S20" s="51"/>
      <c r="T20" s="52"/>
      <c r="U20" s="51">
        <v>10</v>
      </c>
      <c r="V20" s="51">
        <v>0</v>
      </c>
    </row>
    <row r="21" spans="1:22" s="53" customFormat="1" ht="27" customHeight="1" x14ac:dyDescent="0.5">
      <c r="A21" s="51">
        <v>12</v>
      </c>
      <c r="B21" s="51"/>
      <c r="C21" s="51" t="s">
        <v>9</v>
      </c>
      <c r="D21" s="51">
        <v>54523</v>
      </c>
      <c r="E21" s="51">
        <v>5240</v>
      </c>
      <c r="F21" s="51">
        <v>343</v>
      </c>
      <c r="G21" s="51">
        <v>1</v>
      </c>
      <c r="H21" s="51">
        <v>6</v>
      </c>
      <c r="I21" s="51">
        <v>3</v>
      </c>
      <c r="J21" s="51">
        <v>62</v>
      </c>
      <c r="K21" s="52">
        <f t="shared" si="0"/>
        <v>2762</v>
      </c>
      <c r="L21" s="51">
        <v>1</v>
      </c>
      <c r="M21" s="51" t="s">
        <v>1290</v>
      </c>
      <c r="N21" s="51"/>
      <c r="O21" s="51"/>
      <c r="P21" s="51"/>
      <c r="Q21" s="51"/>
      <c r="R21" s="51"/>
      <c r="S21" s="51"/>
      <c r="T21" s="52"/>
      <c r="U21" s="51"/>
      <c r="V21" s="51">
        <v>0</v>
      </c>
    </row>
    <row r="22" spans="1:22" s="53" customFormat="1" ht="27" customHeight="1" x14ac:dyDescent="0.5">
      <c r="A22" s="51">
        <v>13</v>
      </c>
      <c r="B22" s="51" t="s">
        <v>1291</v>
      </c>
      <c r="C22" s="51" t="s">
        <v>9</v>
      </c>
      <c r="D22" s="51"/>
      <c r="E22" s="51"/>
      <c r="F22" s="51"/>
      <c r="G22" s="51">
        <v>2</v>
      </c>
      <c r="H22" s="51"/>
      <c r="I22" s="51"/>
      <c r="J22" s="51"/>
      <c r="K22" s="52">
        <f t="shared" si="0"/>
        <v>0</v>
      </c>
      <c r="L22" s="51">
        <v>2</v>
      </c>
      <c r="M22" s="51" t="s">
        <v>1292</v>
      </c>
      <c r="N22" s="51" t="s">
        <v>15</v>
      </c>
      <c r="O22" s="51" t="s">
        <v>12</v>
      </c>
      <c r="P22" s="51">
        <v>153</v>
      </c>
      <c r="Q22" s="51"/>
      <c r="R22" s="51">
        <v>153</v>
      </c>
      <c r="S22" s="51"/>
      <c r="T22" s="52"/>
      <c r="U22" s="51">
        <v>10</v>
      </c>
      <c r="V22" s="51">
        <v>0</v>
      </c>
    </row>
    <row r="23" spans="1:22" s="53" customFormat="1" ht="27" customHeight="1" x14ac:dyDescent="0.5">
      <c r="A23" s="51">
        <v>14</v>
      </c>
      <c r="B23" s="51" t="s">
        <v>1293</v>
      </c>
      <c r="C23" s="51" t="s">
        <v>9</v>
      </c>
      <c r="D23" s="51">
        <v>15166</v>
      </c>
      <c r="E23" s="51">
        <v>2309</v>
      </c>
      <c r="F23" s="51">
        <v>240</v>
      </c>
      <c r="G23" s="51">
        <v>1</v>
      </c>
      <c r="H23" s="51">
        <v>4</v>
      </c>
      <c r="I23" s="51"/>
      <c r="J23" s="51">
        <v>70</v>
      </c>
      <c r="K23" s="52">
        <f t="shared" si="0"/>
        <v>1670</v>
      </c>
      <c r="L23" s="51">
        <v>1</v>
      </c>
      <c r="M23" s="51" t="s">
        <v>1294</v>
      </c>
      <c r="N23" s="51"/>
      <c r="O23" s="51"/>
      <c r="P23" s="51"/>
      <c r="Q23" s="51"/>
      <c r="R23" s="51"/>
      <c r="S23" s="51"/>
      <c r="T23" s="52"/>
      <c r="U23" s="51"/>
      <c r="V23" s="51">
        <v>0</v>
      </c>
    </row>
    <row r="24" spans="1:22" s="53" customFormat="1" ht="27" customHeight="1" x14ac:dyDescent="0.5">
      <c r="A24" s="51">
        <v>15</v>
      </c>
      <c r="B24" s="51" t="s">
        <v>1295</v>
      </c>
      <c r="C24" s="51" t="s">
        <v>9</v>
      </c>
      <c r="D24" s="51">
        <v>15167</v>
      </c>
      <c r="E24" s="51">
        <v>2310</v>
      </c>
      <c r="F24" s="51">
        <v>241</v>
      </c>
      <c r="G24" s="51">
        <v>1</v>
      </c>
      <c r="H24" s="51">
        <v>6</v>
      </c>
      <c r="I24" s="51">
        <v>2</v>
      </c>
      <c r="J24" s="51">
        <v>25</v>
      </c>
      <c r="K24" s="52">
        <f t="shared" si="0"/>
        <v>2625</v>
      </c>
      <c r="L24" s="51">
        <v>1</v>
      </c>
      <c r="M24" s="51" t="s">
        <v>1294</v>
      </c>
      <c r="N24" s="51"/>
      <c r="O24" s="51"/>
      <c r="P24" s="51"/>
      <c r="Q24" s="51"/>
      <c r="R24" s="51"/>
      <c r="S24" s="51"/>
      <c r="T24" s="52"/>
      <c r="U24" s="51"/>
      <c r="V24" s="51">
        <v>0</v>
      </c>
    </row>
    <row r="25" spans="1:22" s="53" customFormat="1" ht="27" customHeight="1" x14ac:dyDescent="0.5">
      <c r="A25" s="51">
        <v>16</v>
      </c>
      <c r="B25" s="51" t="s">
        <v>1296</v>
      </c>
      <c r="C25" s="51" t="s">
        <v>9</v>
      </c>
      <c r="D25" s="51">
        <v>3487</v>
      </c>
      <c r="E25" s="51"/>
      <c r="F25" s="51">
        <v>171</v>
      </c>
      <c r="G25" s="51">
        <v>1</v>
      </c>
      <c r="H25" s="51">
        <v>4</v>
      </c>
      <c r="I25" s="51"/>
      <c r="J25" s="51">
        <v>22</v>
      </c>
      <c r="K25" s="52">
        <f t="shared" si="0"/>
        <v>1622</v>
      </c>
      <c r="L25" s="51">
        <v>1</v>
      </c>
      <c r="M25" s="51" t="s">
        <v>1294</v>
      </c>
      <c r="N25" s="51"/>
      <c r="O25" s="51"/>
      <c r="P25" s="51"/>
      <c r="Q25" s="51"/>
      <c r="R25" s="51"/>
      <c r="S25" s="51"/>
      <c r="T25" s="52"/>
      <c r="U25" s="51"/>
      <c r="V25" s="51">
        <v>0</v>
      </c>
    </row>
    <row r="26" spans="1:22" s="53" customFormat="1" ht="27" customHeight="1" x14ac:dyDescent="0.5">
      <c r="A26" s="51">
        <v>17</v>
      </c>
      <c r="B26" s="51" t="s">
        <v>1297</v>
      </c>
      <c r="C26" s="51" t="s">
        <v>9</v>
      </c>
      <c r="D26" s="51">
        <v>35509</v>
      </c>
      <c r="E26" s="51"/>
      <c r="F26" s="51">
        <v>548</v>
      </c>
      <c r="G26" s="51">
        <v>2</v>
      </c>
      <c r="H26" s="51"/>
      <c r="I26" s="51"/>
      <c r="J26" s="51">
        <v>67</v>
      </c>
      <c r="K26" s="52">
        <f t="shared" si="0"/>
        <v>67</v>
      </c>
      <c r="L26" s="51">
        <v>2</v>
      </c>
      <c r="M26" s="51" t="s">
        <v>1292</v>
      </c>
      <c r="N26" s="51" t="s">
        <v>15</v>
      </c>
      <c r="O26" s="51" t="s">
        <v>12</v>
      </c>
      <c r="P26" s="51">
        <v>96</v>
      </c>
      <c r="Q26" s="51"/>
      <c r="R26" s="51">
        <v>96</v>
      </c>
      <c r="S26" s="51"/>
      <c r="T26" s="52"/>
      <c r="U26" s="51">
        <v>30</v>
      </c>
      <c r="V26" s="51">
        <v>0</v>
      </c>
    </row>
    <row r="27" spans="1:22" s="53" customFormat="1" ht="27" customHeight="1" x14ac:dyDescent="0.5">
      <c r="A27" s="51">
        <v>18</v>
      </c>
      <c r="B27" s="51"/>
      <c r="C27" s="51" t="s">
        <v>9</v>
      </c>
      <c r="D27" s="51">
        <v>3648</v>
      </c>
      <c r="E27" s="51"/>
      <c r="F27" s="51">
        <v>20</v>
      </c>
      <c r="G27" s="51">
        <v>3</v>
      </c>
      <c r="H27" s="51"/>
      <c r="I27" s="51"/>
      <c r="J27" s="51">
        <v>36</v>
      </c>
      <c r="K27" s="52">
        <f t="shared" si="0"/>
        <v>36</v>
      </c>
      <c r="L27" s="51">
        <v>3</v>
      </c>
      <c r="M27" s="51" t="s">
        <v>1292</v>
      </c>
      <c r="N27" s="51"/>
      <c r="O27" s="51" t="s">
        <v>27</v>
      </c>
      <c r="P27" s="51">
        <v>6</v>
      </c>
      <c r="Q27" s="51"/>
      <c r="R27" s="51"/>
      <c r="S27" s="51">
        <v>6</v>
      </c>
      <c r="T27" s="52"/>
      <c r="U27" s="51">
        <v>30</v>
      </c>
      <c r="V27" s="51">
        <v>0</v>
      </c>
    </row>
    <row r="28" spans="1:22" s="53" customFormat="1" ht="27" customHeight="1" x14ac:dyDescent="0.5">
      <c r="A28" s="51">
        <v>19</v>
      </c>
      <c r="B28" s="51"/>
      <c r="C28" s="51" t="s">
        <v>9</v>
      </c>
      <c r="D28" s="51">
        <v>28482</v>
      </c>
      <c r="E28" s="52">
        <v>3541</v>
      </c>
      <c r="F28" s="52">
        <v>519</v>
      </c>
      <c r="G28" s="52">
        <v>1</v>
      </c>
      <c r="H28" s="52">
        <v>2</v>
      </c>
      <c r="I28" s="52">
        <v>1</v>
      </c>
      <c r="J28" s="52">
        <v>21</v>
      </c>
      <c r="K28" s="52">
        <f t="shared" si="0"/>
        <v>921</v>
      </c>
      <c r="L28" s="52">
        <v>1</v>
      </c>
      <c r="M28" s="52" t="s">
        <v>1292</v>
      </c>
      <c r="N28" s="52"/>
      <c r="O28" s="52"/>
      <c r="P28" s="52"/>
      <c r="Q28" s="52"/>
      <c r="R28" s="52"/>
      <c r="S28" s="52"/>
      <c r="T28" s="52"/>
      <c r="U28" s="52"/>
      <c r="V28" s="52">
        <v>0</v>
      </c>
    </row>
    <row r="29" spans="1:22" s="53" customFormat="1" ht="27" customHeight="1" x14ac:dyDescent="0.5">
      <c r="A29" s="51">
        <v>20</v>
      </c>
      <c r="B29" s="51"/>
      <c r="C29" s="51" t="s">
        <v>9</v>
      </c>
      <c r="D29" s="51">
        <v>13630</v>
      </c>
      <c r="E29" s="52"/>
      <c r="F29" s="52">
        <v>414</v>
      </c>
      <c r="G29" s="52">
        <v>1</v>
      </c>
      <c r="H29" s="52">
        <v>4</v>
      </c>
      <c r="I29" s="52">
        <v>3</v>
      </c>
      <c r="J29" s="52">
        <v>73</v>
      </c>
      <c r="K29" s="52">
        <f t="shared" si="0"/>
        <v>1973</v>
      </c>
      <c r="L29" s="52">
        <v>1</v>
      </c>
      <c r="M29" s="52" t="s">
        <v>1292</v>
      </c>
      <c r="N29" s="52"/>
      <c r="O29" s="52"/>
      <c r="P29" s="52"/>
      <c r="Q29" s="52"/>
      <c r="R29" s="52"/>
      <c r="S29" s="52"/>
      <c r="T29" s="52"/>
      <c r="U29" s="52"/>
      <c r="V29" s="52">
        <v>0</v>
      </c>
    </row>
    <row r="30" spans="1:22" s="53" customFormat="1" ht="27" customHeight="1" x14ac:dyDescent="0.5">
      <c r="A30" s="51">
        <v>21</v>
      </c>
      <c r="B30" s="51"/>
      <c r="C30" s="51" t="s">
        <v>9</v>
      </c>
      <c r="D30" s="51">
        <v>14843</v>
      </c>
      <c r="E30" s="52"/>
      <c r="F30" s="52">
        <v>72</v>
      </c>
      <c r="G30" s="52">
        <v>1</v>
      </c>
      <c r="H30" s="52">
        <v>10</v>
      </c>
      <c r="I30" s="52">
        <v>1</v>
      </c>
      <c r="J30" s="52">
        <v>35</v>
      </c>
      <c r="K30" s="52">
        <f t="shared" si="0"/>
        <v>4135</v>
      </c>
      <c r="L30" s="52">
        <v>1</v>
      </c>
      <c r="M30" s="52" t="s">
        <v>1292</v>
      </c>
      <c r="N30" s="52"/>
      <c r="O30" s="52"/>
      <c r="P30" s="52"/>
      <c r="Q30" s="52"/>
      <c r="R30" s="52"/>
      <c r="S30" s="52"/>
      <c r="T30" s="52"/>
      <c r="U30" s="52"/>
      <c r="V30" s="52">
        <v>0</v>
      </c>
    </row>
    <row r="31" spans="1:22" s="53" customFormat="1" ht="27" customHeight="1" x14ac:dyDescent="0.5">
      <c r="A31" s="51">
        <v>22</v>
      </c>
      <c r="B31" s="51" t="s">
        <v>1298</v>
      </c>
      <c r="C31" s="51" t="s">
        <v>9</v>
      </c>
      <c r="D31" s="51">
        <v>44709</v>
      </c>
      <c r="E31" s="52">
        <v>4390</v>
      </c>
      <c r="F31" s="52">
        <v>167</v>
      </c>
      <c r="G31" s="52">
        <v>2</v>
      </c>
      <c r="H31" s="52"/>
      <c r="I31" s="52">
        <v>1</v>
      </c>
      <c r="J31" s="52">
        <v>35</v>
      </c>
      <c r="K31" s="52">
        <f t="shared" si="0"/>
        <v>135</v>
      </c>
      <c r="L31" s="52">
        <v>2</v>
      </c>
      <c r="M31" s="52" t="s">
        <v>1299</v>
      </c>
      <c r="N31" s="52" t="s">
        <v>15</v>
      </c>
      <c r="O31" s="52" t="s">
        <v>12</v>
      </c>
      <c r="P31" s="52">
        <v>109</v>
      </c>
      <c r="Q31" s="52"/>
      <c r="R31" s="52">
        <v>101</v>
      </c>
      <c r="S31" s="52">
        <v>8</v>
      </c>
      <c r="T31" s="52"/>
      <c r="U31" s="52">
        <v>20</v>
      </c>
      <c r="V31" s="52">
        <v>0</v>
      </c>
    </row>
    <row r="32" spans="1:22" s="53" customFormat="1" ht="27" customHeight="1" x14ac:dyDescent="0.5">
      <c r="A32" s="51">
        <v>23</v>
      </c>
      <c r="B32" s="51"/>
      <c r="C32" s="51" t="s">
        <v>9</v>
      </c>
      <c r="D32" s="51">
        <v>62177</v>
      </c>
      <c r="E32" s="52">
        <v>6060</v>
      </c>
      <c r="F32" s="52">
        <v>159</v>
      </c>
      <c r="G32" s="52">
        <v>1</v>
      </c>
      <c r="H32" s="52">
        <v>3</v>
      </c>
      <c r="I32" s="52">
        <v>1</v>
      </c>
      <c r="J32" s="52">
        <v>96</v>
      </c>
      <c r="K32" s="52">
        <f t="shared" si="0"/>
        <v>1396</v>
      </c>
      <c r="L32" s="52">
        <v>1</v>
      </c>
      <c r="M32" s="52" t="s">
        <v>1299</v>
      </c>
      <c r="N32" s="52"/>
      <c r="O32" s="52"/>
      <c r="P32" s="52"/>
      <c r="Q32" s="52"/>
      <c r="R32" s="52"/>
      <c r="S32" s="52"/>
      <c r="T32" s="52"/>
      <c r="U32" s="52"/>
      <c r="V32" s="52">
        <v>0</v>
      </c>
    </row>
    <row r="33" spans="1:22" s="53" customFormat="1" ht="27" customHeight="1" x14ac:dyDescent="0.5">
      <c r="A33" s="51">
        <v>24</v>
      </c>
      <c r="B33" s="51"/>
      <c r="C33" s="51" t="s">
        <v>9</v>
      </c>
      <c r="D33" s="51">
        <v>49201</v>
      </c>
      <c r="E33" s="52">
        <v>4721</v>
      </c>
      <c r="F33" s="52">
        <v>25</v>
      </c>
      <c r="G33" s="52">
        <v>1</v>
      </c>
      <c r="H33" s="52">
        <v>10</v>
      </c>
      <c r="I33" s="52"/>
      <c r="J33" s="52">
        <v>81</v>
      </c>
      <c r="K33" s="52">
        <f t="shared" si="0"/>
        <v>4081</v>
      </c>
      <c r="L33" s="52">
        <v>1</v>
      </c>
      <c r="M33" s="52" t="s">
        <v>1299</v>
      </c>
      <c r="N33" s="52"/>
      <c r="O33" s="52"/>
      <c r="P33" s="52"/>
      <c r="Q33" s="52"/>
      <c r="R33" s="52"/>
      <c r="S33" s="52"/>
      <c r="T33" s="52"/>
      <c r="U33" s="52"/>
      <c r="V33" s="52">
        <v>0</v>
      </c>
    </row>
    <row r="34" spans="1:22" s="53" customFormat="1" ht="27" customHeight="1" x14ac:dyDescent="0.5">
      <c r="A34" s="51">
        <v>25</v>
      </c>
      <c r="B34" s="51"/>
      <c r="C34" s="51" t="s">
        <v>9</v>
      </c>
      <c r="D34" s="51">
        <v>53448</v>
      </c>
      <c r="E34" s="52">
        <v>4990</v>
      </c>
      <c r="F34" s="52">
        <v>123</v>
      </c>
      <c r="G34" s="52">
        <v>1</v>
      </c>
      <c r="H34" s="52">
        <v>6</v>
      </c>
      <c r="I34" s="52">
        <v>3</v>
      </c>
      <c r="J34" s="52">
        <v>44</v>
      </c>
      <c r="K34" s="52">
        <f t="shared" si="0"/>
        <v>2744</v>
      </c>
      <c r="L34" s="52">
        <v>1</v>
      </c>
      <c r="M34" s="52" t="s">
        <v>1299</v>
      </c>
      <c r="N34" s="52"/>
      <c r="O34" s="52"/>
      <c r="P34" s="52"/>
      <c r="Q34" s="52"/>
      <c r="R34" s="52"/>
      <c r="S34" s="52"/>
      <c r="T34" s="52"/>
      <c r="U34" s="52"/>
      <c r="V34" s="52">
        <v>0</v>
      </c>
    </row>
    <row r="35" spans="1:22" s="53" customFormat="1" ht="27" customHeight="1" x14ac:dyDescent="0.5">
      <c r="A35" s="51">
        <v>26</v>
      </c>
      <c r="B35" s="51"/>
      <c r="C35" s="51" t="s">
        <v>13</v>
      </c>
      <c r="D35" s="51"/>
      <c r="E35" s="52"/>
      <c r="F35" s="52"/>
      <c r="G35" s="52">
        <v>1</v>
      </c>
      <c r="H35" s="52">
        <v>8</v>
      </c>
      <c r="I35" s="52"/>
      <c r="J35" s="52"/>
      <c r="K35" s="52">
        <f t="shared" si="0"/>
        <v>3200</v>
      </c>
      <c r="L35" s="52">
        <v>1</v>
      </c>
      <c r="M35" s="52" t="s">
        <v>1299</v>
      </c>
      <c r="N35" s="52"/>
      <c r="O35" s="52"/>
      <c r="P35" s="52"/>
      <c r="Q35" s="52"/>
      <c r="R35" s="52"/>
      <c r="S35" s="52"/>
      <c r="T35" s="52"/>
      <c r="U35" s="52"/>
      <c r="V35" s="52">
        <v>0.01</v>
      </c>
    </row>
    <row r="36" spans="1:22" s="53" customFormat="1" ht="27" customHeight="1" x14ac:dyDescent="0.5">
      <c r="A36" s="51">
        <v>27</v>
      </c>
      <c r="B36" s="51" t="s">
        <v>1300</v>
      </c>
      <c r="C36" s="51" t="s">
        <v>9</v>
      </c>
      <c r="D36" s="51">
        <v>35502</v>
      </c>
      <c r="E36" s="52">
        <v>3989</v>
      </c>
      <c r="F36" s="52">
        <v>545</v>
      </c>
      <c r="G36" s="52">
        <v>2</v>
      </c>
      <c r="H36" s="52"/>
      <c r="I36" s="52"/>
      <c r="J36" s="52">
        <v>49</v>
      </c>
      <c r="K36" s="52">
        <f t="shared" si="0"/>
        <v>49</v>
      </c>
      <c r="L36" s="52">
        <v>2</v>
      </c>
      <c r="M36" s="52" t="s">
        <v>1301</v>
      </c>
      <c r="N36" s="52" t="s">
        <v>15</v>
      </c>
      <c r="O36" s="52" t="s">
        <v>12</v>
      </c>
      <c r="P36" s="52">
        <v>101</v>
      </c>
      <c r="Q36" s="52"/>
      <c r="R36" s="52">
        <v>101</v>
      </c>
      <c r="S36" s="52"/>
      <c r="T36" s="52"/>
      <c r="U36" s="52">
        <v>20</v>
      </c>
      <c r="V36" s="52">
        <v>0</v>
      </c>
    </row>
    <row r="37" spans="1:22" s="53" customFormat="1" ht="27" customHeight="1" x14ac:dyDescent="0.5">
      <c r="A37" s="51">
        <v>28</v>
      </c>
      <c r="B37" s="51"/>
      <c r="C37" s="51" t="s">
        <v>9</v>
      </c>
      <c r="D37" s="51">
        <v>37997</v>
      </c>
      <c r="E37" s="52">
        <v>4124</v>
      </c>
      <c r="F37" s="52">
        <v>553</v>
      </c>
      <c r="G37" s="52">
        <v>1</v>
      </c>
      <c r="H37" s="52">
        <v>8</v>
      </c>
      <c r="I37" s="52">
        <v>2</v>
      </c>
      <c r="J37" s="52">
        <v>51</v>
      </c>
      <c r="K37" s="52">
        <f t="shared" si="0"/>
        <v>3451</v>
      </c>
      <c r="L37" s="52">
        <v>1</v>
      </c>
      <c r="M37" s="52" t="s">
        <v>1301</v>
      </c>
      <c r="N37" s="52"/>
      <c r="O37" s="52"/>
      <c r="P37" s="52"/>
      <c r="Q37" s="52"/>
      <c r="R37" s="52"/>
      <c r="S37" s="52"/>
      <c r="T37" s="52"/>
      <c r="U37" s="52"/>
      <c r="V37" s="52">
        <v>0</v>
      </c>
    </row>
    <row r="38" spans="1:22" s="53" customFormat="1" ht="27" customHeight="1" x14ac:dyDescent="0.5">
      <c r="A38" s="51">
        <v>29</v>
      </c>
      <c r="B38" s="51"/>
      <c r="C38" s="51" t="s">
        <v>9</v>
      </c>
      <c r="D38" s="51">
        <v>16742</v>
      </c>
      <c r="E38" s="52">
        <v>2690</v>
      </c>
      <c r="F38" s="52">
        <v>1</v>
      </c>
      <c r="G38" s="52">
        <v>1</v>
      </c>
      <c r="H38" s="52">
        <v>11</v>
      </c>
      <c r="I38" s="52"/>
      <c r="J38" s="52">
        <v>88</v>
      </c>
      <c r="K38" s="52">
        <f t="shared" si="0"/>
        <v>4488</v>
      </c>
      <c r="L38" s="52">
        <v>1</v>
      </c>
      <c r="M38" s="52" t="s">
        <v>1301</v>
      </c>
      <c r="N38" s="52"/>
      <c r="O38" s="52"/>
      <c r="P38" s="52"/>
      <c r="Q38" s="52"/>
      <c r="R38" s="52"/>
      <c r="S38" s="52"/>
      <c r="T38" s="52"/>
      <c r="U38" s="52"/>
      <c r="V38" s="52">
        <v>0</v>
      </c>
    </row>
    <row r="39" spans="1:22" s="53" customFormat="1" ht="27" customHeight="1" x14ac:dyDescent="0.5">
      <c r="A39" s="51">
        <v>30</v>
      </c>
      <c r="B39" s="51"/>
      <c r="C39" s="51" t="s">
        <v>13</v>
      </c>
      <c r="D39" s="51"/>
      <c r="E39" s="52"/>
      <c r="F39" s="52"/>
      <c r="G39" s="52">
        <v>1</v>
      </c>
      <c r="H39" s="52">
        <v>25</v>
      </c>
      <c r="I39" s="52"/>
      <c r="J39" s="52"/>
      <c r="K39" s="52">
        <f t="shared" si="0"/>
        <v>10000</v>
      </c>
      <c r="L39" s="52">
        <v>1</v>
      </c>
      <c r="M39" s="52" t="s">
        <v>1301</v>
      </c>
      <c r="N39" s="52"/>
      <c r="O39" s="52"/>
      <c r="P39" s="52"/>
      <c r="Q39" s="52"/>
      <c r="R39" s="52"/>
      <c r="S39" s="52"/>
      <c r="T39" s="52"/>
      <c r="U39" s="52"/>
      <c r="V39" s="52">
        <v>0.01</v>
      </c>
    </row>
    <row r="40" spans="1:22" s="53" customFormat="1" ht="27" customHeight="1" x14ac:dyDescent="0.5">
      <c r="A40" s="51">
        <v>31</v>
      </c>
      <c r="B40" s="51"/>
      <c r="C40" s="51" t="s">
        <v>9</v>
      </c>
      <c r="D40" s="51">
        <v>37995</v>
      </c>
      <c r="E40" s="52">
        <v>4129</v>
      </c>
      <c r="F40" s="52">
        <v>554</v>
      </c>
      <c r="G40" s="52">
        <v>1</v>
      </c>
      <c r="H40" s="52">
        <v>7</v>
      </c>
      <c r="I40" s="52">
        <v>3</v>
      </c>
      <c r="J40" s="52">
        <v>59</v>
      </c>
      <c r="K40" s="52">
        <f t="shared" si="0"/>
        <v>3159</v>
      </c>
      <c r="L40" s="52">
        <v>1</v>
      </c>
      <c r="M40" s="52" t="s">
        <v>1301</v>
      </c>
      <c r="N40" s="52"/>
      <c r="O40" s="52"/>
      <c r="P40" s="52"/>
      <c r="Q40" s="52"/>
      <c r="R40" s="52"/>
      <c r="S40" s="52"/>
      <c r="T40" s="52"/>
      <c r="U40" s="52"/>
      <c r="V40" s="52">
        <v>0</v>
      </c>
    </row>
    <row r="41" spans="1:22" s="53" customFormat="1" ht="27" customHeight="1" x14ac:dyDescent="0.5">
      <c r="A41" s="51">
        <v>32</v>
      </c>
      <c r="B41" s="51"/>
      <c r="C41" s="51" t="s">
        <v>9</v>
      </c>
      <c r="D41" s="51">
        <v>37992</v>
      </c>
      <c r="E41" s="52">
        <v>4126</v>
      </c>
      <c r="F41" s="52">
        <v>99</v>
      </c>
      <c r="G41" s="52">
        <v>1</v>
      </c>
      <c r="H41" s="52"/>
      <c r="I41" s="52">
        <v>3</v>
      </c>
      <c r="J41" s="52">
        <v>26</v>
      </c>
      <c r="K41" s="52">
        <f t="shared" si="0"/>
        <v>326</v>
      </c>
      <c r="L41" s="52">
        <v>1</v>
      </c>
      <c r="M41" s="52" t="s">
        <v>1301</v>
      </c>
      <c r="N41" s="52"/>
      <c r="O41" s="52"/>
      <c r="P41" s="52"/>
      <c r="Q41" s="52"/>
      <c r="R41" s="52"/>
      <c r="S41" s="52"/>
      <c r="T41" s="52"/>
      <c r="U41" s="52"/>
      <c r="V41" s="52">
        <v>0</v>
      </c>
    </row>
    <row r="42" spans="1:22" s="53" customFormat="1" ht="27" customHeight="1" x14ac:dyDescent="0.5">
      <c r="A42" s="51">
        <v>33</v>
      </c>
      <c r="B42" s="51"/>
      <c r="C42" s="51" t="s">
        <v>9</v>
      </c>
      <c r="D42" s="51">
        <v>3239</v>
      </c>
      <c r="E42" s="52">
        <v>226</v>
      </c>
      <c r="F42" s="52">
        <v>11</v>
      </c>
      <c r="G42" s="52">
        <v>1</v>
      </c>
      <c r="H42" s="52"/>
      <c r="I42" s="52"/>
      <c r="J42" s="52">
        <v>67</v>
      </c>
      <c r="K42" s="52">
        <f t="shared" si="0"/>
        <v>67</v>
      </c>
      <c r="L42" s="52">
        <v>1</v>
      </c>
      <c r="M42" s="52" t="s">
        <v>1301</v>
      </c>
      <c r="N42" s="52"/>
      <c r="O42" s="52"/>
      <c r="P42" s="52"/>
      <c r="Q42" s="52"/>
      <c r="R42" s="52"/>
      <c r="S42" s="52"/>
      <c r="T42" s="52"/>
      <c r="U42" s="52"/>
      <c r="V42" s="52">
        <v>0</v>
      </c>
    </row>
    <row r="43" spans="1:22" s="53" customFormat="1" ht="27" customHeight="1" x14ac:dyDescent="0.5">
      <c r="A43" s="51">
        <v>34</v>
      </c>
      <c r="B43" s="51" t="s">
        <v>1302</v>
      </c>
      <c r="C43" s="51" t="s">
        <v>9</v>
      </c>
      <c r="D43" s="51">
        <v>57216</v>
      </c>
      <c r="E43" s="52">
        <v>5407</v>
      </c>
      <c r="F43" s="52">
        <v>185</v>
      </c>
      <c r="G43" s="52">
        <v>2</v>
      </c>
      <c r="H43" s="52"/>
      <c r="I43" s="52"/>
      <c r="J43" s="52">
        <v>36</v>
      </c>
      <c r="K43" s="52">
        <f t="shared" si="0"/>
        <v>36</v>
      </c>
      <c r="L43" s="52">
        <v>2</v>
      </c>
      <c r="M43" s="52" t="s">
        <v>1303</v>
      </c>
      <c r="N43" s="52" t="s">
        <v>15</v>
      </c>
      <c r="O43" s="52" t="s">
        <v>12</v>
      </c>
      <c r="P43" s="52">
        <v>92</v>
      </c>
      <c r="Q43" s="52"/>
      <c r="R43" s="52">
        <v>84</v>
      </c>
      <c r="S43" s="52">
        <v>8</v>
      </c>
      <c r="T43" s="52"/>
      <c r="U43" s="52">
        <v>30</v>
      </c>
      <c r="V43" s="52">
        <v>0</v>
      </c>
    </row>
    <row r="44" spans="1:22" s="53" customFormat="1" ht="27" customHeight="1" x14ac:dyDescent="0.5">
      <c r="A44" s="51">
        <v>35</v>
      </c>
      <c r="B44" s="51" t="s">
        <v>1304</v>
      </c>
      <c r="C44" s="51" t="s">
        <v>9</v>
      </c>
      <c r="D44" s="51">
        <v>16577</v>
      </c>
      <c r="E44" s="52">
        <v>270</v>
      </c>
      <c r="F44" s="52">
        <v>57</v>
      </c>
      <c r="G44" s="52">
        <v>2</v>
      </c>
      <c r="H44" s="52"/>
      <c r="I44" s="52"/>
      <c r="J44" s="52">
        <v>45</v>
      </c>
      <c r="K44" s="52">
        <f t="shared" si="0"/>
        <v>45</v>
      </c>
      <c r="L44" s="52">
        <v>2</v>
      </c>
      <c r="M44" s="52" t="s">
        <v>1305</v>
      </c>
      <c r="N44" s="52"/>
      <c r="O44" s="52"/>
      <c r="P44" s="52"/>
      <c r="Q44" s="52"/>
      <c r="R44" s="52"/>
      <c r="S44" s="52"/>
      <c r="T44" s="52"/>
      <c r="U44" s="52"/>
      <c r="V44" s="52">
        <v>0</v>
      </c>
    </row>
    <row r="45" spans="1:22" s="53" customFormat="1" ht="27" customHeight="1" x14ac:dyDescent="0.5">
      <c r="A45" s="51">
        <v>36</v>
      </c>
      <c r="B45" s="51"/>
      <c r="C45" s="51" t="s">
        <v>9</v>
      </c>
      <c r="D45" s="51">
        <v>43123</v>
      </c>
      <c r="E45" s="52">
        <v>2629</v>
      </c>
      <c r="F45" s="52">
        <v>165</v>
      </c>
      <c r="G45" s="52">
        <v>1</v>
      </c>
      <c r="H45" s="52">
        <v>5</v>
      </c>
      <c r="I45" s="52"/>
      <c r="J45" s="52">
        <v>57</v>
      </c>
      <c r="K45" s="52">
        <f t="shared" si="0"/>
        <v>2057</v>
      </c>
      <c r="L45" s="52">
        <v>1</v>
      </c>
      <c r="M45" s="52" t="s">
        <v>1305</v>
      </c>
      <c r="N45" s="52"/>
      <c r="O45" s="52"/>
      <c r="P45" s="52"/>
      <c r="Q45" s="52"/>
      <c r="R45" s="52"/>
      <c r="S45" s="52"/>
      <c r="T45" s="52"/>
      <c r="U45" s="52"/>
      <c r="V45" s="52">
        <v>0</v>
      </c>
    </row>
    <row r="46" spans="1:22" s="53" customFormat="1" ht="27" customHeight="1" x14ac:dyDescent="0.5">
      <c r="A46" s="51">
        <v>37</v>
      </c>
      <c r="B46" s="51"/>
      <c r="C46" s="51" t="s">
        <v>9</v>
      </c>
      <c r="D46" s="51">
        <v>57793</v>
      </c>
      <c r="E46" s="52">
        <v>4290</v>
      </c>
      <c r="F46" s="52">
        <v>307</v>
      </c>
      <c r="G46" s="52">
        <v>1</v>
      </c>
      <c r="H46" s="52">
        <v>7</v>
      </c>
      <c r="I46" s="52"/>
      <c r="J46" s="52"/>
      <c r="K46" s="52">
        <f t="shared" si="0"/>
        <v>2800</v>
      </c>
      <c r="L46" s="52">
        <v>1</v>
      </c>
      <c r="M46" s="52" t="s">
        <v>1305</v>
      </c>
      <c r="N46" s="52"/>
      <c r="O46" s="52"/>
      <c r="P46" s="52"/>
      <c r="Q46" s="52"/>
      <c r="R46" s="52"/>
      <c r="S46" s="52"/>
      <c r="T46" s="52"/>
      <c r="U46" s="52"/>
      <c r="V46" s="52">
        <v>0</v>
      </c>
    </row>
    <row r="47" spans="1:22" s="53" customFormat="1" ht="27" customHeight="1" x14ac:dyDescent="0.5">
      <c r="A47" s="51">
        <v>38</v>
      </c>
      <c r="B47" s="51"/>
      <c r="C47" s="51" t="s">
        <v>9</v>
      </c>
      <c r="D47" s="51">
        <v>16742</v>
      </c>
      <c r="E47" s="52">
        <v>5477</v>
      </c>
      <c r="F47" s="52">
        <v>61</v>
      </c>
      <c r="G47" s="52">
        <v>1</v>
      </c>
      <c r="H47" s="52"/>
      <c r="I47" s="52">
        <v>1</v>
      </c>
      <c r="J47" s="52">
        <v>11</v>
      </c>
      <c r="K47" s="52">
        <f t="shared" si="0"/>
        <v>111</v>
      </c>
      <c r="L47" s="52">
        <v>1</v>
      </c>
      <c r="M47" s="52" t="s">
        <v>1305</v>
      </c>
      <c r="N47" s="52"/>
      <c r="O47" s="52"/>
      <c r="P47" s="52"/>
      <c r="Q47" s="52"/>
      <c r="R47" s="52"/>
      <c r="S47" s="52"/>
      <c r="T47" s="52"/>
      <c r="U47" s="52"/>
      <c r="V47" s="52">
        <v>0</v>
      </c>
    </row>
    <row r="48" spans="1:22" s="53" customFormat="1" ht="27" customHeight="1" x14ac:dyDescent="0.5">
      <c r="A48" s="51">
        <v>39</v>
      </c>
      <c r="B48" s="51"/>
      <c r="C48" s="51" t="s">
        <v>9</v>
      </c>
      <c r="D48" s="51">
        <v>39420</v>
      </c>
      <c r="E48" s="52">
        <v>2694</v>
      </c>
      <c r="F48" s="52">
        <v>11</v>
      </c>
      <c r="G48" s="52">
        <v>1</v>
      </c>
      <c r="H48" s="52">
        <v>11</v>
      </c>
      <c r="I48" s="52"/>
      <c r="J48" s="52">
        <v>88</v>
      </c>
      <c r="K48" s="52">
        <f t="shared" si="0"/>
        <v>4488</v>
      </c>
      <c r="L48" s="52">
        <v>1</v>
      </c>
      <c r="M48" s="52" t="s">
        <v>1305</v>
      </c>
      <c r="N48" s="52"/>
      <c r="O48" s="52"/>
      <c r="P48" s="52"/>
      <c r="Q48" s="52"/>
      <c r="R48" s="52"/>
      <c r="S48" s="52"/>
      <c r="T48" s="52"/>
      <c r="U48" s="52"/>
      <c r="V48" s="52">
        <v>0</v>
      </c>
    </row>
    <row r="49" spans="1:22" s="53" customFormat="1" ht="27" customHeight="1" x14ac:dyDescent="0.5">
      <c r="A49" s="51">
        <v>40</v>
      </c>
      <c r="B49" s="51"/>
      <c r="C49" s="51" t="s">
        <v>9</v>
      </c>
      <c r="D49" s="51">
        <v>3655</v>
      </c>
      <c r="E49" s="52">
        <v>4192</v>
      </c>
      <c r="F49" s="52">
        <v>146</v>
      </c>
      <c r="G49" s="52">
        <v>1</v>
      </c>
      <c r="H49" s="52">
        <v>8</v>
      </c>
      <c r="I49" s="52">
        <v>1</v>
      </c>
      <c r="J49" s="52">
        <v>15</v>
      </c>
      <c r="K49" s="52">
        <f t="shared" si="0"/>
        <v>3315</v>
      </c>
      <c r="L49" s="52">
        <v>1</v>
      </c>
      <c r="M49" s="52" t="s">
        <v>1305</v>
      </c>
      <c r="N49" s="52"/>
      <c r="O49" s="52"/>
      <c r="P49" s="52"/>
      <c r="Q49" s="52"/>
      <c r="R49" s="52"/>
      <c r="S49" s="52"/>
      <c r="T49" s="52"/>
      <c r="U49" s="52"/>
      <c r="V49" s="52">
        <v>0</v>
      </c>
    </row>
    <row r="50" spans="1:22" s="53" customFormat="1" ht="27" customHeight="1" x14ac:dyDescent="0.5">
      <c r="A50" s="51">
        <v>41</v>
      </c>
      <c r="B50" s="51"/>
      <c r="C50" s="51" t="s">
        <v>9</v>
      </c>
      <c r="D50" s="51">
        <v>3683</v>
      </c>
      <c r="E50" s="52">
        <v>242</v>
      </c>
      <c r="F50" s="52">
        <v>27</v>
      </c>
      <c r="G50" s="52">
        <v>1</v>
      </c>
      <c r="H50" s="52"/>
      <c r="I50" s="52"/>
      <c r="J50" s="52">
        <v>62</v>
      </c>
      <c r="K50" s="52">
        <f t="shared" si="0"/>
        <v>62</v>
      </c>
      <c r="L50" s="52">
        <v>1</v>
      </c>
      <c r="M50" s="52" t="s">
        <v>1305</v>
      </c>
      <c r="N50" s="52"/>
      <c r="O50" s="52"/>
      <c r="P50" s="52"/>
      <c r="Q50" s="52"/>
      <c r="R50" s="52"/>
      <c r="S50" s="52"/>
      <c r="T50" s="52"/>
      <c r="U50" s="52"/>
      <c r="V50" s="52">
        <v>0</v>
      </c>
    </row>
    <row r="51" spans="1:22" s="53" customFormat="1" ht="27" customHeight="1" x14ac:dyDescent="0.5">
      <c r="A51" s="51">
        <v>42</v>
      </c>
      <c r="B51" s="51" t="s">
        <v>1306</v>
      </c>
      <c r="C51" s="51" t="s">
        <v>9</v>
      </c>
      <c r="D51" s="51">
        <v>42718</v>
      </c>
      <c r="E51" s="52">
        <v>4323</v>
      </c>
      <c r="F51" s="52">
        <v>156</v>
      </c>
      <c r="G51" s="52">
        <v>2</v>
      </c>
      <c r="H51" s="52"/>
      <c r="I51" s="52"/>
      <c r="J51" s="52">
        <v>28</v>
      </c>
      <c r="K51" s="52">
        <f t="shared" si="0"/>
        <v>28</v>
      </c>
      <c r="L51" s="52">
        <v>2</v>
      </c>
      <c r="M51" s="52" t="s">
        <v>1307</v>
      </c>
      <c r="N51" s="52" t="s">
        <v>15</v>
      </c>
      <c r="O51" s="52" t="s">
        <v>12</v>
      </c>
      <c r="P51" s="52">
        <v>102</v>
      </c>
      <c r="Q51" s="52"/>
      <c r="R51" s="52">
        <v>90</v>
      </c>
      <c r="S51" s="52">
        <v>12</v>
      </c>
      <c r="T51" s="52"/>
      <c r="U51" s="52">
        <v>30</v>
      </c>
      <c r="V51" s="52">
        <v>0</v>
      </c>
    </row>
    <row r="52" spans="1:22" s="53" customFormat="1" ht="27" customHeight="1" x14ac:dyDescent="0.5">
      <c r="A52" s="51">
        <v>43</v>
      </c>
      <c r="B52" s="51"/>
      <c r="C52" s="51" t="s">
        <v>9</v>
      </c>
      <c r="D52" s="51">
        <v>3716</v>
      </c>
      <c r="E52" s="52">
        <v>302</v>
      </c>
      <c r="F52" s="52">
        <v>91</v>
      </c>
      <c r="G52" s="52">
        <v>2</v>
      </c>
      <c r="H52" s="52"/>
      <c r="I52" s="52"/>
      <c r="J52" s="52">
        <v>24</v>
      </c>
      <c r="K52" s="52">
        <f t="shared" si="0"/>
        <v>24</v>
      </c>
      <c r="L52" s="52">
        <v>2</v>
      </c>
      <c r="M52" s="52" t="s">
        <v>1307</v>
      </c>
      <c r="N52" s="52"/>
      <c r="O52" s="52"/>
      <c r="P52" s="52"/>
      <c r="Q52" s="52"/>
      <c r="R52" s="52"/>
      <c r="S52" s="52"/>
      <c r="T52" s="52"/>
      <c r="U52" s="52"/>
      <c r="V52" s="52">
        <v>0</v>
      </c>
    </row>
    <row r="53" spans="1:22" s="53" customFormat="1" ht="27" customHeight="1" x14ac:dyDescent="0.5">
      <c r="A53" s="51">
        <v>44</v>
      </c>
      <c r="B53" s="51"/>
      <c r="C53" s="51" t="s">
        <v>9</v>
      </c>
      <c r="D53" s="51">
        <v>16830</v>
      </c>
      <c r="E53" s="52">
        <v>2772</v>
      </c>
      <c r="F53" s="52">
        <v>56</v>
      </c>
      <c r="G53" s="52">
        <v>1</v>
      </c>
      <c r="H53" s="52">
        <v>8</v>
      </c>
      <c r="I53" s="52"/>
      <c r="J53" s="52">
        <v>9</v>
      </c>
      <c r="K53" s="52">
        <f t="shared" si="0"/>
        <v>3209</v>
      </c>
      <c r="L53" s="52">
        <v>1</v>
      </c>
      <c r="M53" s="52" t="s">
        <v>1307</v>
      </c>
      <c r="N53" s="52"/>
      <c r="O53" s="52"/>
      <c r="P53" s="52"/>
      <c r="Q53" s="52"/>
      <c r="R53" s="52"/>
      <c r="S53" s="52"/>
      <c r="T53" s="52"/>
      <c r="U53" s="52"/>
      <c r="V53" s="52">
        <v>0</v>
      </c>
    </row>
    <row r="54" spans="1:22" s="53" customFormat="1" ht="27" customHeight="1" x14ac:dyDescent="0.5">
      <c r="A54" s="51">
        <v>45</v>
      </c>
      <c r="B54" s="51" t="s">
        <v>1308</v>
      </c>
      <c r="C54" s="51" t="s">
        <v>9</v>
      </c>
      <c r="D54" s="51"/>
      <c r="E54" s="52">
        <v>234</v>
      </c>
      <c r="F54" s="52">
        <v>19</v>
      </c>
      <c r="G54" s="52">
        <v>2</v>
      </c>
      <c r="H54" s="52"/>
      <c r="I54" s="52"/>
      <c r="J54" s="52">
        <v>44</v>
      </c>
      <c r="K54" s="52">
        <f t="shared" si="0"/>
        <v>44</v>
      </c>
      <c r="L54" s="52">
        <v>2</v>
      </c>
      <c r="M54" s="52" t="s">
        <v>1309</v>
      </c>
      <c r="N54" s="52" t="s">
        <v>15</v>
      </c>
      <c r="O54" s="52" t="s">
        <v>12</v>
      </c>
      <c r="P54" s="52">
        <v>144</v>
      </c>
      <c r="Q54" s="52"/>
      <c r="R54" s="52">
        <v>144</v>
      </c>
      <c r="S54" s="52"/>
      <c r="T54" s="52"/>
      <c r="U54" s="52">
        <v>30</v>
      </c>
      <c r="V54" s="52">
        <v>0</v>
      </c>
    </row>
    <row r="55" spans="1:22" s="53" customFormat="1" ht="27" customHeight="1" x14ac:dyDescent="0.5">
      <c r="A55" s="51">
        <v>46</v>
      </c>
      <c r="B55" s="51"/>
      <c r="C55" s="51" t="s">
        <v>9</v>
      </c>
      <c r="D55" s="51"/>
      <c r="E55" s="52">
        <v>3538</v>
      </c>
      <c r="F55" s="52">
        <v>516</v>
      </c>
      <c r="G55" s="52">
        <v>1</v>
      </c>
      <c r="H55" s="52">
        <v>6</v>
      </c>
      <c r="I55" s="52">
        <v>3</v>
      </c>
      <c r="J55" s="52">
        <v>82</v>
      </c>
      <c r="K55" s="52">
        <f t="shared" si="0"/>
        <v>2782</v>
      </c>
      <c r="L55" s="52">
        <v>1</v>
      </c>
      <c r="M55" s="52" t="s">
        <v>1309</v>
      </c>
      <c r="N55" s="52"/>
      <c r="O55" s="52"/>
      <c r="P55" s="52"/>
      <c r="Q55" s="52"/>
      <c r="R55" s="52"/>
      <c r="S55" s="52"/>
      <c r="T55" s="52"/>
      <c r="U55" s="52"/>
      <c r="V55" s="52">
        <v>0</v>
      </c>
    </row>
    <row r="56" spans="1:22" s="53" customFormat="1" ht="27" customHeight="1" x14ac:dyDescent="0.5">
      <c r="A56" s="51">
        <v>47</v>
      </c>
      <c r="B56" s="51" t="s">
        <v>1310</v>
      </c>
      <c r="C56" s="51" t="s">
        <v>9</v>
      </c>
      <c r="D56" s="51">
        <v>42568</v>
      </c>
      <c r="E56" s="52">
        <v>4310</v>
      </c>
      <c r="F56" s="52">
        <v>155</v>
      </c>
      <c r="G56" s="52">
        <v>2</v>
      </c>
      <c r="H56" s="52"/>
      <c r="I56" s="52">
        <v>1</v>
      </c>
      <c r="J56" s="52">
        <v>22</v>
      </c>
      <c r="K56" s="52">
        <f t="shared" si="0"/>
        <v>122</v>
      </c>
      <c r="L56" s="52">
        <v>2</v>
      </c>
      <c r="M56" s="52" t="s">
        <v>1311</v>
      </c>
      <c r="N56" s="52" t="s">
        <v>15</v>
      </c>
      <c r="O56" s="52" t="s">
        <v>12</v>
      </c>
      <c r="P56" s="52">
        <v>116</v>
      </c>
      <c r="Q56" s="52"/>
      <c r="R56" s="52">
        <v>108</v>
      </c>
      <c r="S56" s="52">
        <v>8</v>
      </c>
      <c r="T56" s="52"/>
      <c r="U56" s="52">
        <v>30</v>
      </c>
      <c r="V56" s="52">
        <v>0</v>
      </c>
    </row>
    <row r="57" spans="1:22" s="53" customFormat="1" ht="27" customHeight="1" x14ac:dyDescent="0.5">
      <c r="A57" s="51">
        <v>48</v>
      </c>
      <c r="B57" s="51"/>
      <c r="C57" s="51" t="s">
        <v>9</v>
      </c>
      <c r="D57" s="51">
        <v>14779</v>
      </c>
      <c r="E57" s="52">
        <v>1928</v>
      </c>
      <c r="F57" s="52">
        <v>42</v>
      </c>
      <c r="G57" s="52">
        <v>1</v>
      </c>
      <c r="H57" s="52">
        <v>20</v>
      </c>
      <c r="I57" s="52">
        <v>3</v>
      </c>
      <c r="J57" s="52">
        <v>72</v>
      </c>
      <c r="K57" s="52">
        <f t="shared" si="0"/>
        <v>8372</v>
      </c>
      <c r="L57" s="52">
        <v>1</v>
      </c>
      <c r="M57" s="52" t="s">
        <v>1311</v>
      </c>
      <c r="N57" s="52"/>
      <c r="O57" s="52"/>
      <c r="P57" s="52"/>
      <c r="Q57" s="52"/>
      <c r="R57" s="52"/>
      <c r="S57" s="52"/>
      <c r="T57" s="52"/>
      <c r="U57" s="52"/>
      <c r="V57" s="52">
        <v>0</v>
      </c>
    </row>
    <row r="58" spans="1:22" s="53" customFormat="1" ht="27" customHeight="1" x14ac:dyDescent="0.5">
      <c r="A58" s="51">
        <v>49</v>
      </c>
      <c r="B58" s="51" t="s">
        <v>1312</v>
      </c>
      <c r="C58" s="51" t="s">
        <v>9</v>
      </c>
      <c r="D58" s="51">
        <v>3713</v>
      </c>
      <c r="E58" s="52">
        <v>299</v>
      </c>
      <c r="F58" s="52">
        <v>88</v>
      </c>
      <c r="G58" s="52">
        <v>2</v>
      </c>
      <c r="H58" s="52"/>
      <c r="I58" s="52"/>
      <c r="J58" s="52">
        <v>52</v>
      </c>
      <c r="K58" s="52">
        <f t="shared" ref="K58:K106" si="1">H58*400+I58*100+J58</f>
        <v>52</v>
      </c>
      <c r="L58" s="52">
        <v>2</v>
      </c>
      <c r="M58" s="52" t="s">
        <v>1313</v>
      </c>
      <c r="N58" s="52" t="s">
        <v>15</v>
      </c>
      <c r="O58" s="52" t="s">
        <v>12</v>
      </c>
      <c r="P58" s="52">
        <v>102</v>
      </c>
      <c r="Q58" s="52"/>
      <c r="R58" s="52">
        <v>90</v>
      </c>
      <c r="S58" s="52">
        <v>12</v>
      </c>
      <c r="T58" s="52"/>
      <c r="U58" s="52">
        <v>30</v>
      </c>
      <c r="V58" s="52">
        <v>0</v>
      </c>
    </row>
    <row r="59" spans="1:22" s="53" customFormat="1" ht="27" customHeight="1" x14ac:dyDescent="0.5">
      <c r="A59" s="51">
        <v>50</v>
      </c>
      <c r="B59" s="51"/>
      <c r="C59" s="51" t="s">
        <v>9</v>
      </c>
      <c r="D59" s="51">
        <v>16835</v>
      </c>
      <c r="E59" s="52">
        <v>2777</v>
      </c>
      <c r="F59" s="52">
        <v>75</v>
      </c>
      <c r="G59" s="52">
        <v>1</v>
      </c>
      <c r="H59" s="52">
        <v>8</v>
      </c>
      <c r="I59" s="52">
        <v>3</v>
      </c>
      <c r="J59" s="52">
        <v>56</v>
      </c>
      <c r="K59" s="52">
        <f t="shared" si="1"/>
        <v>3556</v>
      </c>
      <c r="L59" s="52">
        <v>1</v>
      </c>
      <c r="M59" s="52" t="s">
        <v>1313</v>
      </c>
      <c r="N59" s="52"/>
      <c r="O59" s="52"/>
      <c r="P59" s="52"/>
      <c r="Q59" s="52"/>
      <c r="R59" s="52"/>
      <c r="S59" s="52"/>
      <c r="T59" s="52"/>
      <c r="U59" s="52"/>
      <c r="V59" s="52">
        <v>0</v>
      </c>
    </row>
    <row r="60" spans="1:22" s="53" customFormat="1" ht="27" customHeight="1" x14ac:dyDescent="0.5">
      <c r="A60" s="51">
        <v>51</v>
      </c>
      <c r="B60" s="51" t="s">
        <v>1314</v>
      </c>
      <c r="C60" s="51" t="s">
        <v>9</v>
      </c>
      <c r="D60" s="51"/>
      <c r="E60" s="52"/>
      <c r="F60" s="52"/>
      <c r="G60" s="52">
        <v>2</v>
      </c>
      <c r="H60" s="52"/>
      <c r="I60" s="52"/>
      <c r="J60" s="52"/>
      <c r="K60" s="52">
        <f t="shared" si="1"/>
        <v>0</v>
      </c>
      <c r="L60" s="52">
        <v>2</v>
      </c>
      <c r="M60" s="52" t="s">
        <v>1315</v>
      </c>
      <c r="N60" s="52" t="s">
        <v>15</v>
      </c>
      <c r="O60" s="52" t="s">
        <v>42</v>
      </c>
      <c r="P60" s="52">
        <v>104</v>
      </c>
      <c r="Q60" s="52"/>
      <c r="R60" s="52">
        <v>104</v>
      </c>
      <c r="S60" s="52"/>
      <c r="T60" s="52"/>
      <c r="U60" s="52">
        <v>10</v>
      </c>
      <c r="V60" s="52">
        <v>0</v>
      </c>
    </row>
    <row r="61" spans="1:22" s="53" customFormat="1" ht="27" customHeight="1" x14ac:dyDescent="0.5">
      <c r="A61" s="51">
        <v>52</v>
      </c>
      <c r="B61" s="51"/>
      <c r="C61" s="51" t="s">
        <v>9</v>
      </c>
      <c r="D61" s="51">
        <v>14842</v>
      </c>
      <c r="E61" s="52">
        <v>1987</v>
      </c>
      <c r="F61" s="52">
        <v>70</v>
      </c>
      <c r="G61" s="52">
        <v>1</v>
      </c>
      <c r="H61" s="52">
        <v>32</v>
      </c>
      <c r="I61" s="52">
        <v>1</v>
      </c>
      <c r="J61" s="52">
        <v>92</v>
      </c>
      <c r="K61" s="52">
        <f t="shared" si="1"/>
        <v>12992</v>
      </c>
      <c r="L61" s="52">
        <v>1</v>
      </c>
      <c r="M61" s="52" t="s">
        <v>1315</v>
      </c>
      <c r="N61" s="52"/>
      <c r="O61" s="52"/>
      <c r="P61" s="52"/>
      <c r="Q61" s="52"/>
      <c r="R61" s="52"/>
      <c r="S61" s="52"/>
      <c r="T61" s="52"/>
      <c r="U61" s="52"/>
      <c r="V61" s="52">
        <v>0</v>
      </c>
    </row>
    <row r="62" spans="1:22" s="53" customFormat="1" ht="27" customHeight="1" x14ac:dyDescent="0.5">
      <c r="A62" s="51">
        <v>53</v>
      </c>
      <c r="B62" s="51" t="s">
        <v>1316</v>
      </c>
      <c r="C62" s="51" t="s">
        <v>9</v>
      </c>
      <c r="D62" s="51">
        <v>3715</v>
      </c>
      <c r="E62" s="52">
        <v>301</v>
      </c>
      <c r="F62" s="52">
        <v>90</v>
      </c>
      <c r="G62" s="52">
        <v>2</v>
      </c>
      <c r="H62" s="52"/>
      <c r="I62" s="52"/>
      <c r="J62" s="52">
        <v>46</v>
      </c>
      <c r="K62" s="52">
        <f t="shared" si="1"/>
        <v>46</v>
      </c>
      <c r="L62" s="52">
        <v>2</v>
      </c>
      <c r="M62" s="52" t="s">
        <v>1317</v>
      </c>
      <c r="N62" s="52" t="s">
        <v>15</v>
      </c>
      <c r="O62" s="52" t="s">
        <v>12</v>
      </c>
      <c r="P62" s="52">
        <v>102</v>
      </c>
      <c r="Q62" s="52"/>
      <c r="R62" s="52">
        <v>102</v>
      </c>
      <c r="S62" s="52"/>
      <c r="T62" s="52"/>
      <c r="U62" s="52">
        <v>20</v>
      </c>
      <c r="V62" s="52">
        <v>0</v>
      </c>
    </row>
    <row r="63" spans="1:22" s="53" customFormat="1" ht="27" customHeight="1" x14ac:dyDescent="0.5">
      <c r="A63" s="51">
        <v>54</v>
      </c>
      <c r="B63" s="51"/>
      <c r="C63" s="51" t="s">
        <v>9</v>
      </c>
      <c r="D63" s="51">
        <v>34552</v>
      </c>
      <c r="E63" s="52">
        <v>3899</v>
      </c>
      <c r="F63" s="52">
        <v>90</v>
      </c>
      <c r="G63" s="52">
        <v>1</v>
      </c>
      <c r="H63" s="52">
        <v>10</v>
      </c>
      <c r="I63" s="52"/>
      <c r="J63" s="52">
        <v>89</v>
      </c>
      <c r="K63" s="52">
        <f t="shared" si="1"/>
        <v>4089</v>
      </c>
      <c r="L63" s="52">
        <v>1</v>
      </c>
      <c r="M63" s="52" t="s">
        <v>1317</v>
      </c>
      <c r="N63" s="52"/>
      <c r="O63" s="52"/>
      <c r="P63" s="52"/>
      <c r="Q63" s="52"/>
      <c r="R63" s="52"/>
      <c r="S63" s="52"/>
      <c r="T63" s="52"/>
      <c r="U63" s="52"/>
      <c r="V63" s="52">
        <v>0</v>
      </c>
    </row>
    <row r="64" spans="1:22" s="53" customFormat="1" ht="27" customHeight="1" x14ac:dyDescent="0.5">
      <c r="A64" s="51">
        <v>55</v>
      </c>
      <c r="B64" s="51"/>
      <c r="C64" s="51" t="s">
        <v>9</v>
      </c>
      <c r="D64" s="51">
        <v>26301</v>
      </c>
      <c r="E64" s="52"/>
      <c r="F64" s="52">
        <v>127</v>
      </c>
      <c r="G64" s="52">
        <v>1</v>
      </c>
      <c r="H64" s="52">
        <v>4</v>
      </c>
      <c r="I64" s="52"/>
      <c r="J64" s="52">
        <v>40</v>
      </c>
      <c r="K64" s="52">
        <f t="shared" si="1"/>
        <v>1640</v>
      </c>
      <c r="L64" s="52">
        <v>1</v>
      </c>
      <c r="M64" s="52" t="s">
        <v>1317</v>
      </c>
      <c r="N64" s="52"/>
      <c r="O64" s="52"/>
      <c r="P64" s="52"/>
      <c r="Q64" s="52"/>
      <c r="R64" s="52"/>
      <c r="S64" s="52"/>
      <c r="T64" s="52"/>
      <c r="U64" s="52"/>
      <c r="V64" s="52">
        <v>0</v>
      </c>
    </row>
    <row r="65" spans="1:22" s="53" customFormat="1" ht="27" customHeight="1" x14ac:dyDescent="0.5">
      <c r="A65" s="51">
        <v>56</v>
      </c>
      <c r="B65" s="51"/>
      <c r="C65" s="51" t="s">
        <v>9</v>
      </c>
      <c r="D65" s="51">
        <v>16628</v>
      </c>
      <c r="E65" s="52">
        <v>2502</v>
      </c>
      <c r="F65" s="52">
        <v>33</v>
      </c>
      <c r="G65" s="52">
        <v>1</v>
      </c>
      <c r="H65" s="52">
        <v>8</v>
      </c>
      <c r="I65" s="52">
        <v>3</v>
      </c>
      <c r="J65" s="52">
        <v>34</v>
      </c>
      <c r="K65" s="52">
        <f t="shared" si="1"/>
        <v>3534</v>
      </c>
      <c r="L65" s="52">
        <v>1</v>
      </c>
      <c r="M65" s="52" t="s">
        <v>1317</v>
      </c>
      <c r="N65" s="52"/>
      <c r="O65" s="52"/>
      <c r="P65" s="52"/>
      <c r="Q65" s="52"/>
      <c r="R65" s="52"/>
      <c r="S65" s="52"/>
      <c r="T65" s="52"/>
      <c r="U65" s="52"/>
      <c r="V65" s="52">
        <v>0</v>
      </c>
    </row>
    <row r="66" spans="1:22" s="53" customFormat="1" ht="27" customHeight="1" x14ac:dyDescent="0.5">
      <c r="A66" s="51">
        <v>57</v>
      </c>
      <c r="B66" s="51" t="s">
        <v>1318</v>
      </c>
      <c r="C66" s="51" t="s">
        <v>9</v>
      </c>
      <c r="D66" s="51">
        <v>53395</v>
      </c>
      <c r="E66" s="52">
        <v>3303</v>
      </c>
      <c r="F66" s="52">
        <v>175</v>
      </c>
      <c r="G66" s="52">
        <v>2</v>
      </c>
      <c r="H66" s="52"/>
      <c r="I66" s="52"/>
      <c r="J66" s="52">
        <v>37</v>
      </c>
      <c r="K66" s="52">
        <f t="shared" si="1"/>
        <v>37</v>
      </c>
      <c r="L66" s="52">
        <v>2</v>
      </c>
      <c r="M66" s="52" t="s">
        <v>1319</v>
      </c>
      <c r="N66" s="52" t="s">
        <v>15</v>
      </c>
      <c r="O66" s="52" t="s">
        <v>42</v>
      </c>
      <c r="P66" s="52">
        <v>36</v>
      </c>
      <c r="Q66" s="52"/>
      <c r="R66" s="52">
        <v>36</v>
      </c>
      <c r="S66" s="52"/>
      <c r="T66" s="52"/>
      <c r="U66" s="52">
        <v>5</v>
      </c>
      <c r="V66" s="52">
        <v>0</v>
      </c>
    </row>
    <row r="67" spans="1:22" s="53" customFormat="1" ht="27" customHeight="1" x14ac:dyDescent="0.5">
      <c r="A67" s="51">
        <v>58</v>
      </c>
      <c r="B67" s="51"/>
      <c r="C67" s="51" t="s">
        <v>9</v>
      </c>
      <c r="D67" s="51">
        <v>53397</v>
      </c>
      <c r="E67" s="52">
        <v>4996</v>
      </c>
      <c r="F67" s="52">
        <v>135</v>
      </c>
      <c r="G67" s="52">
        <v>1</v>
      </c>
      <c r="H67" s="52">
        <v>6</v>
      </c>
      <c r="I67" s="52"/>
      <c r="J67" s="52">
        <v>22</v>
      </c>
      <c r="K67" s="52">
        <f t="shared" si="1"/>
        <v>2422</v>
      </c>
      <c r="L67" s="52">
        <v>1</v>
      </c>
      <c r="M67" s="52" t="s">
        <v>1319</v>
      </c>
      <c r="N67" s="52"/>
      <c r="O67" s="52"/>
      <c r="P67" s="52"/>
      <c r="Q67" s="52"/>
      <c r="R67" s="52"/>
      <c r="S67" s="52"/>
      <c r="T67" s="52"/>
      <c r="U67" s="52"/>
      <c r="V67" s="52">
        <v>0</v>
      </c>
    </row>
    <row r="68" spans="1:22" s="53" customFormat="1" ht="27" customHeight="1" x14ac:dyDescent="0.5">
      <c r="A68" s="51">
        <v>59</v>
      </c>
      <c r="B68" s="51" t="s">
        <v>1320</v>
      </c>
      <c r="C68" s="51" t="s">
        <v>9</v>
      </c>
      <c r="D68" s="51">
        <v>3662</v>
      </c>
      <c r="E68" s="52">
        <v>247</v>
      </c>
      <c r="F68" s="52">
        <v>35</v>
      </c>
      <c r="G68" s="52">
        <v>2</v>
      </c>
      <c r="H68" s="52"/>
      <c r="I68" s="52"/>
      <c r="J68" s="52">
        <v>95</v>
      </c>
      <c r="K68" s="52">
        <f t="shared" si="1"/>
        <v>95</v>
      </c>
      <c r="L68" s="52">
        <v>2</v>
      </c>
      <c r="M68" s="52" t="s">
        <v>1321</v>
      </c>
      <c r="N68" s="52" t="s">
        <v>15</v>
      </c>
      <c r="O68" s="52" t="s">
        <v>12</v>
      </c>
      <c r="P68" s="52">
        <v>195</v>
      </c>
      <c r="Q68" s="52"/>
      <c r="R68" s="52">
        <v>153</v>
      </c>
      <c r="S68" s="52">
        <v>42</v>
      </c>
      <c r="T68" s="52"/>
      <c r="U68" s="52">
        <v>20</v>
      </c>
      <c r="V68" s="52">
        <v>0</v>
      </c>
    </row>
    <row r="69" spans="1:22" s="53" customFormat="1" ht="27" customHeight="1" x14ac:dyDescent="0.5">
      <c r="A69" s="51">
        <v>60</v>
      </c>
      <c r="B69" s="51"/>
      <c r="C69" s="51" t="s">
        <v>9</v>
      </c>
      <c r="D69" s="51">
        <v>48670</v>
      </c>
      <c r="E69" s="52">
        <v>5491</v>
      </c>
      <c r="F69" s="52">
        <v>114</v>
      </c>
      <c r="G69" s="52">
        <v>1</v>
      </c>
      <c r="H69" s="52">
        <v>10</v>
      </c>
      <c r="I69" s="52">
        <v>2</v>
      </c>
      <c r="J69" s="52">
        <v>81</v>
      </c>
      <c r="K69" s="52">
        <f t="shared" si="1"/>
        <v>4281</v>
      </c>
      <c r="L69" s="52">
        <v>1</v>
      </c>
      <c r="M69" s="52" t="s">
        <v>1321</v>
      </c>
      <c r="N69" s="52"/>
      <c r="O69" s="52"/>
      <c r="P69" s="52"/>
      <c r="Q69" s="52"/>
      <c r="R69" s="52"/>
      <c r="S69" s="52"/>
      <c r="T69" s="52"/>
      <c r="U69" s="52"/>
      <c r="V69" s="52">
        <v>0</v>
      </c>
    </row>
    <row r="70" spans="1:22" s="53" customFormat="1" ht="27" customHeight="1" x14ac:dyDescent="0.5">
      <c r="A70" s="51">
        <v>61</v>
      </c>
      <c r="B70" s="51"/>
      <c r="C70" s="51" t="s">
        <v>9</v>
      </c>
      <c r="D70" s="51">
        <v>47930</v>
      </c>
      <c r="E70" s="52">
        <v>4614</v>
      </c>
      <c r="F70" s="52">
        <v>3</v>
      </c>
      <c r="G70" s="52">
        <v>1</v>
      </c>
      <c r="H70" s="52"/>
      <c r="I70" s="52"/>
      <c r="J70" s="52">
        <v>48</v>
      </c>
      <c r="K70" s="52">
        <f t="shared" si="1"/>
        <v>48</v>
      </c>
      <c r="L70" s="52">
        <v>1</v>
      </c>
      <c r="M70" s="52" t="s">
        <v>1321</v>
      </c>
      <c r="N70" s="52"/>
      <c r="O70" s="52"/>
      <c r="P70" s="52"/>
      <c r="Q70" s="52"/>
      <c r="R70" s="52"/>
      <c r="S70" s="52"/>
      <c r="T70" s="52"/>
      <c r="U70" s="52"/>
      <c r="V70" s="52">
        <v>0</v>
      </c>
    </row>
    <row r="71" spans="1:22" s="53" customFormat="1" ht="27" customHeight="1" x14ac:dyDescent="0.5">
      <c r="A71" s="51">
        <v>62</v>
      </c>
      <c r="B71" s="51"/>
      <c r="C71" s="51" t="s">
        <v>9</v>
      </c>
      <c r="D71" s="51">
        <v>35539</v>
      </c>
      <c r="E71" s="52">
        <v>4009</v>
      </c>
      <c r="F71" s="52">
        <v>551</v>
      </c>
      <c r="G71" s="52">
        <v>1</v>
      </c>
      <c r="H71" s="52">
        <v>8</v>
      </c>
      <c r="I71" s="52">
        <v>1</v>
      </c>
      <c r="J71" s="52">
        <v>33</v>
      </c>
      <c r="K71" s="52">
        <f t="shared" si="1"/>
        <v>3333</v>
      </c>
      <c r="L71" s="52">
        <v>1</v>
      </c>
      <c r="M71" s="52" t="s">
        <v>1321</v>
      </c>
      <c r="N71" s="52"/>
      <c r="O71" s="52"/>
      <c r="P71" s="52"/>
      <c r="Q71" s="52"/>
      <c r="R71" s="52"/>
      <c r="S71" s="52"/>
      <c r="T71" s="52"/>
      <c r="U71" s="52"/>
      <c r="V71" s="52">
        <v>0</v>
      </c>
    </row>
    <row r="72" spans="1:22" s="53" customFormat="1" ht="27" customHeight="1" x14ac:dyDescent="0.5">
      <c r="A72" s="51">
        <v>63</v>
      </c>
      <c r="B72" s="51"/>
      <c r="C72" s="51" t="s">
        <v>9</v>
      </c>
      <c r="D72" s="51"/>
      <c r="E72" s="52">
        <v>3829</v>
      </c>
      <c r="F72" s="52">
        <v>540</v>
      </c>
      <c r="G72" s="52">
        <v>1</v>
      </c>
      <c r="H72" s="52">
        <v>5</v>
      </c>
      <c r="I72" s="52">
        <v>3</v>
      </c>
      <c r="J72" s="52">
        <v>59</v>
      </c>
      <c r="K72" s="52">
        <f t="shared" si="1"/>
        <v>2359</v>
      </c>
      <c r="L72" s="52">
        <v>1</v>
      </c>
      <c r="M72" s="52" t="s">
        <v>1321</v>
      </c>
      <c r="N72" s="52"/>
      <c r="O72" s="52"/>
      <c r="P72" s="52"/>
      <c r="Q72" s="52"/>
      <c r="R72" s="52"/>
      <c r="S72" s="52"/>
      <c r="T72" s="52"/>
      <c r="U72" s="52"/>
      <c r="V72" s="52">
        <v>0</v>
      </c>
    </row>
    <row r="73" spans="1:22" s="53" customFormat="1" ht="27" customHeight="1" x14ac:dyDescent="0.5">
      <c r="A73" s="51">
        <v>64</v>
      </c>
      <c r="B73" s="51"/>
      <c r="C73" s="51" t="s">
        <v>9</v>
      </c>
      <c r="D73" s="51">
        <v>31451</v>
      </c>
      <c r="E73" s="52">
        <v>3462</v>
      </c>
      <c r="F73" s="52">
        <v>6</v>
      </c>
      <c r="G73" s="52">
        <v>1</v>
      </c>
      <c r="H73" s="52">
        <v>10</v>
      </c>
      <c r="I73" s="52">
        <v>7</v>
      </c>
      <c r="J73" s="52">
        <v>70</v>
      </c>
      <c r="K73" s="52">
        <f t="shared" si="1"/>
        <v>4770</v>
      </c>
      <c r="L73" s="52">
        <v>1</v>
      </c>
      <c r="M73" s="52" t="s">
        <v>1321</v>
      </c>
      <c r="N73" s="52"/>
      <c r="O73" s="52"/>
      <c r="P73" s="52"/>
      <c r="Q73" s="52"/>
      <c r="R73" s="52"/>
      <c r="S73" s="52"/>
      <c r="T73" s="52"/>
      <c r="U73" s="52"/>
      <c r="V73" s="52">
        <v>0</v>
      </c>
    </row>
    <row r="74" spans="1:22" s="53" customFormat="1" ht="27" customHeight="1" x14ac:dyDescent="0.5">
      <c r="A74" s="51">
        <v>65</v>
      </c>
      <c r="B74" s="51"/>
      <c r="C74" s="51" t="s">
        <v>32</v>
      </c>
      <c r="D74" s="51">
        <v>2221</v>
      </c>
      <c r="E74" s="52">
        <v>2221</v>
      </c>
      <c r="F74" s="52">
        <v>36</v>
      </c>
      <c r="G74" s="52">
        <v>1</v>
      </c>
      <c r="H74" s="52">
        <v>1</v>
      </c>
      <c r="I74" s="52">
        <v>3</v>
      </c>
      <c r="J74" s="52">
        <v>33</v>
      </c>
      <c r="K74" s="52">
        <f t="shared" si="1"/>
        <v>733</v>
      </c>
      <c r="L74" s="52">
        <v>1</v>
      </c>
      <c r="M74" s="52" t="s">
        <v>1321</v>
      </c>
      <c r="N74" s="52"/>
      <c r="O74" s="52"/>
      <c r="P74" s="52"/>
      <c r="Q74" s="52"/>
      <c r="R74" s="52"/>
      <c r="S74" s="52"/>
      <c r="T74" s="52"/>
      <c r="U74" s="52"/>
      <c r="V74" s="52">
        <v>0.01</v>
      </c>
    </row>
    <row r="75" spans="1:22" s="53" customFormat="1" ht="27" customHeight="1" x14ac:dyDescent="0.5">
      <c r="A75" s="51">
        <v>66</v>
      </c>
      <c r="B75" s="51" t="s">
        <v>1322</v>
      </c>
      <c r="C75" s="51" t="s">
        <v>9</v>
      </c>
      <c r="D75" s="51"/>
      <c r="E75" s="52"/>
      <c r="F75" s="52"/>
      <c r="G75" s="52">
        <v>2</v>
      </c>
      <c r="H75" s="52"/>
      <c r="I75" s="52"/>
      <c r="J75" s="52"/>
      <c r="K75" s="52">
        <f t="shared" si="1"/>
        <v>0</v>
      </c>
      <c r="L75" s="52">
        <v>2</v>
      </c>
      <c r="M75" s="52" t="s">
        <v>1323</v>
      </c>
      <c r="N75" s="52" t="s">
        <v>15</v>
      </c>
      <c r="O75" s="52" t="s">
        <v>42</v>
      </c>
      <c r="P75" s="52">
        <v>102</v>
      </c>
      <c r="Q75" s="52"/>
      <c r="R75" s="52">
        <v>102</v>
      </c>
      <c r="S75" s="52"/>
      <c r="T75" s="52"/>
      <c r="U75" s="52">
        <v>5</v>
      </c>
      <c r="V75" s="52">
        <v>0</v>
      </c>
    </row>
    <row r="76" spans="1:22" s="53" customFormat="1" ht="27" customHeight="1" x14ac:dyDescent="0.5">
      <c r="A76" s="51">
        <v>67</v>
      </c>
      <c r="B76" s="51"/>
      <c r="C76" s="51" t="s">
        <v>9</v>
      </c>
      <c r="D76" s="51">
        <v>13541</v>
      </c>
      <c r="E76" s="52">
        <v>1614</v>
      </c>
      <c r="F76" s="52">
        <v>500</v>
      </c>
      <c r="G76" s="52">
        <v>1</v>
      </c>
      <c r="H76" s="52">
        <v>11</v>
      </c>
      <c r="I76" s="52">
        <v>3</v>
      </c>
      <c r="J76" s="52">
        <v>64</v>
      </c>
      <c r="K76" s="52">
        <f t="shared" si="1"/>
        <v>4764</v>
      </c>
      <c r="L76" s="52">
        <v>2</v>
      </c>
      <c r="M76" s="52" t="s">
        <v>1323</v>
      </c>
      <c r="N76" s="52"/>
      <c r="O76" s="52"/>
      <c r="P76" s="52"/>
      <c r="Q76" s="52"/>
      <c r="R76" s="52"/>
      <c r="S76" s="52"/>
      <c r="T76" s="52"/>
      <c r="U76" s="52"/>
      <c r="V76" s="52">
        <v>0</v>
      </c>
    </row>
    <row r="77" spans="1:22" s="53" customFormat="1" ht="27" customHeight="1" x14ac:dyDescent="0.5">
      <c r="A77" s="51">
        <v>68</v>
      </c>
      <c r="B77" s="51" t="s">
        <v>1324</v>
      </c>
      <c r="C77" s="51" t="s">
        <v>9</v>
      </c>
      <c r="D77" s="51">
        <v>3685</v>
      </c>
      <c r="E77" s="52"/>
      <c r="F77" s="52">
        <v>59</v>
      </c>
      <c r="G77" s="52">
        <v>2</v>
      </c>
      <c r="H77" s="52"/>
      <c r="I77" s="52"/>
      <c r="J77" s="52">
        <v>49</v>
      </c>
      <c r="K77" s="52">
        <f t="shared" si="1"/>
        <v>49</v>
      </c>
      <c r="L77" s="52">
        <v>2</v>
      </c>
      <c r="M77" s="52" t="s">
        <v>1325</v>
      </c>
      <c r="N77" s="52" t="s">
        <v>15</v>
      </c>
      <c r="O77" s="52" t="s">
        <v>12</v>
      </c>
      <c r="P77" s="52">
        <v>110</v>
      </c>
      <c r="Q77" s="52"/>
      <c r="R77" s="52">
        <v>102</v>
      </c>
      <c r="S77" s="52">
        <v>8</v>
      </c>
      <c r="T77" s="52"/>
      <c r="U77" s="52">
        <v>20</v>
      </c>
      <c r="V77" s="52">
        <v>0</v>
      </c>
    </row>
    <row r="78" spans="1:22" s="53" customFormat="1" ht="27" customHeight="1" x14ac:dyDescent="0.5">
      <c r="A78" s="51">
        <v>69</v>
      </c>
      <c r="B78" s="51"/>
      <c r="C78" s="51" t="s">
        <v>9</v>
      </c>
      <c r="D78" s="51"/>
      <c r="E78" s="52">
        <v>1562</v>
      </c>
      <c r="F78" s="52">
        <v>424</v>
      </c>
      <c r="G78" s="52">
        <v>1</v>
      </c>
      <c r="H78" s="52">
        <v>18</v>
      </c>
      <c r="I78" s="52">
        <v>1</v>
      </c>
      <c r="J78" s="52">
        <v>18</v>
      </c>
      <c r="K78" s="52">
        <f t="shared" si="1"/>
        <v>7318</v>
      </c>
      <c r="L78" s="52">
        <v>1</v>
      </c>
      <c r="M78" s="52" t="s">
        <v>1325</v>
      </c>
      <c r="N78" s="52"/>
      <c r="O78" s="52"/>
      <c r="P78" s="52"/>
      <c r="Q78" s="52"/>
      <c r="R78" s="52"/>
      <c r="S78" s="52"/>
      <c r="T78" s="52"/>
      <c r="U78" s="52"/>
      <c r="V78" s="52">
        <v>0</v>
      </c>
    </row>
    <row r="79" spans="1:22" s="53" customFormat="1" ht="27" customHeight="1" x14ac:dyDescent="0.5">
      <c r="A79" s="51">
        <v>70</v>
      </c>
      <c r="B79" s="51" t="s">
        <v>1326</v>
      </c>
      <c r="C79" s="51" t="s">
        <v>9</v>
      </c>
      <c r="D79" s="51">
        <v>42563</v>
      </c>
      <c r="E79" s="52">
        <v>4305</v>
      </c>
      <c r="F79" s="52">
        <v>150</v>
      </c>
      <c r="G79" s="52">
        <v>2</v>
      </c>
      <c r="H79" s="52"/>
      <c r="I79" s="52"/>
      <c r="J79" s="52">
        <v>81</v>
      </c>
      <c r="K79" s="52">
        <f t="shared" si="1"/>
        <v>81</v>
      </c>
      <c r="L79" s="52">
        <v>2</v>
      </c>
      <c r="M79" s="52" t="s">
        <v>1327</v>
      </c>
      <c r="N79" s="52" t="s">
        <v>15</v>
      </c>
      <c r="O79" s="52" t="s">
        <v>12</v>
      </c>
      <c r="P79" s="52">
        <v>141</v>
      </c>
      <c r="Q79" s="52"/>
      <c r="R79" s="52">
        <v>126</v>
      </c>
      <c r="S79" s="52">
        <v>15</v>
      </c>
      <c r="T79" s="52"/>
      <c r="U79" s="52">
        <v>30</v>
      </c>
      <c r="V79" s="52">
        <v>0</v>
      </c>
    </row>
    <row r="80" spans="1:22" s="53" customFormat="1" ht="27" customHeight="1" x14ac:dyDescent="0.5">
      <c r="A80" s="51">
        <v>71</v>
      </c>
      <c r="B80" s="51"/>
      <c r="C80" s="51" t="s">
        <v>9</v>
      </c>
      <c r="D80" s="51">
        <v>16828</v>
      </c>
      <c r="E80" s="52">
        <v>5388</v>
      </c>
      <c r="F80" s="52">
        <v>188</v>
      </c>
      <c r="G80" s="52">
        <v>1</v>
      </c>
      <c r="H80" s="52">
        <v>5</v>
      </c>
      <c r="I80" s="52">
        <v>1</v>
      </c>
      <c r="J80" s="52">
        <v>14</v>
      </c>
      <c r="K80" s="52">
        <f t="shared" si="1"/>
        <v>2114</v>
      </c>
      <c r="L80" s="52">
        <v>1</v>
      </c>
      <c r="M80" s="52" t="s">
        <v>1327</v>
      </c>
      <c r="N80" s="52"/>
      <c r="O80" s="52"/>
      <c r="P80" s="52"/>
      <c r="Q80" s="52"/>
      <c r="R80" s="52"/>
      <c r="S80" s="52"/>
      <c r="T80" s="52"/>
      <c r="U80" s="52"/>
      <c r="V80" s="52">
        <v>0</v>
      </c>
    </row>
    <row r="81" spans="1:22" s="53" customFormat="1" ht="27" customHeight="1" x14ac:dyDescent="0.5">
      <c r="A81" s="51">
        <v>72</v>
      </c>
      <c r="B81" s="51"/>
      <c r="C81" s="51" t="s">
        <v>9</v>
      </c>
      <c r="D81" s="51">
        <v>57011</v>
      </c>
      <c r="E81" s="52">
        <v>2770</v>
      </c>
      <c r="F81" s="52">
        <v>54</v>
      </c>
      <c r="G81" s="52">
        <v>1</v>
      </c>
      <c r="H81" s="52">
        <v>26</v>
      </c>
      <c r="I81" s="52">
        <v>3</v>
      </c>
      <c r="J81" s="52">
        <v>20</v>
      </c>
      <c r="K81" s="52">
        <f t="shared" si="1"/>
        <v>10720</v>
      </c>
      <c r="L81" s="52">
        <v>1</v>
      </c>
      <c r="M81" s="52" t="s">
        <v>1327</v>
      </c>
      <c r="N81" s="52"/>
      <c r="O81" s="52"/>
      <c r="P81" s="52"/>
      <c r="Q81" s="52"/>
      <c r="R81" s="52"/>
      <c r="S81" s="52"/>
      <c r="T81" s="52"/>
      <c r="U81" s="52"/>
      <c r="V81" s="52">
        <v>0</v>
      </c>
    </row>
    <row r="82" spans="1:22" s="53" customFormat="1" ht="27" customHeight="1" x14ac:dyDescent="0.5">
      <c r="A82" s="51">
        <v>73</v>
      </c>
      <c r="B82" s="51" t="s">
        <v>1328</v>
      </c>
      <c r="C82" s="51" t="s">
        <v>9</v>
      </c>
      <c r="D82" s="51">
        <v>39901</v>
      </c>
      <c r="E82" s="52">
        <v>4227</v>
      </c>
      <c r="F82" s="52">
        <v>149</v>
      </c>
      <c r="G82" s="52">
        <v>2</v>
      </c>
      <c r="H82" s="52"/>
      <c r="I82" s="52"/>
      <c r="J82" s="52">
        <v>73</v>
      </c>
      <c r="K82" s="52">
        <f t="shared" si="1"/>
        <v>73</v>
      </c>
      <c r="L82" s="52">
        <v>2</v>
      </c>
      <c r="M82" s="52" t="s">
        <v>1309</v>
      </c>
      <c r="N82" s="52" t="s">
        <v>15</v>
      </c>
      <c r="O82" s="52" t="s">
        <v>12</v>
      </c>
      <c r="P82" s="52">
        <v>198</v>
      </c>
      <c r="Q82" s="52"/>
      <c r="R82" s="52">
        <v>198</v>
      </c>
      <c r="S82" s="52"/>
      <c r="T82" s="52"/>
      <c r="U82" s="52">
        <v>30</v>
      </c>
      <c r="V82" s="52">
        <v>0</v>
      </c>
    </row>
    <row r="83" spans="1:22" s="53" customFormat="1" ht="27" customHeight="1" x14ac:dyDescent="0.5">
      <c r="A83" s="51">
        <v>74</v>
      </c>
      <c r="B83" s="51"/>
      <c r="C83" s="51" t="s">
        <v>9</v>
      </c>
      <c r="D83" s="51">
        <v>28480</v>
      </c>
      <c r="E83" s="52">
        <v>5792</v>
      </c>
      <c r="F83" s="52">
        <v>295</v>
      </c>
      <c r="G83" s="52">
        <v>1</v>
      </c>
      <c r="H83" s="52"/>
      <c r="I83" s="52">
        <v>1</v>
      </c>
      <c r="J83" s="52">
        <v>4</v>
      </c>
      <c r="K83" s="52">
        <f t="shared" si="1"/>
        <v>104</v>
      </c>
      <c r="L83" s="52">
        <v>1</v>
      </c>
      <c r="M83" s="52" t="s">
        <v>1309</v>
      </c>
      <c r="N83" s="52"/>
      <c r="O83" s="52"/>
      <c r="P83" s="52"/>
      <c r="Q83" s="52"/>
      <c r="R83" s="52"/>
      <c r="S83" s="52"/>
      <c r="T83" s="52"/>
      <c r="U83" s="52"/>
      <c r="V83" s="52">
        <v>0</v>
      </c>
    </row>
    <row r="84" spans="1:22" s="53" customFormat="1" ht="27" customHeight="1" x14ac:dyDescent="0.5">
      <c r="A84" s="51">
        <v>75</v>
      </c>
      <c r="B84" s="51"/>
      <c r="C84" s="51" t="s">
        <v>9</v>
      </c>
      <c r="D84" s="51">
        <v>54368</v>
      </c>
      <c r="E84" s="52">
        <v>3539</v>
      </c>
      <c r="F84" s="52">
        <v>517</v>
      </c>
      <c r="G84" s="52">
        <v>1</v>
      </c>
      <c r="H84" s="52">
        <v>7</v>
      </c>
      <c r="I84" s="52">
        <v>1</v>
      </c>
      <c r="J84" s="52">
        <v>24</v>
      </c>
      <c r="K84" s="52">
        <f t="shared" si="1"/>
        <v>2924</v>
      </c>
      <c r="L84" s="52">
        <v>1</v>
      </c>
      <c r="M84" s="52" t="s">
        <v>1309</v>
      </c>
      <c r="N84" s="52"/>
      <c r="O84" s="52"/>
      <c r="P84" s="52"/>
      <c r="Q84" s="52"/>
      <c r="R84" s="52"/>
      <c r="S84" s="52"/>
      <c r="T84" s="52"/>
      <c r="U84" s="52"/>
      <c r="V84" s="52">
        <v>0</v>
      </c>
    </row>
    <row r="85" spans="1:22" s="53" customFormat="1" ht="27" customHeight="1" x14ac:dyDescent="0.5">
      <c r="A85" s="51">
        <v>76</v>
      </c>
      <c r="B85" s="51"/>
      <c r="C85" s="51" t="s">
        <v>9</v>
      </c>
      <c r="D85" s="51">
        <v>13617</v>
      </c>
      <c r="E85" s="52">
        <v>4785</v>
      </c>
      <c r="F85" s="52">
        <v>120</v>
      </c>
      <c r="G85" s="52">
        <v>1</v>
      </c>
      <c r="H85" s="52">
        <v>12</v>
      </c>
      <c r="I85" s="52">
        <v>2</v>
      </c>
      <c r="J85" s="52">
        <v>39</v>
      </c>
      <c r="K85" s="52">
        <f t="shared" si="1"/>
        <v>5039</v>
      </c>
      <c r="L85" s="52">
        <v>1</v>
      </c>
      <c r="M85" s="52" t="s">
        <v>1309</v>
      </c>
      <c r="N85" s="52"/>
      <c r="O85" s="52"/>
      <c r="P85" s="52"/>
      <c r="Q85" s="52"/>
      <c r="R85" s="52"/>
      <c r="S85" s="52"/>
      <c r="T85" s="52"/>
      <c r="U85" s="52"/>
      <c r="V85" s="52">
        <v>0</v>
      </c>
    </row>
    <row r="86" spans="1:22" s="53" customFormat="1" ht="27" customHeight="1" x14ac:dyDescent="0.5">
      <c r="A86" s="51">
        <v>77</v>
      </c>
      <c r="B86" s="51"/>
      <c r="C86" s="51" t="s">
        <v>9</v>
      </c>
      <c r="D86" s="51">
        <v>56188</v>
      </c>
      <c r="E86" s="52">
        <v>1649</v>
      </c>
      <c r="F86" s="52">
        <v>392</v>
      </c>
      <c r="G86" s="52">
        <v>1</v>
      </c>
      <c r="H86" s="52">
        <v>8</v>
      </c>
      <c r="I86" s="52">
        <v>3</v>
      </c>
      <c r="J86" s="52">
        <v>48</v>
      </c>
      <c r="K86" s="52">
        <f t="shared" si="1"/>
        <v>3548</v>
      </c>
      <c r="L86" s="52">
        <v>1</v>
      </c>
      <c r="M86" s="52" t="s">
        <v>1309</v>
      </c>
      <c r="N86" s="52"/>
      <c r="O86" s="52"/>
      <c r="P86" s="52"/>
      <c r="Q86" s="52"/>
      <c r="R86" s="52"/>
      <c r="S86" s="52"/>
      <c r="T86" s="52"/>
      <c r="U86" s="52"/>
      <c r="V86" s="52">
        <v>0</v>
      </c>
    </row>
    <row r="87" spans="1:22" s="53" customFormat="1" ht="27" customHeight="1" x14ac:dyDescent="0.5">
      <c r="A87" s="51">
        <v>78</v>
      </c>
      <c r="B87" s="51" t="s">
        <v>1329</v>
      </c>
      <c r="C87" s="51" t="s">
        <v>9</v>
      </c>
      <c r="D87" s="51"/>
      <c r="E87" s="52"/>
      <c r="F87" s="52"/>
      <c r="G87" s="52">
        <v>2</v>
      </c>
      <c r="H87" s="52"/>
      <c r="I87" s="52"/>
      <c r="J87" s="52"/>
      <c r="K87" s="52">
        <f t="shared" si="1"/>
        <v>0</v>
      </c>
      <c r="L87" s="52">
        <v>2</v>
      </c>
      <c r="M87" s="52" t="s">
        <v>1330</v>
      </c>
      <c r="N87" s="52" t="s">
        <v>15</v>
      </c>
      <c r="O87" s="52" t="s">
        <v>42</v>
      </c>
      <c r="P87" s="52">
        <v>81</v>
      </c>
      <c r="Q87" s="52"/>
      <c r="R87" s="52">
        <v>81</v>
      </c>
      <c r="S87" s="52"/>
      <c r="T87" s="52"/>
      <c r="U87" s="52">
        <v>5</v>
      </c>
      <c r="V87" s="52">
        <v>0</v>
      </c>
    </row>
    <row r="88" spans="1:22" s="53" customFormat="1" ht="27" customHeight="1" x14ac:dyDescent="0.5">
      <c r="A88" s="51">
        <v>79</v>
      </c>
      <c r="B88" s="51"/>
      <c r="C88" s="51" t="s">
        <v>9</v>
      </c>
      <c r="D88" s="51">
        <v>57789</v>
      </c>
      <c r="E88" s="52">
        <v>5473</v>
      </c>
      <c r="F88" s="52">
        <v>57</v>
      </c>
      <c r="G88" s="52">
        <v>1</v>
      </c>
      <c r="H88" s="52"/>
      <c r="I88" s="52">
        <v>2</v>
      </c>
      <c r="J88" s="52">
        <v>3</v>
      </c>
      <c r="K88" s="52">
        <f t="shared" si="1"/>
        <v>203</v>
      </c>
      <c r="L88" s="52">
        <v>1</v>
      </c>
      <c r="M88" s="52" t="s">
        <v>1330</v>
      </c>
      <c r="N88" s="52"/>
      <c r="O88" s="52"/>
      <c r="P88" s="52"/>
      <c r="Q88" s="52"/>
      <c r="R88" s="52"/>
      <c r="S88" s="52"/>
      <c r="T88" s="52"/>
      <c r="U88" s="52"/>
      <c r="V88" s="52">
        <v>0</v>
      </c>
    </row>
    <row r="89" spans="1:22" s="53" customFormat="1" ht="27" customHeight="1" x14ac:dyDescent="0.5">
      <c r="A89" s="51">
        <v>80</v>
      </c>
      <c r="B89" s="51"/>
      <c r="C89" s="51" t="s">
        <v>9</v>
      </c>
      <c r="D89" s="51">
        <v>13500</v>
      </c>
      <c r="E89" s="52">
        <v>1632</v>
      </c>
      <c r="F89" s="52">
        <v>363</v>
      </c>
      <c r="G89" s="52">
        <v>1</v>
      </c>
      <c r="H89" s="52">
        <v>9</v>
      </c>
      <c r="I89" s="52"/>
      <c r="J89" s="52">
        <v>16</v>
      </c>
      <c r="K89" s="52">
        <f t="shared" si="1"/>
        <v>3616</v>
      </c>
      <c r="L89" s="52">
        <v>1</v>
      </c>
      <c r="M89" s="52" t="s">
        <v>1330</v>
      </c>
      <c r="N89" s="52"/>
      <c r="O89" s="52"/>
      <c r="P89" s="52"/>
      <c r="Q89" s="52"/>
      <c r="R89" s="52"/>
      <c r="S89" s="52"/>
      <c r="T89" s="52"/>
      <c r="U89" s="52"/>
      <c r="V89" s="52">
        <v>0</v>
      </c>
    </row>
    <row r="90" spans="1:22" s="53" customFormat="1" ht="27" customHeight="1" x14ac:dyDescent="0.5">
      <c r="A90" s="51">
        <v>81</v>
      </c>
      <c r="B90" s="51" t="s">
        <v>1331</v>
      </c>
      <c r="C90" s="51" t="s">
        <v>9</v>
      </c>
      <c r="D90" s="51">
        <v>39900</v>
      </c>
      <c r="E90" s="52">
        <v>4226</v>
      </c>
      <c r="F90" s="52">
        <v>148</v>
      </c>
      <c r="G90" s="52">
        <v>2</v>
      </c>
      <c r="H90" s="52"/>
      <c r="I90" s="52"/>
      <c r="J90" s="52">
        <v>64</v>
      </c>
      <c r="K90" s="52">
        <f t="shared" si="1"/>
        <v>64</v>
      </c>
      <c r="L90" s="52">
        <v>2</v>
      </c>
      <c r="M90" s="52" t="s">
        <v>1332</v>
      </c>
      <c r="N90" s="52" t="s">
        <v>15</v>
      </c>
      <c r="O90" s="52" t="s">
        <v>12</v>
      </c>
      <c r="P90" s="52">
        <v>144</v>
      </c>
      <c r="Q90" s="52"/>
      <c r="R90" s="52"/>
      <c r="S90" s="52"/>
      <c r="T90" s="52"/>
      <c r="U90" s="52">
        <v>30</v>
      </c>
      <c r="V90" s="52">
        <v>0</v>
      </c>
    </row>
    <row r="91" spans="1:22" s="53" customFormat="1" ht="27" customHeight="1" x14ac:dyDescent="0.5">
      <c r="A91" s="51">
        <v>82</v>
      </c>
      <c r="B91" s="51"/>
      <c r="C91" s="51" t="s">
        <v>9</v>
      </c>
      <c r="D91" s="51">
        <v>16908</v>
      </c>
      <c r="E91" s="52"/>
      <c r="F91" s="52">
        <v>415</v>
      </c>
      <c r="G91" s="52">
        <v>1</v>
      </c>
      <c r="H91" s="52">
        <v>11</v>
      </c>
      <c r="I91" s="52">
        <v>1</v>
      </c>
      <c r="J91" s="52">
        <v>79</v>
      </c>
      <c r="K91" s="52">
        <f t="shared" si="1"/>
        <v>4579</v>
      </c>
      <c r="L91" s="52">
        <v>1</v>
      </c>
      <c r="M91" s="52" t="s">
        <v>1332</v>
      </c>
      <c r="N91" s="52"/>
      <c r="O91" s="52"/>
      <c r="P91" s="52"/>
      <c r="Q91" s="52"/>
      <c r="R91" s="52"/>
      <c r="S91" s="52"/>
      <c r="T91" s="52"/>
      <c r="U91" s="52"/>
      <c r="V91" s="52">
        <v>0</v>
      </c>
    </row>
    <row r="92" spans="1:22" s="53" customFormat="1" ht="27" customHeight="1" x14ac:dyDescent="0.5">
      <c r="A92" s="51">
        <v>83</v>
      </c>
      <c r="B92" s="51"/>
      <c r="C92" s="51" t="s">
        <v>9</v>
      </c>
      <c r="D92" s="51">
        <v>39294</v>
      </c>
      <c r="E92" s="52">
        <v>4176</v>
      </c>
      <c r="F92" s="52">
        <v>144</v>
      </c>
      <c r="G92" s="52">
        <v>1</v>
      </c>
      <c r="H92" s="52">
        <v>21</v>
      </c>
      <c r="I92" s="52">
        <v>3</v>
      </c>
      <c r="J92" s="52">
        <v>90</v>
      </c>
      <c r="K92" s="52">
        <f t="shared" si="1"/>
        <v>8790</v>
      </c>
      <c r="L92" s="52">
        <v>1</v>
      </c>
      <c r="M92" s="52" t="s">
        <v>1332</v>
      </c>
      <c r="N92" s="52"/>
      <c r="O92" s="52"/>
      <c r="P92" s="52"/>
      <c r="Q92" s="52"/>
      <c r="R92" s="52"/>
      <c r="S92" s="52"/>
      <c r="T92" s="52"/>
      <c r="U92" s="52"/>
      <c r="V92" s="52">
        <v>0</v>
      </c>
    </row>
    <row r="93" spans="1:22" s="53" customFormat="1" ht="27" customHeight="1" x14ac:dyDescent="0.5">
      <c r="A93" s="51">
        <v>84</v>
      </c>
      <c r="B93" s="51"/>
      <c r="C93" s="51" t="s">
        <v>9</v>
      </c>
      <c r="D93" s="51">
        <v>62178</v>
      </c>
      <c r="E93" s="52">
        <v>6061</v>
      </c>
      <c r="F93" s="52">
        <v>160</v>
      </c>
      <c r="G93" s="52">
        <v>1</v>
      </c>
      <c r="H93" s="52">
        <v>3</v>
      </c>
      <c r="I93" s="52">
        <v>1</v>
      </c>
      <c r="J93" s="52">
        <v>48</v>
      </c>
      <c r="K93" s="52">
        <f t="shared" si="1"/>
        <v>1348</v>
      </c>
      <c r="L93" s="52">
        <v>1</v>
      </c>
      <c r="M93" s="52" t="s">
        <v>1332</v>
      </c>
      <c r="N93" s="52"/>
      <c r="O93" s="52"/>
      <c r="P93" s="52"/>
      <c r="Q93" s="52"/>
      <c r="R93" s="52"/>
      <c r="S93" s="52"/>
      <c r="T93" s="52"/>
      <c r="U93" s="52"/>
      <c r="V93" s="52">
        <v>0</v>
      </c>
    </row>
    <row r="94" spans="1:22" s="53" customFormat="1" ht="27" customHeight="1" x14ac:dyDescent="0.5">
      <c r="A94" s="51">
        <v>85</v>
      </c>
      <c r="B94" s="51"/>
      <c r="C94" s="51" t="s">
        <v>9</v>
      </c>
      <c r="D94" s="51">
        <v>14967</v>
      </c>
      <c r="E94" s="52">
        <v>2108</v>
      </c>
      <c r="F94" s="52">
        <v>234</v>
      </c>
      <c r="G94" s="52">
        <v>1</v>
      </c>
      <c r="H94" s="52">
        <v>1</v>
      </c>
      <c r="I94" s="52">
        <v>3</v>
      </c>
      <c r="J94" s="52">
        <v>20</v>
      </c>
      <c r="K94" s="52">
        <f t="shared" si="1"/>
        <v>720</v>
      </c>
      <c r="L94" s="52">
        <v>1</v>
      </c>
      <c r="M94" s="52" t="s">
        <v>1332</v>
      </c>
      <c r="N94" s="52"/>
      <c r="O94" s="52"/>
      <c r="P94" s="52"/>
      <c r="Q94" s="52"/>
      <c r="R94" s="52"/>
      <c r="S94" s="52"/>
      <c r="T94" s="52"/>
      <c r="U94" s="52"/>
      <c r="V94" s="52">
        <v>0</v>
      </c>
    </row>
    <row r="95" spans="1:22" s="53" customFormat="1" ht="27" customHeight="1" x14ac:dyDescent="0.5">
      <c r="A95" s="51">
        <v>86</v>
      </c>
      <c r="B95" s="51" t="s">
        <v>1333</v>
      </c>
      <c r="C95" s="51" t="s">
        <v>9</v>
      </c>
      <c r="D95" s="51">
        <v>7345</v>
      </c>
      <c r="E95" s="52"/>
      <c r="F95" s="52">
        <v>2</v>
      </c>
      <c r="G95" s="52">
        <v>2</v>
      </c>
      <c r="H95" s="52"/>
      <c r="I95" s="52"/>
      <c r="J95" s="52">
        <v>76</v>
      </c>
      <c r="K95" s="52">
        <f t="shared" si="1"/>
        <v>76</v>
      </c>
      <c r="L95" s="52">
        <v>2</v>
      </c>
      <c r="M95" s="52" t="s">
        <v>1334</v>
      </c>
      <c r="N95" s="52" t="s">
        <v>15</v>
      </c>
      <c r="O95" s="52" t="s">
        <v>12</v>
      </c>
      <c r="P95" s="52">
        <v>108</v>
      </c>
      <c r="Q95" s="52"/>
      <c r="R95" s="52"/>
      <c r="S95" s="52"/>
      <c r="T95" s="52"/>
      <c r="U95" s="52">
        <v>30</v>
      </c>
      <c r="V95" s="52">
        <v>0</v>
      </c>
    </row>
    <row r="96" spans="1:22" s="53" customFormat="1" ht="27" customHeight="1" x14ac:dyDescent="0.5">
      <c r="A96" s="51">
        <v>87</v>
      </c>
      <c r="B96" s="51"/>
      <c r="C96" s="51" t="s">
        <v>39</v>
      </c>
      <c r="D96" s="51"/>
      <c r="E96" s="52"/>
      <c r="F96" s="52">
        <v>1</v>
      </c>
      <c r="G96" s="52">
        <v>1</v>
      </c>
      <c r="H96" s="52">
        <v>45</v>
      </c>
      <c r="I96" s="52">
        <v>3</v>
      </c>
      <c r="J96" s="52">
        <v>37</v>
      </c>
      <c r="K96" s="52">
        <f t="shared" si="1"/>
        <v>18337</v>
      </c>
      <c r="L96" s="52">
        <v>1</v>
      </c>
      <c r="M96" s="52" t="s">
        <v>1334</v>
      </c>
      <c r="N96" s="52"/>
      <c r="O96" s="52"/>
      <c r="P96" s="52"/>
      <c r="Q96" s="52"/>
      <c r="R96" s="52"/>
      <c r="S96" s="52"/>
      <c r="T96" s="52"/>
      <c r="U96" s="52"/>
      <c r="V96" s="52">
        <v>0.01</v>
      </c>
    </row>
    <row r="97" spans="1:22" s="53" customFormat="1" ht="27" customHeight="1" x14ac:dyDescent="0.5">
      <c r="A97" s="51">
        <v>88</v>
      </c>
      <c r="B97" s="51" t="s">
        <v>1335</v>
      </c>
      <c r="C97" s="51" t="s">
        <v>9</v>
      </c>
      <c r="D97" s="51">
        <v>3666</v>
      </c>
      <c r="E97" s="52">
        <v>253</v>
      </c>
      <c r="F97" s="52">
        <v>39</v>
      </c>
      <c r="G97" s="52">
        <v>2</v>
      </c>
      <c r="H97" s="52"/>
      <c r="I97" s="52">
        <v>2</v>
      </c>
      <c r="J97" s="52">
        <v>20</v>
      </c>
      <c r="K97" s="52">
        <f t="shared" si="1"/>
        <v>220</v>
      </c>
      <c r="L97" s="52">
        <v>2</v>
      </c>
      <c r="M97" s="52" t="s">
        <v>1336</v>
      </c>
      <c r="N97" s="52" t="s">
        <v>15</v>
      </c>
      <c r="O97" s="52" t="s">
        <v>12</v>
      </c>
      <c r="P97" s="52">
        <v>152</v>
      </c>
      <c r="Q97" s="52"/>
      <c r="R97" s="52"/>
      <c r="S97" s="52"/>
      <c r="T97" s="52"/>
      <c r="U97" s="52">
        <v>30</v>
      </c>
      <c r="V97" s="52">
        <v>0</v>
      </c>
    </row>
    <row r="98" spans="1:22" s="53" customFormat="1" ht="27" customHeight="1" x14ac:dyDescent="0.5">
      <c r="A98" s="51">
        <v>89</v>
      </c>
      <c r="B98" s="51"/>
      <c r="C98" s="51" t="s">
        <v>9</v>
      </c>
      <c r="D98" s="51">
        <v>16641</v>
      </c>
      <c r="E98" s="52">
        <v>2515</v>
      </c>
      <c r="F98" s="52">
        <v>14</v>
      </c>
      <c r="G98" s="52">
        <v>1</v>
      </c>
      <c r="H98" s="52">
        <v>11</v>
      </c>
      <c r="I98" s="52">
        <v>1</v>
      </c>
      <c r="J98" s="52">
        <v>82</v>
      </c>
      <c r="K98" s="52">
        <f t="shared" si="1"/>
        <v>4582</v>
      </c>
      <c r="L98" s="52">
        <v>1</v>
      </c>
      <c r="M98" s="52" t="s">
        <v>1336</v>
      </c>
      <c r="N98" s="52"/>
      <c r="O98" s="52"/>
      <c r="P98" s="52"/>
      <c r="Q98" s="52"/>
      <c r="R98" s="52"/>
      <c r="S98" s="52"/>
      <c r="T98" s="52"/>
      <c r="U98" s="52"/>
      <c r="V98" s="52">
        <v>0</v>
      </c>
    </row>
    <row r="99" spans="1:22" s="53" customFormat="1" ht="27" customHeight="1" x14ac:dyDescent="0.5">
      <c r="A99" s="51">
        <v>90</v>
      </c>
      <c r="B99" s="51"/>
      <c r="C99" s="51" t="s">
        <v>9</v>
      </c>
      <c r="D99" s="51">
        <v>16936</v>
      </c>
      <c r="E99" s="52">
        <v>2869</v>
      </c>
      <c r="F99" s="52">
        <v>15</v>
      </c>
      <c r="G99" s="52">
        <v>1</v>
      </c>
      <c r="H99" s="52">
        <v>12</v>
      </c>
      <c r="I99" s="52">
        <v>3</v>
      </c>
      <c r="J99" s="52">
        <v>18</v>
      </c>
      <c r="K99" s="52">
        <f t="shared" si="1"/>
        <v>5118</v>
      </c>
      <c r="L99" s="52">
        <v>1</v>
      </c>
      <c r="M99" s="52" t="s">
        <v>1336</v>
      </c>
      <c r="N99" s="52"/>
      <c r="O99" s="52"/>
      <c r="P99" s="52"/>
      <c r="Q99" s="52"/>
      <c r="R99" s="52"/>
      <c r="S99" s="52"/>
      <c r="T99" s="52"/>
      <c r="U99" s="52"/>
      <c r="V99" s="52">
        <v>0</v>
      </c>
    </row>
    <row r="100" spans="1:22" s="53" customFormat="1" ht="27" customHeight="1" x14ac:dyDescent="0.5">
      <c r="A100" s="51">
        <v>91</v>
      </c>
      <c r="B100" s="51"/>
      <c r="C100" s="51" t="s">
        <v>9</v>
      </c>
      <c r="D100" s="51">
        <v>59218</v>
      </c>
      <c r="E100" s="52">
        <v>5589</v>
      </c>
      <c r="F100" s="52">
        <v>272</v>
      </c>
      <c r="G100" s="52">
        <v>1</v>
      </c>
      <c r="H100" s="52">
        <v>2</v>
      </c>
      <c r="I100" s="52">
        <v>1</v>
      </c>
      <c r="J100" s="52">
        <v>38</v>
      </c>
      <c r="K100" s="52">
        <f t="shared" si="1"/>
        <v>938</v>
      </c>
      <c r="L100" s="52">
        <v>1</v>
      </c>
      <c r="M100" s="52" t="s">
        <v>1336</v>
      </c>
      <c r="N100" s="52"/>
      <c r="O100" s="52"/>
      <c r="P100" s="52"/>
      <c r="Q100" s="52"/>
      <c r="R100" s="52"/>
      <c r="S100" s="52"/>
      <c r="T100" s="52"/>
      <c r="U100" s="52"/>
      <c r="V100" s="52">
        <v>0</v>
      </c>
    </row>
    <row r="101" spans="1:22" s="53" customFormat="1" ht="27" customHeight="1" x14ac:dyDescent="0.5">
      <c r="A101" s="51">
        <v>92</v>
      </c>
      <c r="B101" s="51"/>
      <c r="C101" s="51" t="s">
        <v>9</v>
      </c>
      <c r="D101" s="51">
        <v>16897</v>
      </c>
      <c r="E101" s="52">
        <v>2833</v>
      </c>
      <c r="F101" s="52">
        <v>367</v>
      </c>
      <c r="G101" s="52">
        <v>1</v>
      </c>
      <c r="H101" s="52">
        <v>10</v>
      </c>
      <c r="I101" s="52">
        <v>1</v>
      </c>
      <c r="J101" s="52">
        <v>19</v>
      </c>
      <c r="K101" s="52">
        <f t="shared" si="1"/>
        <v>4119</v>
      </c>
      <c r="L101" s="52">
        <v>1</v>
      </c>
      <c r="M101" s="52" t="s">
        <v>1336</v>
      </c>
      <c r="N101" s="52"/>
      <c r="O101" s="52"/>
      <c r="P101" s="52"/>
      <c r="Q101" s="52"/>
      <c r="R101" s="52"/>
      <c r="S101" s="52"/>
      <c r="T101" s="52"/>
      <c r="U101" s="52"/>
      <c r="V101" s="52">
        <v>0</v>
      </c>
    </row>
    <row r="102" spans="1:22" s="53" customFormat="1" ht="27" customHeight="1" x14ac:dyDescent="0.5">
      <c r="A102" s="51">
        <v>93</v>
      </c>
      <c r="B102" s="51" t="s">
        <v>1337</v>
      </c>
      <c r="C102" s="51" t="s">
        <v>9</v>
      </c>
      <c r="D102" s="51">
        <v>3665</v>
      </c>
      <c r="E102" s="52">
        <v>252</v>
      </c>
      <c r="F102" s="52">
        <v>38</v>
      </c>
      <c r="G102" s="52">
        <v>2</v>
      </c>
      <c r="H102" s="52"/>
      <c r="I102" s="52"/>
      <c r="J102" s="52">
        <v>69</v>
      </c>
      <c r="K102" s="52">
        <f t="shared" si="1"/>
        <v>69</v>
      </c>
      <c r="L102" s="52">
        <v>2</v>
      </c>
      <c r="M102" s="52" t="s">
        <v>1338</v>
      </c>
      <c r="N102" s="52" t="s">
        <v>15</v>
      </c>
      <c r="O102" s="52" t="s">
        <v>12</v>
      </c>
      <c r="P102" s="52">
        <v>170</v>
      </c>
      <c r="Q102" s="52"/>
      <c r="R102" s="52">
        <v>162</v>
      </c>
      <c r="S102" s="52">
        <v>8</v>
      </c>
      <c r="T102" s="52"/>
      <c r="U102" s="52">
        <v>30</v>
      </c>
      <c r="V102" s="52">
        <v>0</v>
      </c>
    </row>
    <row r="103" spans="1:22" s="53" customFormat="1" ht="27" customHeight="1" x14ac:dyDescent="0.5">
      <c r="A103" s="51">
        <v>94</v>
      </c>
      <c r="B103" s="51"/>
      <c r="C103" s="51" t="s">
        <v>9</v>
      </c>
      <c r="D103" s="51">
        <v>29394</v>
      </c>
      <c r="E103" s="52">
        <v>3621</v>
      </c>
      <c r="F103" s="52">
        <v>527</v>
      </c>
      <c r="G103" s="52">
        <v>1</v>
      </c>
      <c r="H103" s="52">
        <v>4</v>
      </c>
      <c r="I103" s="52">
        <v>3</v>
      </c>
      <c r="J103" s="52">
        <v>41</v>
      </c>
      <c r="K103" s="52">
        <f t="shared" si="1"/>
        <v>1941</v>
      </c>
      <c r="L103" s="52">
        <v>1</v>
      </c>
      <c r="M103" s="52" t="s">
        <v>1338</v>
      </c>
      <c r="N103" s="52"/>
      <c r="O103" s="52"/>
      <c r="P103" s="52"/>
      <c r="Q103" s="52"/>
      <c r="R103" s="52"/>
      <c r="S103" s="52"/>
      <c r="T103" s="52"/>
      <c r="U103" s="52"/>
      <c r="V103" s="52">
        <v>0</v>
      </c>
    </row>
    <row r="104" spans="1:22" s="53" customFormat="1" ht="27" customHeight="1" x14ac:dyDescent="0.5">
      <c r="A104" s="51">
        <v>95</v>
      </c>
      <c r="B104" s="51" t="s">
        <v>1339</v>
      </c>
      <c r="C104" s="51" t="s">
        <v>9</v>
      </c>
      <c r="D104" s="51">
        <v>3645</v>
      </c>
      <c r="E104" s="52">
        <v>232</v>
      </c>
      <c r="F104" s="52">
        <v>17</v>
      </c>
      <c r="G104" s="52">
        <v>2</v>
      </c>
      <c r="H104" s="52"/>
      <c r="I104" s="52"/>
      <c r="J104" s="52">
        <v>48</v>
      </c>
      <c r="K104" s="52">
        <f t="shared" si="1"/>
        <v>48</v>
      </c>
      <c r="L104" s="52">
        <v>2</v>
      </c>
      <c r="M104" s="52" t="s">
        <v>1340</v>
      </c>
      <c r="N104" s="52" t="s">
        <v>15</v>
      </c>
      <c r="O104" s="52" t="s">
        <v>12</v>
      </c>
      <c r="P104" s="52">
        <v>96</v>
      </c>
      <c r="Q104" s="52"/>
      <c r="R104" s="52">
        <v>90</v>
      </c>
      <c r="S104" s="52">
        <v>6</v>
      </c>
      <c r="T104" s="52"/>
      <c r="U104" s="52">
        <v>30</v>
      </c>
      <c r="V104" s="52">
        <v>0</v>
      </c>
    </row>
    <row r="105" spans="1:22" s="53" customFormat="1" ht="27" customHeight="1" x14ac:dyDescent="0.5">
      <c r="A105" s="51">
        <v>96</v>
      </c>
      <c r="B105" s="51"/>
      <c r="C105" s="51" t="s">
        <v>9</v>
      </c>
      <c r="D105" s="51">
        <v>13593</v>
      </c>
      <c r="E105" s="52">
        <v>1616</v>
      </c>
      <c r="F105" s="52">
        <v>342</v>
      </c>
      <c r="G105" s="52">
        <v>1</v>
      </c>
      <c r="H105" s="52">
        <v>6</v>
      </c>
      <c r="I105" s="52">
        <v>2</v>
      </c>
      <c r="J105" s="52">
        <v>56</v>
      </c>
      <c r="K105" s="52">
        <f t="shared" si="1"/>
        <v>2656</v>
      </c>
      <c r="L105" s="52">
        <v>1</v>
      </c>
      <c r="M105" s="52" t="s">
        <v>1340</v>
      </c>
      <c r="N105" s="52"/>
      <c r="O105" s="52"/>
      <c r="P105" s="52"/>
      <c r="Q105" s="52"/>
      <c r="R105" s="52"/>
      <c r="S105" s="52"/>
      <c r="T105" s="52"/>
      <c r="U105" s="52"/>
      <c r="V105" s="52">
        <v>0</v>
      </c>
    </row>
    <row r="106" spans="1:22" s="53" customFormat="1" ht="27" customHeight="1" x14ac:dyDescent="0.5">
      <c r="A106" s="51">
        <v>97</v>
      </c>
      <c r="B106" s="51"/>
      <c r="C106" s="51" t="s">
        <v>9</v>
      </c>
      <c r="D106" s="51">
        <v>37994</v>
      </c>
      <c r="E106" s="52">
        <v>4128</v>
      </c>
      <c r="F106" s="52">
        <v>101</v>
      </c>
      <c r="G106" s="52">
        <v>1</v>
      </c>
      <c r="H106" s="52">
        <v>2</v>
      </c>
      <c r="I106" s="52">
        <v>1</v>
      </c>
      <c r="J106" s="52">
        <v>79</v>
      </c>
      <c r="K106" s="52">
        <f t="shared" si="1"/>
        <v>979</v>
      </c>
      <c r="L106" s="52">
        <v>1</v>
      </c>
      <c r="M106" s="52" t="s">
        <v>1340</v>
      </c>
      <c r="N106" s="52"/>
      <c r="O106" s="52"/>
      <c r="P106" s="52"/>
      <c r="Q106" s="52"/>
      <c r="R106" s="52"/>
      <c r="S106" s="52"/>
      <c r="T106" s="52"/>
      <c r="U106" s="52"/>
      <c r="V106" s="52">
        <v>0</v>
      </c>
    </row>
    <row r="107" spans="1:22" s="53" customFormat="1" ht="27" customHeight="1" x14ac:dyDescent="0.5">
      <c r="A107" s="51">
        <v>98</v>
      </c>
      <c r="B107" s="51" t="s">
        <v>1341</v>
      </c>
      <c r="C107" s="51" t="s">
        <v>9</v>
      </c>
      <c r="D107" s="51">
        <v>3638</v>
      </c>
      <c r="E107" s="52">
        <v>225</v>
      </c>
      <c r="F107" s="52">
        <v>10</v>
      </c>
      <c r="G107" s="52">
        <v>2</v>
      </c>
      <c r="H107" s="52"/>
      <c r="I107" s="52"/>
      <c r="J107" s="52">
        <v>63</v>
      </c>
      <c r="K107" s="52">
        <f t="shared" ref="K107:K156" si="2">H107*400+I107*100+J107</f>
        <v>63</v>
      </c>
      <c r="L107" s="52">
        <v>2</v>
      </c>
      <c r="M107" s="52" t="s">
        <v>1342</v>
      </c>
      <c r="N107" s="52" t="s">
        <v>15</v>
      </c>
      <c r="O107" s="52" t="s">
        <v>12</v>
      </c>
      <c r="P107" s="52">
        <v>108</v>
      </c>
      <c r="Q107" s="52"/>
      <c r="R107" s="52">
        <v>108</v>
      </c>
      <c r="S107" s="52"/>
      <c r="T107" s="52"/>
      <c r="U107" s="52">
        <v>40</v>
      </c>
      <c r="V107" s="52">
        <v>0</v>
      </c>
    </row>
    <row r="108" spans="1:22" s="53" customFormat="1" ht="27" customHeight="1" x14ac:dyDescent="0.5">
      <c r="A108" s="51">
        <v>99</v>
      </c>
      <c r="B108" s="51"/>
      <c r="C108" s="51" t="s">
        <v>9</v>
      </c>
      <c r="D108" s="51">
        <v>16997</v>
      </c>
      <c r="E108" s="52">
        <v>2930</v>
      </c>
      <c r="F108" s="52">
        <v>20</v>
      </c>
      <c r="G108" s="52">
        <v>1</v>
      </c>
      <c r="H108" s="52">
        <v>13</v>
      </c>
      <c r="I108" s="52"/>
      <c r="J108" s="52">
        <v>87</v>
      </c>
      <c r="K108" s="52">
        <f t="shared" si="2"/>
        <v>5287</v>
      </c>
      <c r="L108" s="52">
        <v>1</v>
      </c>
      <c r="M108" s="52" t="s">
        <v>1342</v>
      </c>
      <c r="N108" s="52"/>
      <c r="O108" s="52"/>
      <c r="P108" s="52"/>
      <c r="Q108" s="52"/>
      <c r="R108" s="52"/>
      <c r="S108" s="52"/>
      <c r="T108" s="52"/>
      <c r="U108" s="52"/>
      <c r="V108" s="52">
        <v>0</v>
      </c>
    </row>
    <row r="109" spans="1:22" s="53" customFormat="1" ht="27" customHeight="1" x14ac:dyDescent="0.5">
      <c r="A109" s="51">
        <v>100</v>
      </c>
      <c r="B109" s="51"/>
      <c r="C109" s="51" t="s">
        <v>9</v>
      </c>
      <c r="D109" s="51">
        <v>40780</v>
      </c>
      <c r="E109" s="52">
        <v>4239</v>
      </c>
      <c r="F109" s="52">
        <v>169</v>
      </c>
      <c r="G109" s="52">
        <v>1</v>
      </c>
      <c r="H109" s="52">
        <v>17</v>
      </c>
      <c r="I109" s="52">
        <v>1</v>
      </c>
      <c r="J109" s="52">
        <v>77</v>
      </c>
      <c r="K109" s="52">
        <f t="shared" si="2"/>
        <v>6977</v>
      </c>
      <c r="L109" s="52">
        <v>1</v>
      </c>
      <c r="M109" s="52" t="s">
        <v>1342</v>
      </c>
      <c r="N109" s="52"/>
      <c r="O109" s="52"/>
      <c r="P109" s="52"/>
      <c r="Q109" s="52"/>
      <c r="R109" s="52"/>
      <c r="S109" s="52"/>
      <c r="T109" s="52"/>
      <c r="U109" s="52"/>
      <c r="V109" s="52">
        <v>0</v>
      </c>
    </row>
    <row r="110" spans="1:22" s="53" customFormat="1" ht="27" customHeight="1" x14ac:dyDescent="0.5">
      <c r="A110" s="51">
        <v>101</v>
      </c>
      <c r="B110" s="51" t="s">
        <v>1343</v>
      </c>
      <c r="C110" s="51" t="s">
        <v>9</v>
      </c>
      <c r="D110" s="51">
        <v>3644</v>
      </c>
      <c r="E110" s="52">
        <v>231</v>
      </c>
      <c r="F110" s="52">
        <v>16</v>
      </c>
      <c r="G110" s="52">
        <v>1</v>
      </c>
      <c r="H110" s="52"/>
      <c r="I110" s="52"/>
      <c r="J110" s="52">
        <v>67</v>
      </c>
      <c r="K110" s="52">
        <f t="shared" si="2"/>
        <v>67</v>
      </c>
      <c r="L110" s="52">
        <v>1</v>
      </c>
      <c r="M110" s="52" t="s">
        <v>1344</v>
      </c>
      <c r="N110" s="52"/>
      <c r="O110" s="52"/>
      <c r="P110" s="52"/>
      <c r="Q110" s="52"/>
      <c r="R110" s="52"/>
      <c r="S110" s="52"/>
      <c r="T110" s="52"/>
      <c r="U110" s="52"/>
      <c r="V110" s="52">
        <v>0</v>
      </c>
    </row>
    <row r="111" spans="1:22" s="53" customFormat="1" ht="27" customHeight="1" x14ac:dyDescent="0.5">
      <c r="A111" s="51">
        <v>102</v>
      </c>
      <c r="B111" s="51"/>
      <c r="C111" s="51" t="s">
        <v>9</v>
      </c>
      <c r="D111" s="51">
        <v>35500</v>
      </c>
      <c r="E111" s="52">
        <v>3987</v>
      </c>
      <c r="F111" s="52">
        <v>543</v>
      </c>
      <c r="G111" s="52">
        <v>1</v>
      </c>
      <c r="H111" s="52"/>
      <c r="I111" s="52">
        <v>1</v>
      </c>
      <c r="J111" s="52">
        <v>1</v>
      </c>
      <c r="K111" s="52">
        <f t="shared" si="2"/>
        <v>101</v>
      </c>
      <c r="L111" s="52">
        <v>1</v>
      </c>
      <c r="M111" s="52" t="s">
        <v>1344</v>
      </c>
      <c r="N111" s="52"/>
      <c r="O111" s="52"/>
      <c r="P111" s="52"/>
      <c r="Q111" s="52"/>
      <c r="R111" s="52"/>
      <c r="S111" s="52"/>
      <c r="T111" s="52"/>
      <c r="U111" s="52"/>
      <c r="V111" s="52">
        <v>0</v>
      </c>
    </row>
    <row r="112" spans="1:22" s="53" customFormat="1" ht="27" customHeight="1" x14ac:dyDescent="0.5">
      <c r="A112" s="51">
        <v>103</v>
      </c>
      <c r="B112" s="51"/>
      <c r="C112" s="51" t="s">
        <v>9</v>
      </c>
      <c r="D112" s="51">
        <v>53449</v>
      </c>
      <c r="E112" s="52">
        <v>4991</v>
      </c>
      <c r="F112" s="52">
        <v>124</v>
      </c>
      <c r="G112" s="52">
        <v>1</v>
      </c>
      <c r="H112" s="52">
        <v>9</v>
      </c>
      <c r="I112" s="52">
        <v>2</v>
      </c>
      <c r="J112" s="52">
        <v>25</v>
      </c>
      <c r="K112" s="52">
        <f t="shared" si="2"/>
        <v>3825</v>
      </c>
      <c r="L112" s="52">
        <v>1</v>
      </c>
      <c r="M112" s="52" t="s">
        <v>1344</v>
      </c>
      <c r="N112" s="52"/>
      <c r="O112" s="52"/>
      <c r="P112" s="52"/>
      <c r="Q112" s="52"/>
      <c r="R112" s="52"/>
      <c r="S112" s="52"/>
      <c r="T112" s="52"/>
      <c r="U112" s="52"/>
      <c r="V112" s="52">
        <v>0</v>
      </c>
    </row>
    <row r="113" spans="1:22" s="53" customFormat="1" ht="27" customHeight="1" x14ac:dyDescent="0.5">
      <c r="A113" s="51">
        <v>104</v>
      </c>
      <c r="B113" s="51"/>
      <c r="C113" s="51" t="s">
        <v>9</v>
      </c>
      <c r="D113" s="51"/>
      <c r="E113" s="52">
        <v>2628</v>
      </c>
      <c r="F113" s="52">
        <v>193</v>
      </c>
      <c r="G113" s="52">
        <v>1</v>
      </c>
      <c r="H113" s="52">
        <v>2</v>
      </c>
      <c r="I113" s="52"/>
      <c r="J113" s="52">
        <v>14</v>
      </c>
      <c r="K113" s="52">
        <f t="shared" si="2"/>
        <v>814</v>
      </c>
      <c r="L113" s="52">
        <v>1</v>
      </c>
      <c r="M113" s="52" t="s">
        <v>1344</v>
      </c>
      <c r="N113" s="52"/>
      <c r="O113" s="52"/>
      <c r="P113" s="52"/>
      <c r="Q113" s="52"/>
      <c r="R113" s="52"/>
      <c r="S113" s="52"/>
      <c r="T113" s="52"/>
      <c r="U113" s="52"/>
      <c r="V113" s="52">
        <v>0</v>
      </c>
    </row>
    <row r="114" spans="1:22" s="53" customFormat="1" ht="27" customHeight="1" x14ac:dyDescent="0.5">
      <c r="A114" s="51">
        <v>105</v>
      </c>
      <c r="B114" s="51"/>
      <c r="C114" s="51" t="s">
        <v>9</v>
      </c>
      <c r="D114" s="51">
        <v>16578</v>
      </c>
      <c r="E114" s="52">
        <v>2630</v>
      </c>
      <c r="F114" s="52">
        <v>166</v>
      </c>
      <c r="G114" s="52">
        <v>1</v>
      </c>
      <c r="H114" s="52">
        <v>6</v>
      </c>
      <c r="I114" s="52">
        <v>1</v>
      </c>
      <c r="J114" s="52">
        <v>69</v>
      </c>
      <c r="K114" s="52">
        <f t="shared" si="2"/>
        <v>2569</v>
      </c>
      <c r="L114" s="52">
        <v>1</v>
      </c>
      <c r="M114" s="52" t="s">
        <v>1344</v>
      </c>
      <c r="N114" s="52"/>
      <c r="O114" s="52"/>
      <c r="P114" s="52"/>
      <c r="Q114" s="52"/>
      <c r="R114" s="52"/>
      <c r="S114" s="52"/>
      <c r="T114" s="52"/>
      <c r="U114" s="52"/>
      <c r="V114" s="52">
        <v>0</v>
      </c>
    </row>
    <row r="115" spans="1:22" s="53" customFormat="1" ht="27" customHeight="1" x14ac:dyDescent="0.5">
      <c r="A115" s="51">
        <v>106</v>
      </c>
      <c r="B115" s="51"/>
      <c r="C115" s="51" t="s">
        <v>9</v>
      </c>
      <c r="D115" s="51"/>
      <c r="E115" s="52">
        <v>3535</v>
      </c>
      <c r="F115" s="52">
        <v>272</v>
      </c>
      <c r="G115" s="52">
        <v>1</v>
      </c>
      <c r="H115" s="52">
        <v>7</v>
      </c>
      <c r="I115" s="52"/>
      <c r="J115" s="52"/>
      <c r="K115" s="52">
        <f t="shared" si="2"/>
        <v>2800</v>
      </c>
      <c r="L115" s="52">
        <v>1</v>
      </c>
      <c r="M115" s="52" t="s">
        <v>1344</v>
      </c>
      <c r="N115" s="52"/>
      <c r="O115" s="52"/>
      <c r="P115" s="52"/>
      <c r="Q115" s="52"/>
      <c r="R115" s="52"/>
      <c r="S115" s="52"/>
      <c r="T115" s="52"/>
      <c r="U115" s="52"/>
      <c r="V115" s="52">
        <v>0</v>
      </c>
    </row>
    <row r="116" spans="1:22" s="53" customFormat="1" ht="27" customHeight="1" x14ac:dyDescent="0.5">
      <c r="A116" s="51">
        <v>107</v>
      </c>
      <c r="B116" s="51"/>
      <c r="C116" s="51" t="s">
        <v>9</v>
      </c>
      <c r="D116" s="51">
        <v>14784</v>
      </c>
      <c r="E116" s="52">
        <v>1933</v>
      </c>
      <c r="F116" s="52">
        <v>47</v>
      </c>
      <c r="G116" s="52">
        <v>1</v>
      </c>
      <c r="H116" s="52">
        <v>4</v>
      </c>
      <c r="I116" s="52"/>
      <c r="J116" s="52">
        <v>99</v>
      </c>
      <c r="K116" s="52">
        <f t="shared" si="2"/>
        <v>1699</v>
      </c>
      <c r="L116" s="52">
        <v>1</v>
      </c>
      <c r="M116" s="52" t="s">
        <v>1344</v>
      </c>
      <c r="N116" s="52"/>
      <c r="O116" s="52"/>
      <c r="P116" s="52"/>
      <c r="Q116" s="52"/>
      <c r="R116" s="52"/>
      <c r="S116" s="52"/>
      <c r="T116" s="52"/>
      <c r="U116" s="52"/>
      <c r="V116" s="52">
        <v>0</v>
      </c>
    </row>
    <row r="117" spans="1:22" s="53" customFormat="1" ht="27" customHeight="1" x14ac:dyDescent="0.5">
      <c r="A117" s="51">
        <v>108</v>
      </c>
      <c r="B117" s="51"/>
      <c r="C117" s="51" t="s">
        <v>13</v>
      </c>
      <c r="D117" s="51"/>
      <c r="E117" s="52"/>
      <c r="F117" s="52"/>
      <c r="G117" s="52">
        <v>1</v>
      </c>
      <c r="H117" s="52">
        <v>2</v>
      </c>
      <c r="I117" s="52">
        <v>2</v>
      </c>
      <c r="J117" s="52"/>
      <c r="K117" s="52">
        <f t="shared" si="2"/>
        <v>1000</v>
      </c>
      <c r="L117" s="52">
        <v>1</v>
      </c>
      <c r="M117" s="52" t="s">
        <v>1344</v>
      </c>
      <c r="N117" s="52"/>
      <c r="O117" s="52"/>
      <c r="P117" s="52"/>
      <c r="Q117" s="52"/>
      <c r="R117" s="52"/>
      <c r="S117" s="52"/>
      <c r="T117" s="52"/>
      <c r="U117" s="52"/>
      <c r="V117" s="52">
        <v>0.01</v>
      </c>
    </row>
    <row r="118" spans="1:22" s="53" customFormat="1" ht="27" customHeight="1" x14ac:dyDescent="0.5">
      <c r="A118" s="51">
        <v>109</v>
      </c>
      <c r="B118" s="51" t="s">
        <v>1345</v>
      </c>
      <c r="C118" s="51" t="s">
        <v>9</v>
      </c>
      <c r="D118" s="51">
        <v>44379</v>
      </c>
      <c r="E118" s="52">
        <v>4355</v>
      </c>
      <c r="F118" s="52">
        <v>164</v>
      </c>
      <c r="G118" s="52">
        <v>2</v>
      </c>
      <c r="H118" s="52"/>
      <c r="I118" s="52"/>
      <c r="J118" s="52">
        <v>66</v>
      </c>
      <c r="K118" s="52">
        <f t="shared" si="2"/>
        <v>66</v>
      </c>
      <c r="L118" s="52">
        <v>2</v>
      </c>
      <c r="M118" s="52" t="s">
        <v>1346</v>
      </c>
      <c r="N118" s="52" t="s">
        <v>15</v>
      </c>
      <c r="O118" s="52" t="s">
        <v>12</v>
      </c>
      <c r="P118" s="52">
        <v>138</v>
      </c>
      <c r="Q118" s="52"/>
      <c r="R118" s="52">
        <v>126</v>
      </c>
      <c r="S118" s="52">
        <v>12</v>
      </c>
      <c r="T118" s="52"/>
      <c r="U118" s="52">
        <v>30</v>
      </c>
      <c r="V118" s="52">
        <v>0</v>
      </c>
    </row>
    <row r="119" spans="1:22" s="53" customFormat="1" ht="27" customHeight="1" x14ac:dyDescent="0.5">
      <c r="A119" s="51">
        <v>110</v>
      </c>
      <c r="B119" s="51"/>
      <c r="C119" s="51" t="s">
        <v>9</v>
      </c>
      <c r="D119" s="51">
        <v>14825</v>
      </c>
      <c r="E119" s="52">
        <v>1971</v>
      </c>
      <c r="F119" s="52">
        <v>35</v>
      </c>
      <c r="G119" s="52">
        <v>1</v>
      </c>
      <c r="H119" s="52">
        <v>9</v>
      </c>
      <c r="I119" s="52"/>
      <c r="J119" s="52">
        <v>5</v>
      </c>
      <c r="K119" s="52">
        <f t="shared" si="2"/>
        <v>3605</v>
      </c>
      <c r="L119" s="52">
        <v>1</v>
      </c>
      <c r="M119" s="52" t="s">
        <v>1346</v>
      </c>
      <c r="N119" s="52"/>
      <c r="O119" s="52"/>
      <c r="P119" s="52"/>
      <c r="Q119" s="52"/>
      <c r="R119" s="52"/>
      <c r="S119" s="52"/>
      <c r="T119" s="52"/>
      <c r="U119" s="52"/>
      <c r="V119" s="52">
        <v>0</v>
      </c>
    </row>
    <row r="120" spans="1:22" s="53" customFormat="1" ht="27" customHeight="1" x14ac:dyDescent="0.5">
      <c r="A120" s="51">
        <v>111</v>
      </c>
      <c r="B120" s="51"/>
      <c r="C120" s="51" t="s">
        <v>9</v>
      </c>
      <c r="D120" s="51">
        <v>13912</v>
      </c>
      <c r="E120" s="52">
        <v>1606</v>
      </c>
      <c r="F120" s="52">
        <v>487</v>
      </c>
      <c r="G120" s="52">
        <v>1</v>
      </c>
      <c r="H120" s="52">
        <v>5</v>
      </c>
      <c r="I120" s="52"/>
      <c r="J120" s="52">
        <v>70</v>
      </c>
      <c r="K120" s="52">
        <f t="shared" si="2"/>
        <v>2070</v>
      </c>
      <c r="L120" s="52">
        <v>1</v>
      </c>
      <c r="M120" s="52" t="s">
        <v>1346</v>
      </c>
      <c r="N120" s="52"/>
      <c r="O120" s="52"/>
      <c r="P120" s="52"/>
      <c r="Q120" s="52"/>
      <c r="R120" s="52"/>
      <c r="S120" s="52"/>
      <c r="T120" s="52"/>
      <c r="U120" s="52"/>
      <c r="V120" s="52">
        <v>0</v>
      </c>
    </row>
    <row r="121" spans="1:22" s="53" customFormat="1" ht="27" customHeight="1" x14ac:dyDescent="0.5">
      <c r="A121" s="51">
        <v>112</v>
      </c>
      <c r="B121" s="51"/>
      <c r="C121" s="51" t="s">
        <v>9</v>
      </c>
      <c r="D121" s="51">
        <v>14777</v>
      </c>
      <c r="E121" s="52">
        <v>1926</v>
      </c>
      <c r="F121" s="52">
        <v>40</v>
      </c>
      <c r="G121" s="52">
        <v>1</v>
      </c>
      <c r="H121" s="52">
        <v>34</v>
      </c>
      <c r="I121" s="52">
        <v>2</v>
      </c>
      <c r="J121" s="52">
        <v>91</v>
      </c>
      <c r="K121" s="52">
        <f t="shared" si="2"/>
        <v>13891</v>
      </c>
      <c r="L121" s="52">
        <v>1</v>
      </c>
      <c r="M121" s="52" t="s">
        <v>1346</v>
      </c>
      <c r="N121" s="52"/>
      <c r="O121" s="52"/>
      <c r="P121" s="52"/>
      <c r="Q121" s="52"/>
      <c r="R121" s="52"/>
      <c r="S121" s="52"/>
      <c r="T121" s="52"/>
      <c r="U121" s="52"/>
      <c r="V121" s="52">
        <v>0</v>
      </c>
    </row>
    <row r="122" spans="1:22" s="53" customFormat="1" ht="27" customHeight="1" x14ac:dyDescent="0.5">
      <c r="A122" s="51">
        <v>113</v>
      </c>
      <c r="B122" s="51"/>
      <c r="C122" s="51" t="s">
        <v>9</v>
      </c>
      <c r="D122" s="51">
        <v>55265</v>
      </c>
      <c r="E122" s="52">
        <v>5303</v>
      </c>
      <c r="F122" s="52">
        <v>130</v>
      </c>
      <c r="G122" s="52">
        <v>1</v>
      </c>
      <c r="H122" s="52">
        <v>6</v>
      </c>
      <c r="I122" s="52"/>
      <c r="J122" s="52"/>
      <c r="K122" s="52">
        <f t="shared" si="2"/>
        <v>2400</v>
      </c>
      <c r="L122" s="52">
        <v>1</v>
      </c>
      <c r="M122" s="52" t="s">
        <v>1346</v>
      </c>
      <c r="N122" s="52"/>
      <c r="O122" s="52"/>
      <c r="P122" s="52"/>
      <c r="Q122" s="52"/>
      <c r="R122" s="52"/>
      <c r="S122" s="52"/>
      <c r="T122" s="52"/>
      <c r="U122" s="52"/>
      <c r="V122" s="52">
        <v>0</v>
      </c>
    </row>
    <row r="123" spans="1:22" s="53" customFormat="1" ht="27" customHeight="1" x14ac:dyDescent="0.5">
      <c r="A123" s="51">
        <v>114</v>
      </c>
      <c r="B123" s="51" t="s">
        <v>1347</v>
      </c>
      <c r="C123" s="51" t="s">
        <v>9</v>
      </c>
      <c r="D123" s="51">
        <v>3709</v>
      </c>
      <c r="E123" s="52">
        <v>294</v>
      </c>
      <c r="F123" s="52">
        <v>4</v>
      </c>
      <c r="G123" s="52">
        <v>2</v>
      </c>
      <c r="H123" s="52"/>
      <c r="I123" s="52"/>
      <c r="J123" s="52">
        <v>34</v>
      </c>
      <c r="K123" s="52">
        <f t="shared" si="2"/>
        <v>34</v>
      </c>
      <c r="L123" s="52">
        <v>2</v>
      </c>
      <c r="M123" s="52" t="s">
        <v>1348</v>
      </c>
      <c r="N123" s="52" t="s">
        <v>15</v>
      </c>
      <c r="O123" s="52" t="s">
        <v>12</v>
      </c>
      <c r="P123" s="52">
        <v>132</v>
      </c>
      <c r="Q123" s="52"/>
      <c r="R123" s="52"/>
      <c r="S123" s="52"/>
      <c r="T123" s="52"/>
      <c r="U123" s="52">
        <v>35</v>
      </c>
      <c r="V123" s="52">
        <v>0</v>
      </c>
    </row>
    <row r="124" spans="1:22" s="53" customFormat="1" ht="27" customHeight="1" x14ac:dyDescent="0.5">
      <c r="A124" s="51">
        <v>115</v>
      </c>
      <c r="B124" s="51"/>
      <c r="C124" s="51" t="s">
        <v>9</v>
      </c>
      <c r="D124" s="51">
        <v>16887</v>
      </c>
      <c r="E124" s="52">
        <v>2825</v>
      </c>
      <c r="F124" s="52">
        <v>507</v>
      </c>
      <c r="G124" s="52">
        <v>1</v>
      </c>
      <c r="H124" s="52">
        <v>10</v>
      </c>
      <c r="I124" s="52">
        <v>10</v>
      </c>
      <c r="J124" s="52">
        <v>87</v>
      </c>
      <c r="K124" s="52">
        <f t="shared" si="2"/>
        <v>5087</v>
      </c>
      <c r="L124" s="52">
        <v>1</v>
      </c>
      <c r="M124" s="52" t="s">
        <v>1348</v>
      </c>
      <c r="N124" s="52"/>
      <c r="O124" s="52"/>
      <c r="P124" s="52"/>
      <c r="Q124" s="52"/>
      <c r="R124" s="52"/>
      <c r="S124" s="52"/>
      <c r="T124" s="52"/>
      <c r="U124" s="52"/>
      <c r="V124" s="52">
        <v>0</v>
      </c>
    </row>
    <row r="125" spans="1:22" s="53" customFormat="1" ht="27" customHeight="1" x14ac:dyDescent="0.5">
      <c r="A125" s="51">
        <v>116</v>
      </c>
      <c r="B125" s="51" t="s">
        <v>1349</v>
      </c>
      <c r="C125" s="51" t="s">
        <v>9</v>
      </c>
      <c r="D125" s="51">
        <v>3641</v>
      </c>
      <c r="E125" s="52">
        <v>228</v>
      </c>
      <c r="F125" s="52">
        <v>13</v>
      </c>
      <c r="G125" s="52">
        <v>2</v>
      </c>
      <c r="H125" s="52"/>
      <c r="I125" s="52">
        <v>1</v>
      </c>
      <c r="J125" s="52">
        <v>43</v>
      </c>
      <c r="K125" s="52">
        <f t="shared" si="2"/>
        <v>143</v>
      </c>
      <c r="L125" s="52">
        <v>2</v>
      </c>
      <c r="M125" s="52" t="s">
        <v>1350</v>
      </c>
      <c r="N125" s="52" t="s">
        <v>15</v>
      </c>
      <c r="O125" s="52" t="s">
        <v>766</v>
      </c>
      <c r="P125" s="52">
        <v>93</v>
      </c>
      <c r="Q125" s="52"/>
      <c r="R125" s="52">
        <v>93</v>
      </c>
      <c r="S125" s="52"/>
      <c r="T125" s="52"/>
      <c r="U125" s="52">
        <v>30</v>
      </c>
      <c r="V125" s="52">
        <v>0</v>
      </c>
    </row>
    <row r="126" spans="1:22" s="53" customFormat="1" ht="27" customHeight="1" x14ac:dyDescent="0.5">
      <c r="A126" s="51">
        <v>117</v>
      </c>
      <c r="B126" s="51"/>
      <c r="C126" s="51" t="s">
        <v>9</v>
      </c>
      <c r="D126" s="51">
        <v>16881</v>
      </c>
      <c r="E126" s="52"/>
      <c r="F126" s="52">
        <v>149</v>
      </c>
      <c r="G126" s="52">
        <v>1</v>
      </c>
      <c r="H126" s="52">
        <v>15</v>
      </c>
      <c r="I126" s="52">
        <v>1</v>
      </c>
      <c r="J126" s="52">
        <v>79</v>
      </c>
      <c r="K126" s="52">
        <f t="shared" si="2"/>
        <v>6179</v>
      </c>
      <c r="L126" s="52">
        <v>1</v>
      </c>
      <c r="M126" s="52" t="s">
        <v>1350</v>
      </c>
      <c r="N126" s="52"/>
      <c r="O126" s="52"/>
      <c r="P126" s="52"/>
      <c r="Q126" s="52"/>
      <c r="R126" s="52"/>
      <c r="S126" s="52"/>
      <c r="T126" s="52"/>
      <c r="U126" s="52"/>
      <c r="V126" s="52">
        <v>0</v>
      </c>
    </row>
    <row r="127" spans="1:22" s="53" customFormat="1" ht="27" customHeight="1" x14ac:dyDescent="0.5">
      <c r="A127" s="51">
        <v>118</v>
      </c>
      <c r="B127" s="51"/>
      <c r="C127" s="51" t="s">
        <v>9</v>
      </c>
      <c r="D127" s="51">
        <v>16567</v>
      </c>
      <c r="E127" s="52">
        <v>2819</v>
      </c>
      <c r="F127" s="52">
        <v>366</v>
      </c>
      <c r="G127" s="52">
        <v>1</v>
      </c>
      <c r="H127" s="52">
        <v>6</v>
      </c>
      <c r="I127" s="52"/>
      <c r="J127" s="52">
        <v>31</v>
      </c>
      <c r="K127" s="52">
        <f t="shared" si="2"/>
        <v>2431</v>
      </c>
      <c r="L127" s="52">
        <v>1</v>
      </c>
      <c r="M127" s="52" t="s">
        <v>1350</v>
      </c>
      <c r="N127" s="52"/>
      <c r="O127" s="52"/>
      <c r="P127" s="52"/>
      <c r="Q127" s="52"/>
      <c r="R127" s="52"/>
      <c r="S127" s="52"/>
      <c r="T127" s="52"/>
      <c r="U127" s="52"/>
      <c r="V127" s="52">
        <v>0</v>
      </c>
    </row>
    <row r="128" spans="1:22" s="53" customFormat="1" ht="27" customHeight="1" x14ac:dyDescent="0.5">
      <c r="A128" s="51">
        <v>119</v>
      </c>
      <c r="B128" s="51" t="s">
        <v>1351</v>
      </c>
      <c r="C128" s="51" t="s">
        <v>9</v>
      </c>
      <c r="D128" s="51">
        <v>3686</v>
      </c>
      <c r="E128" s="52">
        <v>3862</v>
      </c>
      <c r="F128" s="52">
        <v>60</v>
      </c>
      <c r="G128" s="52">
        <v>2</v>
      </c>
      <c r="H128" s="52"/>
      <c r="I128" s="52">
        <v>1</v>
      </c>
      <c r="J128" s="52">
        <v>9</v>
      </c>
      <c r="K128" s="52">
        <f t="shared" si="2"/>
        <v>109</v>
      </c>
      <c r="L128" s="52">
        <v>2</v>
      </c>
      <c r="M128" s="52" t="s">
        <v>1352</v>
      </c>
      <c r="N128" s="52" t="s">
        <v>15</v>
      </c>
      <c r="O128" s="52" t="s">
        <v>12</v>
      </c>
      <c r="P128" s="52">
        <v>180</v>
      </c>
      <c r="Q128" s="52"/>
      <c r="R128" s="52"/>
      <c r="S128" s="52"/>
      <c r="T128" s="52"/>
      <c r="U128" s="52">
        <v>30</v>
      </c>
      <c r="V128" s="52">
        <v>0</v>
      </c>
    </row>
    <row r="129" spans="1:22" s="53" customFormat="1" ht="27" customHeight="1" x14ac:dyDescent="0.5">
      <c r="A129" s="51">
        <v>120</v>
      </c>
      <c r="B129" s="51"/>
      <c r="C129" s="51" t="s">
        <v>9</v>
      </c>
      <c r="D129" s="51">
        <v>16917</v>
      </c>
      <c r="E129" s="52">
        <v>3584</v>
      </c>
      <c r="F129" s="52">
        <v>499</v>
      </c>
      <c r="G129" s="52">
        <v>1</v>
      </c>
      <c r="H129" s="52">
        <v>17</v>
      </c>
      <c r="I129" s="52">
        <v>1</v>
      </c>
      <c r="J129" s="52">
        <v>61</v>
      </c>
      <c r="K129" s="52">
        <f t="shared" si="2"/>
        <v>6961</v>
      </c>
      <c r="L129" s="52">
        <v>1</v>
      </c>
      <c r="M129" s="52" t="s">
        <v>1352</v>
      </c>
      <c r="N129" s="52"/>
      <c r="O129" s="52"/>
      <c r="P129" s="52"/>
      <c r="Q129" s="52"/>
      <c r="R129" s="52"/>
      <c r="S129" s="52"/>
      <c r="T129" s="52"/>
      <c r="U129" s="52"/>
      <c r="V129" s="52">
        <v>0</v>
      </c>
    </row>
    <row r="130" spans="1:22" s="53" customFormat="1" ht="27" customHeight="1" x14ac:dyDescent="0.5">
      <c r="A130" s="51">
        <v>121</v>
      </c>
      <c r="B130" s="51"/>
      <c r="C130" s="51" t="s">
        <v>9</v>
      </c>
      <c r="D130" s="51"/>
      <c r="E130" s="52">
        <v>3858</v>
      </c>
      <c r="F130" s="52">
        <v>58</v>
      </c>
      <c r="G130" s="52">
        <v>1</v>
      </c>
      <c r="H130" s="52">
        <v>21</v>
      </c>
      <c r="I130" s="52">
        <v>2</v>
      </c>
      <c r="J130" s="52">
        <v>11</v>
      </c>
      <c r="K130" s="52">
        <f t="shared" si="2"/>
        <v>8611</v>
      </c>
      <c r="L130" s="52">
        <v>1</v>
      </c>
      <c r="M130" s="52" t="s">
        <v>1352</v>
      </c>
      <c r="N130" s="52"/>
      <c r="O130" s="52"/>
      <c r="P130" s="52"/>
      <c r="Q130" s="52"/>
      <c r="R130" s="52"/>
      <c r="S130" s="52"/>
      <c r="T130" s="52"/>
      <c r="U130" s="52"/>
      <c r="V130" s="52">
        <v>0</v>
      </c>
    </row>
    <row r="131" spans="1:22" s="53" customFormat="1" ht="27" customHeight="1" x14ac:dyDescent="0.5">
      <c r="A131" s="51">
        <v>122</v>
      </c>
      <c r="B131" s="51" t="s">
        <v>2993</v>
      </c>
      <c r="C131" s="51" t="s">
        <v>9</v>
      </c>
      <c r="D131" s="51">
        <v>3714</v>
      </c>
      <c r="E131" s="52">
        <v>300</v>
      </c>
      <c r="F131" s="52">
        <v>89</v>
      </c>
      <c r="G131" s="52">
        <v>2</v>
      </c>
      <c r="H131" s="52"/>
      <c r="I131" s="52"/>
      <c r="J131" s="52">
        <v>85</v>
      </c>
      <c r="K131" s="52">
        <f t="shared" si="2"/>
        <v>85</v>
      </c>
      <c r="L131" s="52">
        <v>2</v>
      </c>
      <c r="M131" s="52" t="s">
        <v>1353</v>
      </c>
      <c r="N131" s="52" t="s">
        <v>15</v>
      </c>
      <c r="O131" s="52" t="s">
        <v>42</v>
      </c>
      <c r="P131" s="52">
        <v>136</v>
      </c>
      <c r="Q131" s="52"/>
      <c r="R131" s="52">
        <v>96</v>
      </c>
      <c r="S131" s="52">
        <v>40</v>
      </c>
      <c r="T131" s="52"/>
      <c r="U131" s="52">
        <v>5</v>
      </c>
      <c r="V131" s="52">
        <v>0</v>
      </c>
    </row>
    <row r="132" spans="1:22" s="53" customFormat="1" ht="27" customHeight="1" x14ac:dyDescent="0.5">
      <c r="A132" s="51">
        <v>123</v>
      </c>
      <c r="B132" s="51"/>
      <c r="C132" s="51" t="s">
        <v>39</v>
      </c>
      <c r="D132" s="51"/>
      <c r="E132" s="52"/>
      <c r="F132" s="52"/>
      <c r="G132" s="52">
        <v>1</v>
      </c>
      <c r="H132" s="52">
        <v>11</v>
      </c>
      <c r="I132" s="52"/>
      <c r="J132" s="52">
        <v>23</v>
      </c>
      <c r="K132" s="52">
        <f t="shared" si="2"/>
        <v>4423</v>
      </c>
      <c r="L132" s="52">
        <v>1</v>
      </c>
      <c r="M132" s="52" t="s">
        <v>1353</v>
      </c>
      <c r="N132" s="52"/>
      <c r="O132" s="52"/>
      <c r="P132" s="52"/>
      <c r="Q132" s="52"/>
      <c r="R132" s="52"/>
      <c r="S132" s="52"/>
      <c r="T132" s="52"/>
      <c r="U132" s="52"/>
      <c r="V132" s="52">
        <v>0.01</v>
      </c>
    </row>
    <row r="133" spans="1:22" s="53" customFormat="1" ht="27" customHeight="1" x14ac:dyDescent="0.5">
      <c r="A133" s="51">
        <v>124</v>
      </c>
      <c r="B133" s="51"/>
      <c r="C133" s="51" t="s">
        <v>9</v>
      </c>
      <c r="D133" s="51">
        <v>14626</v>
      </c>
      <c r="E133" s="52">
        <v>1785</v>
      </c>
      <c r="F133" s="52">
        <v>52</v>
      </c>
      <c r="G133" s="52">
        <v>1</v>
      </c>
      <c r="H133" s="52">
        <v>8</v>
      </c>
      <c r="I133" s="52">
        <v>1</v>
      </c>
      <c r="J133" s="52">
        <v>39</v>
      </c>
      <c r="K133" s="52">
        <f t="shared" si="2"/>
        <v>3339</v>
      </c>
      <c r="L133" s="52">
        <v>1</v>
      </c>
      <c r="M133" s="52" t="s">
        <v>1353</v>
      </c>
      <c r="N133" s="52"/>
      <c r="O133" s="52"/>
      <c r="P133" s="52"/>
      <c r="Q133" s="52"/>
      <c r="R133" s="52"/>
      <c r="S133" s="52"/>
      <c r="T133" s="52"/>
      <c r="U133" s="52"/>
      <c r="V133" s="52">
        <v>0</v>
      </c>
    </row>
    <row r="134" spans="1:22" s="53" customFormat="1" ht="27" customHeight="1" x14ac:dyDescent="0.5">
      <c r="A134" s="51">
        <v>125</v>
      </c>
      <c r="B134" s="51"/>
      <c r="C134" s="51" t="s">
        <v>9</v>
      </c>
      <c r="D134" s="51">
        <v>55266</v>
      </c>
      <c r="E134" s="52">
        <v>5304</v>
      </c>
      <c r="F134" s="52">
        <v>131</v>
      </c>
      <c r="G134" s="52">
        <v>1</v>
      </c>
      <c r="H134" s="52">
        <v>5</v>
      </c>
      <c r="I134" s="52"/>
      <c r="J134" s="52"/>
      <c r="K134" s="52">
        <f t="shared" si="2"/>
        <v>2000</v>
      </c>
      <c r="L134" s="52">
        <v>1</v>
      </c>
      <c r="M134" s="52" t="s">
        <v>1353</v>
      </c>
      <c r="N134" s="52"/>
      <c r="O134" s="52"/>
      <c r="P134" s="52"/>
      <c r="Q134" s="52"/>
      <c r="R134" s="52"/>
      <c r="S134" s="52"/>
      <c r="T134" s="52"/>
      <c r="U134" s="52"/>
      <c r="V134" s="52">
        <v>0</v>
      </c>
    </row>
    <row r="135" spans="1:22" s="53" customFormat="1" ht="27" customHeight="1" x14ac:dyDescent="0.5">
      <c r="A135" s="51">
        <v>126</v>
      </c>
      <c r="B135" s="51"/>
      <c r="C135" s="51" t="s">
        <v>9</v>
      </c>
      <c r="D135" s="51">
        <v>47950</v>
      </c>
      <c r="E135" s="52">
        <v>4618</v>
      </c>
      <c r="F135" s="52">
        <v>116</v>
      </c>
      <c r="G135" s="52">
        <v>1</v>
      </c>
      <c r="H135" s="52">
        <v>8</v>
      </c>
      <c r="I135" s="52"/>
      <c r="J135" s="52">
        <v>85</v>
      </c>
      <c r="K135" s="52">
        <f t="shared" si="2"/>
        <v>3285</v>
      </c>
      <c r="L135" s="52">
        <v>1</v>
      </c>
      <c r="M135" s="52" t="s">
        <v>1353</v>
      </c>
      <c r="N135" s="52"/>
      <c r="O135" s="52"/>
      <c r="P135" s="52"/>
      <c r="Q135" s="52"/>
      <c r="R135" s="52"/>
      <c r="S135" s="52"/>
      <c r="T135" s="52"/>
      <c r="U135" s="52"/>
      <c r="V135" s="52">
        <v>0</v>
      </c>
    </row>
    <row r="136" spans="1:22" s="53" customFormat="1" ht="27" customHeight="1" x14ac:dyDescent="0.5">
      <c r="A136" s="51">
        <v>127</v>
      </c>
      <c r="B136" s="51"/>
      <c r="C136" s="51" t="s">
        <v>32</v>
      </c>
      <c r="D136" s="51">
        <v>3183</v>
      </c>
      <c r="E136" s="52">
        <v>3183</v>
      </c>
      <c r="F136" s="52">
        <v>108</v>
      </c>
      <c r="G136" s="52">
        <v>1</v>
      </c>
      <c r="H136" s="52">
        <v>6</v>
      </c>
      <c r="I136" s="52">
        <v>1</v>
      </c>
      <c r="J136" s="52">
        <v>73</v>
      </c>
      <c r="K136" s="52">
        <f t="shared" si="2"/>
        <v>2573</v>
      </c>
      <c r="L136" s="52">
        <v>1</v>
      </c>
      <c r="M136" s="52" t="s">
        <v>1353</v>
      </c>
      <c r="N136" s="52"/>
      <c r="O136" s="52"/>
      <c r="P136" s="52"/>
      <c r="Q136" s="52"/>
      <c r="R136" s="52"/>
      <c r="S136" s="52"/>
      <c r="T136" s="52"/>
      <c r="U136" s="52"/>
      <c r="V136" s="52">
        <v>0.01</v>
      </c>
    </row>
    <row r="137" spans="1:22" s="53" customFormat="1" ht="27" customHeight="1" x14ac:dyDescent="0.5">
      <c r="A137" s="51">
        <v>128</v>
      </c>
      <c r="B137" s="51" t="s">
        <v>1354</v>
      </c>
      <c r="C137" s="51" t="s">
        <v>9</v>
      </c>
      <c r="D137" s="51">
        <v>3717</v>
      </c>
      <c r="E137" s="52">
        <v>303</v>
      </c>
      <c r="F137" s="52">
        <v>92</v>
      </c>
      <c r="G137" s="52">
        <v>2</v>
      </c>
      <c r="H137" s="52"/>
      <c r="I137" s="52"/>
      <c r="J137" s="52">
        <v>49</v>
      </c>
      <c r="K137" s="52">
        <f t="shared" si="2"/>
        <v>49</v>
      </c>
      <c r="L137" s="52">
        <v>2</v>
      </c>
      <c r="M137" s="52" t="s">
        <v>57</v>
      </c>
      <c r="N137" s="52" t="s">
        <v>15</v>
      </c>
      <c r="O137" s="52" t="s">
        <v>12</v>
      </c>
      <c r="P137" s="52">
        <v>160</v>
      </c>
      <c r="Q137" s="52"/>
      <c r="R137" s="52">
        <v>160</v>
      </c>
      <c r="S137" s="52"/>
      <c r="T137" s="52"/>
      <c r="U137" s="52">
        <v>30</v>
      </c>
      <c r="V137" s="52">
        <v>0</v>
      </c>
    </row>
    <row r="138" spans="1:22" s="53" customFormat="1" ht="27" customHeight="1" x14ac:dyDescent="0.5">
      <c r="A138" s="51">
        <v>129</v>
      </c>
      <c r="B138" s="51"/>
      <c r="C138" s="51" t="s">
        <v>9</v>
      </c>
      <c r="D138" s="51">
        <v>42719</v>
      </c>
      <c r="E138" s="52">
        <v>4324</v>
      </c>
      <c r="F138" s="52">
        <v>157</v>
      </c>
      <c r="G138" s="52">
        <v>3</v>
      </c>
      <c r="H138" s="52"/>
      <c r="I138" s="52"/>
      <c r="J138" s="52">
        <v>39</v>
      </c>
      <c r="K138" s="52">
        <f t="shared" si="2"/>
        <v>39</v>
      </c>
      <c r="L138" s="52">
        <v>3</v>
      </c>
      <c r="M138" s="52" t="s">
        <v>57</v>
      </c>
      <c r="N138" s="52"/>
      <c r="O138" s="52" t="s">
        <v>27</v>
      </c>
      <c r="P138" s="52">
        <v>12</v>
      </c>
      <c r="Q138" s="52"/>
      <c r="R138" s="52"/>
      <c r="S138" s="52">
        <v>12</v>
      </c>
      <c r="T138" s="52"/>
      <c r="U138" s="52">
        <v>30</v>
      </c>
      <c r="V138" s="52">
        <v>0</v>
      </c>
    </row>
    <row r="139" spans="1:22" s="53" customFormat="1" ht="27" customHeight="1" x14ac:dyDescent="0.5">
      <c r="A139" s="51">
        <v>130</v>
      </c>
      <c r="B139" s="51"/>
      <c r="C139" s="51" t="s">
        <v>9</v>
      </c>
      <c r="D139" s="51">
        <v>16551</v>
      </c>
      <c r="E139" s="52">
        <v>2604</v>
      </c>
      <c r="F139" s="52">
        <v>192</v>
      </c>
      <c r="G139" s="52">
        <v>1</v>
      </c>
      <c r="H139" s="52">
        <v>3</v>
      </c>
      <c r="I139" s="52">
        <v>1</v>
      </c>
      <c r="J139" s="52">
        <v>63</v>
      </c>
      <c r="K139" s="52">
        <f t="shared" si="2"/>
        <v>1363</v>
      </c>
      <c r="L139" s="52">
        <v>1</v>
      </c>
      <c r="M139" s="52" t="s">
        <v>57</v>
      </c>
      <c r="N139" s="52"/>
      <c r="O139" s="52"/>
      <c r="P139" s="52"/>
      <c r="Q139" s="52"/>
      <c r="R139" s="52"/>
      <c r="S139" s="52"/>
      <c r="T139" s="52"/>
      <c r="U139" s="52"/>
      <c r="V139" s="52">
        <v>0</v>
      </c>
    </row>
    <row r="140" spans="1:22" s="53" customFormat="1" ht="27" customHeight="1" x14ac:dyDescent="0.5">
      <c r="A140" s="51">
        <v>131</v>
      </c>
      <c r="B140" s="51"/>
      <c r="C140" s="51" t="s">
        <v>9</v>
      </c>
      <c r="D140" s="51">
        <v>16579</v>
      </c>
      <c r="E140" s="52">
        <v>2631</v>
      </c>
      <c r="F140" s="52">
        <v>167</v>
      </c>
      <c r="G140" s="52">
        <v>1</v>
      </c>
      <c r="H140" s="52">
        <v>5</v>
      </c>
      <c r="I140" s="52">
        <v>2</v>
      </c>
      <c r="J140" s="52">
        <v>23</v>
      </c>
      <c r="K140" s="52">
        <f t="shared" si="2"/>
        <v>2223</v>
      </c>
      <c r="L140" s="52">
        <v>1</v>
      </c>
      <c r="M140" s="52" t="s">
        <v>57</v>
      </c>
      <c r="N140" s="52"/>
      <c r="O140" s="52"/>
      <c r="P140" s="52"/>
      <c r="Q140" s="52"/>
      <c r="R140" s="52"/>
      <c r="S140" s="52"/>
      <c r="T140" s="52"/>
      <c r="U140" s="52"/>
      <c r="V140" s="52">
        <v>0</v>
      </c>
    </row>
    <row r="141" spans="1:22" s="53" customFormat="1" ht="27" customHeight="1" x14ac:dyDescent="0.5">
      <c r="A141" s="51">
        <v>132</v>
      </c>
      <c r="B141" s="51" t="s">
        <v>1355</v>
      </c>
      <c r="C141" s="51" t="s">
        <v>9</v>
      </c>
      <c r="D141" s="51">
        <v>3693</v>
      </c>
      <c r="E141" s="52">
        <v>279</v>
      </c>
      <c r="F141" s="52">
        <v>67</v>
      </c>
      <c r="G141" s="52">
        <v>2</v>
      </c>
      <c r="H141" s="52"/>
      <c r="I141" s="52"/>
      <c r="J141" s="52">
        <v>66</v>
      </c>
      <c r="K141" s="52">
        <f t="shared" si="2"/>
        <v>66</v>
      </c>
      <c r="L141" s="52">
        <v>2</v>
      </c>
      <c r="M141" s="52" t="s">
        <v>1356</v>
      </c>
      <c r="N141" s="52" t="s">
        <v>15</v>
      </c>
      <c r="O141" s="52" t="s">
        <v>12</v>
      </c>
      <c r="P141" s="52">
        <v>186</v>
      </c>
      <c r="Q141" s="52"/>
      <c r="R141" s="52">
        <v>180</v>
      </c>
      <c r="S141" s="52">
        <v>6</v>
      </c>
      <c r="T141" s="52"/>
      <c r="U141" s="52">
        <v>30</v>
      </c>
      <c r="V141" s="52">
        <v>0</v>
      </c>
    </row>
    <row r="142" spans="1:22" s="53" customFormat="1" ht="27" customHeight="1" x14ac:dyDescent="0.5">
      <c r="A142" s="51">
        <v>133</v>
      </c>
      <c r="B142" s="51"/>
      <c r="C142" s="51" t="s">
        <v>9</v>
      </c>
      <c r="D142" s="51">
        <v>34299</v>
      </c>
      <c r="E142" s="52">
        <v>3872</v>
      </c>
      <c r="F142" s="52">
        <v>88</v>
      </c>
      <c r="G142" s="52">
        <v>1</v>
      </c>
      <c r="H142" s="52">
        <v>8</v>
      </c>
      <c r="I142" s="52"/>
      <c r="J142" s="52">
        <v>59</v>
      </c>
      <c r="K142" s="52">
        <f t="shared" si="2"/>
        <v>3259</v>
      </c>
      <c r="L142" s="52">
        <v>1</v>
      </c>
      <c r="M142" s="52" t="s">
        <v>1356</v>
      </c>
      <c r="N142" s="52"/>
      <c r="O142" s="52"/>
      <c r="P142" s="52"/>
      <c r="Q142" s="52"/>
      <c r="R142" s="52"/>
      <c r="S142" s="52"/>
      <c r="T142" s="52"/>
      <c r="U142" s="52"/>
      <c r="V142" s="52">
        <v>0</v>
      </c>
    </row>
    <row r="143" spans="1:22" s="53" customFormat="1" ht="27" customHeight="1" x14ac:dyDescent="0.5">
      <c r="A143" s="51">
        <v>134</v>
      </c>
      <c r="B143" s="51"/>
      <c r="C143" s="51" t="s">
        <v>9</v>
      </c>
      <c r="D143" s="51">
        <v>48022</v>
      </c>
      <c r="E143" s="52">
        <v>4399</v>
      </c>
      <c r="F143" s="52">
        <v>171</v>
      </c>
      <c r="G143" s="52">
        <v>1</v>
      </c>
      <c r="H143" s="52">
        <v>11</v>
      </c>
      <c r="I143" s="52"/>
      <c r="J143" s="52">
        <v>84</v>
      </c>
      <c r="K143" s="52">
        <f t="shared" si="2"/>
        <v>4484</v>
      </c>
      <c r="L143" s="52">
        <v>1</v>
      </c>
      <c r="M143" s="52" t="s">
        <v>1356</v>
      </c>
      <c r="N143" s="52"/>
      <c r="O143" s="52"/>
      <c r="P143" s="52"/>
      <c r="Q143" s="52"/>
      <c r="R143" s="52"/>
      <c r="S143" s="52"/>
      <c r="T143" s="52"/>
      <c r="U143" s="52"/>
      <c r="V143" s="52">
        <v>0</v>
      </c>
    </row>
    <row r="144" spans="1:22" s="53" customFormat="1" ht="27" customHeight="1" x14ac:dyDescent="0.5">
      <c r="A144" s="51">
        <v>135</v>
      </c>
      <c r="B144" s="51" t="s">
        <v>1357</v>
      </c>
      <c r="C144" s="51" t="s">
        <v>9</v>
      </c>
      <c r="D144" s="51">
        <v>3718</v>
      </c>
      <c r="E144" s="52"/>
      <c r="F144" s="52">
        <v>93</v>
      </c>
      <c r="G144" s="52">
        <v>2</v>
      </c>
      <c r="H144" s="52"/>
      <c r="I144" s="52"/>
      <c r="J144" s="52">
        <v>46</v>
      </c>
      <c r="K144" s="52">
        <f t="shared" si="2"/>
        <v>46</v>
      </c>
      <c r="L144" s="52">
        <v>2</v>
      </c>
      <c r="M144" s="52" t="s">
        <v>1358</v>
      </c>
      <c r="N144" s="52" t="s">
        <v>15</v>
      </c>
      <c r="O144" s="52" t="s">
        <v>12</v>
      </c>
      <c r="P144" s="52">
        <v>120</v>
      </c>
      <c r="Q144" s="52"/>
      <c r="R144" s="52">
        <v>108</v>
      </c>
      <c r="S144" s="52">
        <v>12</v>
      </c>
      <c r="T144" s="52"/>
      <c r="U144" s="52">
        <v>30</v>
      </c>
      <c r="V144" s="52">
        <v>0</v>
      </c>
    </row>
    <row r="145" spans="1:22" s="53" customFormat="1" ht="27" customHeight="1" x14ac:dyDescent="0.5">
      <c r="A145" s="51">
        <v>136</v>
      </c>
      <c r="B145" s="51"/>
      <c r="C145" s="51" t="s">
        <v>9</v>
      </c>
      <c r="D145" s="51">
        <v>14610</v>
      </c>
      <c r="E145" s="52"/>
      <c r="F145" s="52">
        <v>32</v>
      </c>
      <c r="G145" s="52">
        <v>1</v>
      </c>
      <c r="H145" s="52">
        <v>16</v>
      </c>
      <c r="I145" s="52"/>
      <c r="J145" s="52">
        <v>42</v>
      </c>
      <c r="K145" s="52">
        <f t="shared" si="2"/>
        <v>6442</v>
      </c>
      <c r="L145" s="52">
        <v>1</v>
      </c>
      <c r="M145" s="52" t="s">
        <v>1358</v>
      </c>
      <c r="N145" s="52"/>
      <c r="O145" s="52"/>
      <c r="P145" s="52"/>
      <c r="Q145" s="52"/>
      <c r="R145" s="52"/>
      <c r="S145" s="52"/>
      <c r="T145" s="52"/>
      <c r="U145" s="52"/>
      <c r="V145" s="52">
        <v>0</v>
      </c>
    </row>
    <row r="146" spans="1:22" s="53" customFormat="1" ht="27" customHeight="1" x14ac:dyDescent="0.5">
      <c r="A146" s="51">
        <v>137</v>
      </c>
      <c r="B146" s="51"/>
      <c r="C146" s="51" t="s">
        <v>9</v>
      </c>
      <c r="D146" s="51">
        <v>7225</v>
      </c>
      <c r="E146" s="52"/>
      <c r="F146" s="52">
        <v>75</v>
      </c>
      <c r="G146" s="52">
        <v>1</v>
      </c>
      <c r="H146" s="52"/>
      <c r="I146" s="52">
        <v>1</v>
      </c>
      <c r="J146" s="52">
        <v>90</v>
      </c>
      <c r="K146" s="52">
        <f t="shared" si="2"/>
        <v>190</v>
      </c>
      <c r="L146" s="52">
        <v>1</v>
      </c>
      <c r="M146" s="52" t="s">
        <v>1358</v>
      </c>
      <c r="N146" s="52"/>
      <c r="O146" s="52"/>
      <c r="P146" s="52"/>
      <c r="Q146" s="52"/>
      <c r="R146" s="52"/>
      <c r="S146" s="52"/>
      <c r="T146" s="52"/>
      <c r="U146" s="52"/>
      <c r="V146" s="52">
        <v>0</v>
      </c>
    </row>
    <row r="147" spans="1:22" s="53" customFormat="1" ht="27" customHeight="1" x14ac:dyDescent="0.5">
      <c r="A147" s="51">
        <v>138</v>
      </c>
      <c r="B147" s="51"/>
      <c r="C147" s="51" t="s">
        <v>39</v>
      </c>
      <c r="D147" s="51"/>
      <c r="E147" s="52"/>
      <c r="F147" s="52"/>
      <c r="G147" s="52">
        <v>1</v>
      </c>
      <c r="H147" s="52">
        <v>12</v>
      </c>
      <c r="I147" s="52"/>
      <c r="J147" s="52">
        <v>20</v>
      </c>
      <c r="K147" s="52">
        <f t="shared" si="2"/>
        <v>4820</v>
      </c>
      <c r="L147" s="52">
        <v>1</v>
      </c>
      <c r="M147" s="52" t="s">
        <v>1358</v>
      </c>
      <c r="N147" s="52"/>
      <c r="O147" s="52"/>
      <c r="P147" s="52"/>
      <c r="Q147" s="52"/>
      <c r="R147" s="52"/>
      <c r="S147" s="52"/>
      <c r="T147" s="52"/>
      <c r="U147" s="52"/>
      <c r="V147" s="52">
        <v>0.01</v>
      </c>
    </row>
    <row r="148" spans="1:22" s="53" customFormat="1" ht="27" customHeight="1" x14ac:dyDescent="0.5">
      <c r="A148" s="51">
        <v>139</v>
      </c>
      <c r="B148" s="51" t="s">
        <v>1359</v>
      </c>
      <c r="C148" s="51" t="s">
        <v>9</v>
      </c>
      <c r="D148" s="51">
        <v>3636</v>
      </c>
      <c r="E148" s="52">
        <v>223</v>
      </c>
      <c r="F148" s="52">
        <v>4</v>
      </c>
      <c r="G148" s="52">
        <v>2</v>
      </c>
      <c r="H148" s="52"/>
      <c r="I148" s="52"/>
      <c r="J148" s="52">
        <v>83</v>
      </c>
      <c r="K148" s="52">
        <f t="shared" si="2"/>
        <v>83</v>
      </c>
      <c r="L148" s="52">
        <v>2</v>
      </c>
      <c r="M148" s="52" t="s">
        <v>1360</v>
      </c>
      <c r="N148" s="52" t="s">
        <v>15</v>
      </c>
      <c r="O148" s="52" t="s">
        <v>42</v>
      </c>
      <c r="P148" s="52">
        <v>48</v>
      </c>
      <c r="Q148" s="52"/>
      <c r="R148" s="52">
        <v>48</v>
      </c>
      <c r="S148" s="52"/>
      <c r="T148" s="52"/>
      <c r="U148" s="52">
        <v>2</v>
      </c>
      <c r="V148" s="52">
        <v>0</v>
      </c>
    </row>
    <row r="149" spans="1:22" s="53" customFormat="1" ht="27" customHeight="1" x14ac:dyDescent="0.5">
      <c r="A149" s="51">
        <v>140</v>
      </c>
      <c r="B149" s="51" t="s">
        <v>1361</v>
      </c>
      <c r="C149" s="51" t="s">
        <v>1362</v>
      </c>
      <c r="D149" s="51"/>
      <c r="E149" s="52"/>
      <c r="F149" s="52"/>
      <c r="G149" s="52">
        <v>2</v>
      </c>
      <c r="H149" s="52"/>
      <c r="I149" s="52"/>
      <c r="J149" s="52"/>
      <c r="K149" s="52">
        <f t="shared" si="2"/>
        <v>0</v>
      </c>
      <c r="L149" s="52">
        <v>2</v>
      </c>
      <c r="M149" s="52" t="s">
        <v>1363</v>
      </c>
      <c r="N149" s="52" t="s">
        <v>15</v>
      </c>
      <c r="O149" s="52" t="s">
        <v>42</v>
      </c>
      <c r="P149" s="52">
        <v>30</v>
      </c>
      <c r="Q149" s="52"/>
      <c r="R149" s="52">
        <v>30</v>
      </c>
      <c r="S149" s="52"/>
      <c r="T149" s="52"/>
      <c r="U149" s="52">
        <v>2</v>
      </c>
      <c r="V149" s="52">
        <v>0.02</v>
      </c>
    </row>
    <row r="150" spans="1:22" s="53" customFormat="1" ht="27" customHeight="1" x14ac:dyDescent="0.5">
      <c r="A150" s="51">
        <v>141</v>
      </c>
      <c r="B150" s="51" t="s">
        <v>1364</v>
      </c>
      <c r="C150" s="51" t="s">
        <v>9</v>
      </c>
      <c r="D150" s="51">
        <v>3702</v>
      </c>
      <c r="E150" s="52">
        <v>288</v>
      </c>
      <c r="F150" s="52">
        <v>76</v>
      </c>
      <c r="G150" s="52">
        <v>2</v>
      </c>
      <c r="H150" s="52"/>
      <c r="I150" s="52">
        <v>1</v>
      </c>
      <c r="J150" s="52">
        <v>37</v>
      </c>
      <c r="K150" s="52">
        <f t="shared" si="2"/>
        <v>137</v>
      </c>
      <c r="L150" s="52">
        <v>2</v>
      </c>
      <c r="M150" s="52" t="s">
        <v>1365</v>
      </c>
      <c r="N150" s="52" t="s">
        <v>15</v>
      </c>
      <c r="O150" s="52" t="s">
        <v>12</v>
      </c>
      <c r="P150" s="52">
        <v>258</v>
      </c>
      <c r="Q150" s="52"/>
      <c r="R150" s="52">
        <v>246</v>
      </c>
      <c r="S150" s="52">
        <v>12</v>
      </c>
      <c r="T150" s="52"/>
      <c r="U150" s="52">
        <v>20</v>
      </c>
      <c r="V150" s="52">
        <v>0</v>
      </c>
    </row>
    <row r="151" spans="1:22" s="53" customFormat="1" ht="27" customHeight="1" x14ac:dyDescent="0.5">
      <c r="A151" s="51">
        <v>142</v>
      </c>
      <c r="B151" s="51"/>
      <c r="C151" s="51" t="s">
        <v>9</v>
      </c>
      <c r="D151" s="51">
        <v>16271</v>
      </c>
      <c r="E151" s="52">
        <v>2420</v>
      </c>
      <c r="F151" s="52">
        <v>27</v>
      </c>
      <c r="G151" s="52">
        <v>1</v>
      </c>
      <c r="H151" s="52">
        <v>10</v>
      </c>
      <c r="I151" s="52"/>
      <c r="J151" s="52">
        <v>30</v>
      </c>
      <c r="K151" s="52">
        <f t="shared" si="2"/>
        <v>4030</v>
      </c>
      <c r="L151" s="52">
        <v>1</v>
      </c>
      <c r="M151" s="52" t="s">
        <v>1365</v>
      </c>
      <c r="N151" s="52"/>
      <c r="O151" s="52"/>
      <c r="P151" s="52"/>
      <c r="Q151" s="52"/>
      <c r="R151" s="52"/>
      <c r="S151" s="52"/>
      <c r="T151" s="52"/>
      <c r="U151" s="52"/>
      <c r="V151" s="52">
        <v>0</v>
      </c>
    </row>
    <row r="152" spans="1:22" s="53" customFormat="1" ht="27" customHeight="1" x14ac:dyDescent="0.5">
      <c r="A152" s="51">
        <v>143</v>
      </c>
      <c r="B152" s="51"/>
      <c r="C152" s="51" t="s">
        <v>9</v>
      </c>
      <c r="D152" s="51">
        <v>59344</v>
      </c>
      <c r="E152" s="52">
        <v>5621</v>
      </c>
      <c r="F152" s="52">
        <v>188</v>
      </c>
      <c r="G152" s="52">
        <v>1</v>
      </c>
      <c r="H152" s="52"/>
      <c r="I152" s="52"/>
      <c r="J152" s="52">
        <v>79</v>
      </c>
      <c r="K152" s="52">
        <f t="shared" si="2"/>
        <v>79</v>
      </c>
      <c r="L152" s="52">
        <v>2</v>
      </c>
      <c r="M152" s="52" t="s">
        <v>1365</v>
      </c>
      <c r="N152" s="52" t="s">
        <v>15</v>
      </c>
      <c r="O152" s="52" t="s">
        <v>42</v>
      </c>
      <c r="P152" s="52">
        <v>98</v>
      </c>
      <c r="Q152" s="52"/>
      <c r="R152" s="52">
        <v>98</v>
      </c>
      <c r="S152" s="52"/>
      <c r="T152" s="52"/>
      <c r="U152" s="52">
        <v>1</v>
      </c>
      <c r="V152" s="52">
        <v>0</v>
      </c>
    </row>
    <row r="153" spans="1:22" s="53" customFormat="1" ht="27" customHeight="1" x14ac:dyDescent="0.5">
      <c r="A153" s="51">
        <v>144</v>
      </c>
      <c r="B153" s="51" t="s">
        <v>1366</v>
      </c>
      <c r="C153" s="51" t="s">
        <v>9</v>
      </c>
      <c r="D153" s="51">
        <v>44191</v>
      </c>
      <c r="E153" s="52">
        <v>5239</v>
      </c>
      <c r="F153" s="52">
        <v>183</v>
      </c>
      <c r="G153" s="52">
        <v>2</v>
      </c>
      <c r="H153" s="52"/>
      <c r="I153" s="52"/>
      <c r="J153" s="52">
        <v>42</v>
      </c>
      <c r="K153" s="52">
        <f t="shared" si="2"/>
        <v>42</v>
      </c>
      <c r="L153" s="52">
        <v>2</v>
      </c>
      <c r="M153" s="52" t="s">
        <v>1367</v>
      </c>
      <c r="N153" s="52" t="s">
        <v>15</v>
      </c>
      <c r="O153" s="52" t="s">
        <v>12</v>
      </c>
      <c r="P153" s="52">
        <v>90</v>
      </c>
      <c r="Q153" s="52"/>
      <c r="R153" s="52">
        <v>90</v>
      </c>
      <c r="S153" s="52"/>
      <c r="T153" s="52"/>
      <c r="U153" s="52">
        <v>20</v>
      </c>
      <c r="V153" s="52">
        <v>0</v>
      </c>
    </row>
    <row r="154" spans="1:22" s="53" customFormat="1" ht="27" customHeight="1" x14ac:dyDescent="0.5">
      <c r="A154" s="51">
        <v>145</v>
      </c>
      <c r="B154" s="51"/>
      <c r="C154" s="51" t="s">
        <v>9</v>
      </c>
      <c r="D154" s="51">
        <v>3660</v>
      </c>
      <c r="E154" s="52">
        <v>247</v>
      </c>
      <c r="F154" s="52">
        <v>33</v>
      </c>
      <c r="G154" s="52">
        <v>1</v>
      </c>
      <c r="H154" s="52"/>
      <c r="I154" s="52"/>
      <c r="J154" s="52">
        <v>38</v>
      </c>
      <c r="K154" s="52">
        <f t="shared" si="2"/>
        <v>38</v>
      </c>
      <c r="L154" s="52">
        <v>1</v>
      </c>
      <c r="M154" s="52" t="s">
        <v>1367</v>
      </c>
      <c r="N154" s="52"/>
      <c r="O154" s="52"/>
      <c r="P154" s="52"/>
      <c r="Q154" s="52"/>
      <c r="R154" s="52"/>
      <c r="S154" s="52"/>
      <c r="T154" s="52"/>
      <c r="U154" s="52"/>
      <c r="V154" s="52">
        <v>0</v>
      </c>
    </row>
    <row r="155" spans="1:22" s="53" customFormat="1" ht="27" customHeight="1" x14ac:dyDescent="0.5">
      <c r="A155" s="51">
        <v>146</v>
      </c>
      <c r="B155" s="51" t="s">
        <v>1368</v>
      </c>
      <c r="C155" s="51" t="s">
        <v>9</v>
      </c>
      <c r="D155" s="51">
        <v>34550</v>
      </c>
      <c r="E155" s="52">
        <v>3893</v>
      </c>
      <c r="F155" s="52">
        <v>545</v>
      </c>
      <c r="G155" s="52">
        <v>2</v>
      </c>
      <c r="H155" s="52"/>
      <c r="I155" s="52"/>
      <c r="J155" s="52">
        <v>54</v>
      </c>
      <c r="K155" s="52">
        <f t="shared" si="2"/>
        <v>54</v>
      </c>
      <c r="L155" s="52">
        <v>2</v>
      </c>
      <c r="M155" s="52" t="s">
        <v>1369</v>
      </c>
      <c r="N155" s="52" t="s">
        <v>15</v>
      </c>
      <c r="O155" s="52" t="s">
        <v>12</v>
      </c>
      <c r="P155" s="52">
        <v>84</v>
      </c>
      <c r="Q155" s="52"/>
      <c r="R155" s="52">
        <v>84</v>
      </c>
      <c r="S155" s="52"/>
      <c r="T155" s="52"/>
      <c r="U155" s="52">
        <v>34</v>
      </c>
      <c r="V155" s="52">
        <v>0</v>
      </c>
    </row>
    <row r="156" spans="1:22" s="53" customFormat="1" ht="27" customHeight="1" x14ac:dyDescent="0.5">
      <c r="A156" s="51">
        <v>147</v>
      </c>
      <c r="B156" s="51"/>
      <c r="C156" s="51" t="s">
        <v>32</v>
      </c>
      <c r="D156" s="51">
        <v>1359</v>
      </c>
      <c r="E156" s="52">
        <v>1359</v>
      </c>
      <c r="F156" s="52">
        <v>103</v>
      </c>
      <c r="G156" s="52">
        <v>1</v>
      </c>
      <c r="H156" s="52">
        <v>2</v>
      </c>
      <c r="I156" s="52">
        <v>2</v>
      </c>
      <c r="J156" s="52"/>
      <c r="K156" s="52">
        <f t="shared" si="2"/>
        <v>1000</v>
      </c>
      <c r="L156" s="52">
        <v>1</v>
      </c>
      <c r="M156" s="52" t="s">
        <v>1369</v>
      </c>
      <c r="N156" s="52"/>
      <c r="O156" s="52"/>
      <c r="P156" s="52"/>
      <c r="Q156" s="52"/>
      <c r="R156" s="52"/>
      <c r="S156" s="52"/>
      <c r="T156" s="52"/>
      <c r="U156" s="52"/>
      <c r="V156" s="52">
        <v>0.01</v>
      </c>
    </row>
    <row r="157" spans="1:22" s="53" customFormat="1" ht="27" customHeight="1" x14ac:dyDescent="0.5">
      <c r="A157" s="51">
        <v>148</v>
      </c>
      <c r="B157" s="51"/>
      <c r="C157" s="51" t="s">
        <v>9</v>
      </c>
      <c r="D157" s="51">
        <v>13551</v>
      </c>
      <c r="E157" s="52">
        <v>3813</v>
      </c>
      <c r="F157" s="52">
        <v>457</v>
      </c>
      <c r="G157" s="52">
        <v>1</v>
      </c>
      <c r="H157" s="52">
        <v>4</v>
      </c>
      <c r="I157" s="52"/>
      <c r="J157" s="52"/>
      <c r="K157" s="52">
        <f t="shared" ref="K157:K206" si="3">H157*400+I157*100+J157</f>
        <v>1600</v>
      </c>
      <c r="L157" s="52">
        <v>1</v>
      </c>
      <c r="M157" s="52" t="s">
        <v>1369</v>
      </c>
      <c r="N157" s="52"/>
      <c r="O157" s="52"/>
      <c r="P157" s="52"/>
      <c r="Q157" s="52"/>
      <c r="R157" s="52"/>
      <c r="S157" s="52"/>
      <c r="T157" s="52"/>
      <c r="U157" s="52"/>
      <c r="V157" s="52">
        <v>0</v>
      </c>
    </row>
    <row r="158" spans="1:22" s="53" customFormat="1" ht="27" customHeight="1" x14ac:dyDescent="0.5">
      <c r="A158" s="51">
        <v>149</v>
      </c>
      <c r="B158" s="51"/>
      <c r="C158" s="51" t="s">
        <v>9</v>
      </c>
      <c r="D158" s="51">
        <v>13585</v>
      </c>
      <c r="E158" s="52">
        <v>1627</v>
      </c>
      <c r="F158" s="52">
        <v>358</v>
      </c>
      <c r="G158" s="52">
        <v>1</v>
      </c>
      <c r="H158" s="52">
        <v>3</v>
      </c>
      <c r="I158" s="52"/>
      <c r="J158" s="52">
        <v>67</v>
      </c>
      <c r="K158" s="52">
        <f t="shared" si="3"/>
        <v>1267</v>
      </c>
      <c r="L158" s="52">
        <v>1</v>
      </c>
      <c r="M158" s="52" t="s">
        <v>1369</v>
      </c>
      <c r="N158" s="52"/>
      <c r="O158" s="52"/>
      <c r="P158" s="52"/>
      <c r="Q158" s="52"/>
      <c r="R158" s="52"/>
      <c r="S158" s="52"/>
      <c r="T158" s="52"/>
      <c r="U158" s="52"/>
      <c r="V158" s="52">
        <v>0</v>
      </c>
    </row>
    <row r="159" spans="1:22" s="53" customFormat="1" ht="27" customHeight="1" x14ac:dyDescent="0.5">
      <c r="A159" s="51">
        <v>150</v>
      </c>
      <c r="B159" s="51"/>
      <c r="C159" s="51" t="s">
        <v>9</v>
      </c>
      <c r="D159" s="51">
        <v>16101</v>
      </c>
      <c r="E159" s="52">
        <v>2475</v>
      </c>
      <c r="F159" s="52">
        <v>189</v>
      </c>
      <c r="G159" s="52">
        <v>1</v>
      </c>
      <c r="H159" s="52">
        <v>2</v>
      </c>
      <c r="I159" s="52"/>
      <c r="J159" s="52">
        <v>53</v>
      </c>
      <c r="K159" s="52">
        <f t="shared" si="3"/>
        <v>853</v>
      </c>
      <c r="L159" s="52">
        <v>1</v>
      </c>
      <c r="M159" s="52" t="s">
        <v>1369</v>
      </c>
      <c r="N159" s="52"/>
      <c r="O159" s="52"/>
      <c r="P159" s="52"/>
      <c r="Q159" s="52"/>
      <c r="R159" s="52"/>
      <c r="S159" s="52"/>
      <c r="T159" s="52"/>
      <c r="U159" s="52"/>
      <c r="V159" s="52">
        <v>0</v>
      </c>
    </row>
    <row r="160" spans="1:22" s="53" customFormat="1" ht="27" customHeight="1" x14ac:dyDescent="0.5">
      <c r="A160" s="51">
        <v>151</v>
      </c>
      <c r="B160" s="51" t="s">
        <v>1370</v>
      </c>
      <c r="C160" s="51" t="s">
        <v>9</v>
      </c>
      <c r="D160" s="51">
        <v>3659</v>
      </c>
      <c r="E160" s="52">
        <v>246</v>
      </c>
      <c r="F160" s="52">
        <v>32</v>
      </c>
      <c r="G160" s="52">
        <v>2</v>
      </c>
      <c r="H160" s="52"/>
      <c r="I160" s="52">
        <v>1</v>
      </c>
      <c r="J160" s="52">
        <v>23</v>
      </c>
      <c r="K160" s="52">
        <f t="shared" si="3"/>
        <v>123</v>
      </c>
      <c r="L160" s="52">
        <v>2</v>
      </c>
      <c r="M160" s="52" t="s">
        <v>1371</v>
      </c>
      <c r="N160" s="52" t="s">
        <v>15</v>
      </c>
      <c r="O160" s="52" t="s">
        <v>12</v>
      </c>
      <c r="P160" s="52">
        <v>113</v>
      </c>
      <c r="Q160" s="52"/>
      <c r="R160" s="52">
        <v>105</v>
      </c>
      <c r="S160" s="52">
        <v>8</v>
      </c>
      <c r="T160" s="52"/>
      <c r="U160" s="52">
        <v>20</v>
      </c>
      <c r="V160" s="52">
        <v>0</v>
      </c>
    </row>
    <row r="161" spans="1:22" s="53" customFormat="1" ht="27" customHeight="1" x14ac:dyDescent="0.5">
      <c r="A161" s="51">
        <v>152</v>
      </c>
      <c r="B161" s="51"/>
      <c r="C161" s="51" t="s">
        <v>9</v>
      </c>
      <c r="D161" s="51">
        <v>16676</v>
      </c>
      <c r="E161" s="52">
        <v>2548</v>
      </c>
      <c r="F161" s="52">
        <v>68</v>
      </c>
      <c r="G161" s="52">
        <v>1</v>
      </c>
      <c r="H161" s="52">
        <v>16</v>
      </c>
      <c r="I161" s="52">
        <v>2</v>
      </c>
      <c r="J161" s="52">
        <v>3</v>
      </c>
      <c r="K161" s="52">
        <f t="shared" si="3"/>
        <v>6603</v>
      </c>
      <c r="L161" s="52">
        <v>1</v>
      </c>
      <c r="M161" s="52" t="s">
        <v>1371</v>
      </c>
      <c r="N161" s="52"/>
      <c r="O161" s="52"/>
      <c r="P161" s="52"/>
      <c r="Q161" s="52"/>
      <c r="R161" s="52"/>
      <c r="S161" s="52"/>
      <c r="T161" s="52"/>
      <c r="U161" s="52"/>
      <c r="V161" s="52">
        <v>0</v>
      </c>
    </row>
    <row r="162" spans="1:22" s="53" customFormat="1" ht="27" customHeight="1" x14ac:dyDescent="0.5">
      <c r="A162" s="51">
        <v>153</v>
      </c>
      <c r="B162" s="51" t="s">
        <v>1372</v>
      </c>
      <c r="C162" s="51" t="s">
        <v>9</v>
      </c>
      <c r="D162" s="51">
        <v>3681</v>
      </c>
      <c r="E162" s="52"/>
      <c r="F162" s="52">
        <v>55</v>
      </c>
      <c r="G162" s="52">
        <v>2</v>
      </c>
      <c r="H162" s="52"/>
      <c r="I162" s="52"/>
      <c r="J162" s="52">
        <v>96</v>
      </c>
      <c r="K162" s="52">
        <f t="shared" si="3"/>
        <v>96</v>
      </c>
      <c r="L162" s="52">
        <v>2</v>
      </c>
      <c r="M162" s="52" t="s">
        <v>1373</v>
      </c>
      <c r="N162" s="52" t="s">
        <v>15</v>
      </c>
      <c r="O162" s="52" t="s">
        <v>12</v>
      </c>
      <c r="P162" s="52">
        <v>166</v>
      </c>
      <c r="Q162" s="52"/>
      <c r="R162" s="52">
        <v>166</v>
      </c>
      <c r="S162" s="52"/>
      <c r="T162" s="52"/>
      <c r="U162" s="52">
        <v>20</v>
      </c>
      <c r="V162" s="52">
        <v>0</v>
      </c>
    </row>
    <row r="163" spans="1:22" s="53" customFormat="1" ht="27" customHeight="1" x14ac:dyDescent="0.5">
      <c r="A163" s="51">
        <v>154</v>
      </c>
      <c r="B163" s="51"/>
      <c r="C163" s="51" t="s">
        <v>9</v>
      </c>
      <c r="D163" s="51">
        <v>14639</v>
      </c>
      <c r="E163" s="52">
        <v>1798</v>
      </c>
      <c r="F163" s="52">
        <v>71</v>
      </c>
      <c r="G163" s="52">
        <v>1</v>
      </c>
      <c r="H163" s="52">
        <v>3</v>
      </c>
      <c r="I163" s="52"/>
      <c r="J163" s="52">
        <v>99</v>
      </c>
      <c r="K163" s="52">
        <f t="shared" si="3"/>
        <v>1299</v>
      </c>
      <c r="L163" s="52">
        <v>1</v>
      </c>
      <c r="M163" s="52" t="s">
        <v>1373</v>
      </c>
      <c r="N163" s="52"/>
      <c r="O163" s="52"/>
      <c r="P163" s="52"/>
      <c r="Q163" s="52"/>
      <c r="R163" s="52"/>
      <c r="S163" s="52"/>
      <c r="T163" s="52"/>
      <c r="U163" s="52"/>
      <c r="V163" s="52">
        <v>0</v>
      </c>
    </row>
    <row r="164" spans="1:22" s="53" customFormat="1" ht="27" customHeight="1" x14ac:dyDescent="0.5">
      <c r="A164" s="51">
        <v>155</v>
      </c>
      <c r="B164" s="51"/>
      <c r="C164" s="51" t="s">
        <v>9</v>
      </c>
      <c r="D164" s="51">
        <v>16316</v>
      </c>
      <c r="E164" s="52">
        <v>2565</v>
      </c>
      <c r="F164" s="52">
        <v>479</v>
      </c>
      <c r="G164" s="52">
        <v>1</v>
      </c>
      <c r="H164" s="52">
        <v>6</v>
      </c>
      <c r="I164" s="52">
        <v>3</v>
      </c>
      <c r="J164" s="52">
        <v>31</v>
      </c>
      <c r="K164" s="52">
        <f t="shared" si="3"/>
        <v>2731</v>
      </c>
      <c r="L164" s="52">
        <v>1</v>
      </c>
      <c r="M164" s="52" t="s">
        <v>1373</v>
      </c>
      <c r="N164" s="52"/>
      <c r="O164" s="52"/>
      <c r="P164" s="52"/>
      <c r="Q164" s="52"/>
      <c r="R164" s="52"/>
      <c r="S164" s="52"/>
      <c r="T164" s="52"/>
      <c r="U164" s="52"/>
      <c r="V164" s="52">
        <v>0</v>
      </c>
    </row>
    <row r="165" spans="1:22" s="53" customFormat="1" ht="27" customHeight="1" x14ac:dyDescent="0.5">
      <c r="A165" s="51">
        <v>156</v>
      </c>
      <c r="B165" s="51"/>
      <c r="C165" s="51" t="s">
        <v>9</v>
      </c>
      <c r="D165" s="51">
        <v>50143</v>
      </c>
      <c r="E165" s="52">
        <v>4786</v>
      </c>
      <c r="F165" s="52">
        <v>29</v>
      </c>
      <c r="G165" s="52">
        <v>1</v>
      </c>
      <c r="H165" s="52"/>
      <c r="I165" s="52">
        <v>3</v>
      </c>
      <c r="J165" s="52">
        <v>87</v>
      </c>
      <c r="K165" s="52">
        <f t="shared" si="3"/>
        <v>387</v>
      </c>
      <c r="L165" s="52">
        <v>1</v>
      </c>
      <c r="M165" s="52" t="s">
        <v>1373</v>
      </c>
      <c r="N165" s="52"/>
      <c r="O165" s="52"/>
      <c r="P165" s="52"/>
      <c r="Q165" s="52"/>
      <c r="R165" s="52"/>
      <c r="S165" s="52"/>
      <c r="T165" s="52"/>
      <c r="U165" s="52"/>
      <c r="V165" s="52">
        <v>0</v>
      </c>
    </row>
    <row r="166" spans="1:22" s="53" customFormat="1" ht="27" customHeight="1" x14ac:dyDescent="0.5">
      <c r="A166" s="51">
        <v>157</v>
      </c>
      <c r="B166" s="51"/>
      <c r="C166" s="51" t="s">
        <v>9</v>
      </c>
      <c r="D166" s="51">
        <v>16789</v>
      </c>
      <c r="E166" s="52">
        <v>2735</v>
      </c>
      <c r="F166" s="52">
        <v>95</v>
      </c>
      <c r="G166" s="52">
        <v>1</v>
      </c>
      <c r="H166" s="52">
        <v>14</v>
      </c>
      <c r="I166" s="52"/>
      <c r="J166" s="52">
        <v>8</v>
      </c>
      <c r="K166" s="52">
        <f t="shared" si="3"/>
        <v>5608</v>
      </c>
      <c r="L166" s="52">
        <v>1</v>
      </c>
      <c r="M166" s="52" t="s">
        <v>1373</v>
      </c>
      <c r="N166" s="52"/>
      <c r="O166" s="52"/>
      <c r="P166" s="52"/>
      <c r="Q166" s="52"/>
      <c r="R166" s="52"/>
      <c r="S166" s="52"/>
      <c r="T166" s="52"/>
      <c r="U166" s="52"/>
      <c r="V166" s="52">
        <v>0</v>
      </c>
    </row>
    <row r="167" spans="1:22" s="53" customFormat="1" ht="27" customHeight="1" x14ac:dyDescent="0.5">
      <c r="A167" s="51">
        <v>158</v>
      </c>
      <c r="B167" s="51"/>
      <c r="C167" s="51" t="s">
        <v>9</v>
      </c>
      <c r="D167" s="51">
        <v>28696</v>
      </c>
      <c r="E167" s="52">
        <v>3565</v>
      </c>
      <c r="F167" s="52">
        <v>273</v>
      </c>
      <c r="G167" s="52">
        <v>1</v>
      </c>
      <c r="H167" s="52">
        <v>13</v>
      </c>
      <c r="I167" s="52"/>
      <c r="J167" s="52">
        <v>15</v>
      </c>
      <c r="K167" s="52">
        <f t="shared" si="3"/>
        <v>5215</v>
      </c>
      <c r="L167" s="52">
        <v>1</v>
      </c>
      <c r="M167" s="52" t="s">
        <v>1373</v>
      </c>
      <c r="N167" s="52"/>
      <c r="O167" s="52"/>
      <c r="P167" s="52"/>
      <c r="Q167" s="52"/>
      <c r="R167" s="52"/>
      <c r="S167" s="52"/>
      <c r="T167" s="52"/>
      <c r="U167" s="52"/>
      <c r="V167" s="52">
        <v>0</v>
      </c>
    </row>
    <row r="168" spans="1:22" s="53" customFormat="1" ht="27" customHeight="1" x14ac:dyDescent="0.5">
      <c r="A168" s="51">
        <v>159</v>
      </c>
      <c r="B168" s="51" t="s">
        <v>1374</v>
      </c>
      <c r="C168" s="51" t="s">
        <v>9</v>
      </c>
      <c r="D168" s="51">
        <v>3663</v>
      </c>
      <c r="E168" s="52">
        <v>250</v>
      </c>
      <c r="F168" s="52">
        <v>36</v>
      </c>
      <c r="G168" s="52">
        <v>2</v>
      </c>
      <c r="H168" s="52"/>
      <c r="I168" s="52">
        <v>1</v>
      </c>
      <c r="J168" s="52">
        <v>90</v>
      </c>
      <c r="K168" s="52">
        <f t="shared" si="3"/>
        <v>190</v>
      </c>
      <c r="L168" s="52">
        <v>2</v>
      </c>
      <c r="M168" s="52" t="s">
        <v>1375</v>
      </c>
      <c r="N168" s="52" t="s">
        <v>15</v>
      </c>
      <c r="O168" s="52" t="s">
        <v>12</v>
      </c>
      <c r="P168" s="52">
        <v>268</v>
      </c>
      <c r="Q168" s="52"/>
      <c r="R168" s="52">
        <v>240</v>
      </c>
      <c r="S168" s="52">
        <v>28</v>
      </c>
      <c r="T168" s="52"/>
      <c r="U168" s="52">
        <v>30</v>
      </c>
      <c r="V168" s="52">
        <v>0</v>
      </c>
    </row>
    <row r="169" spans="1:22" s="53" customFormat="1" ht="27" customHeight="1" x14ac:dyDescent="0.5">
      <c r="A169" s="51">
        <v>160</v>
      </c>
      <c r="B169" s="51"/>
      <c r="C169" s="51" t="s">
        <v>9</v>
      </c>
      <c r="D169" s="51">
        <v>31588</v>
      </c>
      <c r="E169" s="52">
        <v>4923</v>
      </c>
      <c r="F169" s="52">
        <v>352</v>
      </c>
      <c r="G169" s="52">
        <v>1</v>
      </c>
      <c r="H169" s="52">
        <v>8</v>
      </c>
      <c r="I169" s="52"/>
      <c r="J169" s="52"/>
      <c r="K169" s="52">
        <f t="shared" si="3"/>
        <v>3200</v>
      </c>
      <c r="L169" s="52">
        <v>1</v>
      </c>
      <c r="M169" s="52" t="s">
        <v>1375</v>
      </c>
      <c r="N169" s="52"/>
      <c r="O169" s="52"/>
      <c r="P169" s="52"/>
      <c r="Q169" s="52"/>
      <c r="R169" s="52"/>
      <c r="S169" s="52"/>
      <c r="T169" s="52"/>
      <c r="U169" s="52"/>
      <c r="V169" s="52">
        <v>0</v>
      </c>
    </row>
    <row r="170" spans="1:22" s="53" customFormat="1" ht="27" customHeight="1" x14ac:dyDescent="0.5">
      <c r="A170" s="51">
        <v>161</v>
      </c>
      <c r="B170" s="51"/>
      <c r="C170" s="51" t="s">
        <v>9</v>
      </c>
      <c r="D170" s="51">
        <v>17033</v>
      </c>
      <c r="E170" s="52">
        <v>2962</v>
      </c>
      <c r="F170" s="52">
        <v>348</v>
      </c>
      <c r="G170" s="52">
        <v>1</v>
      </c>
      <c r="H170" s="52">
        <v>3</v>
      </c>
      <c r="I170" s="52">
        <v>1</v>
      </c>
      <c r="J170" s="52">
        <v>10</v>
      </c>
      <c r="K170" s="52">
        <f t="shared" si="3"/>
        <v>1310</v>
      </c>
      <c r="L170" s="52">
        <v>1</v>
      </c>
      <c r="M170" s="52" t="s">
        <v>1375</v>
      </c>
      <c r="N170" s="52"/>
      <c r="O170" s="52"/>
      <c r="P170" s="52"/>
      <c r="Q170" s="52"/>
      <c r="R170" s="52"/>
      <c r="S170" s="52"/>
      <c r="T170" s="52"/>
      <c r="U170" s="52"/>
      <c r="V170" s="52">
        <v>0</v>
      </c>
    </row>
    <row r="171" spans="1:22" s="53" customFormat="1" ht="27" customHeight="1" x14ac:dyDescent="0.5">
      <c r="A171" s="51">
        <v>162</v>
      </c>
      <c r="B171" s="51" t="s">
        <v>1376</v>
      </c>
      <c r="C171" s="51" t="s">
        <v>9</v>
      </c>
      <c r="D171" s="51">
        <v>3699</v>
      </c>
      <c r="E171" s="52">
        <v>285</v>
      </c>
      <c r="F171" s="52">
        <v>73</v>
      </c>
      <c r="G171" s="52">
        <v>2</v>
      </c>
      <c r="H171" s="52"/>
      <c r="I171" s="52"/>
      <c r="J171" s="52">
        <v>77</v>
      </c>
      <c r="K171" s="52">
        <f t="shared" si="3"/>
        <v>77</v>
      </c>
      <c r="L171" s="52">
        <v>2</v>
      </c>
      <c r="M171" s="52" t="s">
        <v>1377</v>
      </c>
      <c r="N171" s="52" t="s">
        <v>15</v>
      </c>
      <c r="O171" s="52" t="s">
        <v>12</v>
      </c>
      <c r="P171" s="52">
        <v>186</v>
      </c>
      <c r="Q171" s="52"/>
      <c r="R171" s="52">
        <v>186</v>
      </c>
      <c r="S171" s="52"/>
      <c r="T171" s="52"/>
      <c r="U171" s="52">
        <v>30</v>
      </c>
      <c r="V171" s="52">
        <v>0</v>
      </c>
    </row>
    <row r="172" spans="1:22" s="53" customFormat="1" ht="27" customHeight="1" x14ac:dyDescent="0.5">
      <c r="A172" s="51">
        <v>163</v>
      </c>
      <c r="B172" s="51"/>
      <c r="C172" s="51" t="s">
        <v>9</v>
      </c>
      <c r="D172" s="51">
        <v>14637</v>
      </c>
      <c r="E172" s="52">
        <v>1796</v>
      </c>
      <c r="F172" s="52">
        <v>66</v>
      </c>
      <c r="G172" s="52">
        <v>1</v>
      </c>
      <c r="H172" s="52">
        <v>22</v>
      </c>
      <c r="I172" s="52">
        <v>2</v>
      </c>
      <c r="J172" s="52">
        <v>92</v>
      </c>
      <c r="K172" s="52">
        <f t="shared" si="3"/>
        <v>9092</v>
      </c>
      <c r="L172" s="52">
        <v>1</v>
      </c>
      <c r="M172" s="52" t="s">
        <v>1377</v>
      </c>
      <c r="N172" s="52"/>
      <c r="O172" s="52"/>
      <c r="P172" s="52"/>
      <c r="Q172" s="52"/>
      <c r="R172" s="52"/>
      <c r="S172" s="52"/>
      <c r="T172" s="52"/>
      <c r="U172" s="52"/>
      <c r="V172" s="52">
        <v>0</v>
      </c>
    </row>
    <row r="173" spans="1:22" s="53" customFormat="1" ht="27" customHeight="1" x14ac:dyDescent="0.5">
      <c r="A173" s="51">
        <v>164</v>
      </c>
      <c r="B173" s="51" t="s">
        <v>1378</v>
      </c>
      <c r="C173" s="51" t="s">
        <v>9</v>
      </c>
      <c r="D173" s="51">
        <v>3500</v>
      </c>
      <c r="E173" s="52"/>
      <c r="F173" s="52">
        <v>185</v>
      </c>
      <c r="G173" s="52">
        <v>1</v>
      </c>
      <c r="H173" s="52">
        <v>1</v>
      </c>
      <c r="I173" s="52">
        <v>2</v>
      </c>
      <c r="J173" s="52">
        <v>7</v>
      </c>
      <c r="K173" s="52">
        <f t="shared" si="3"/>
        <v>607</v>
      </c>
      <c r="L173" s="52">
        <v>1</v>
      </c>
      <c r="M173" s="52" t="s">
        <v>1379</v>
      </c>
      <c r="N173" s="52"/>
      <c r="O173" s="52"/>
      <c r="P173" s="52"/>
      <c r="Q173" s="52"/>
      <c r="R173" s="52"/>
      <c r="S173" s="52"/>
      <c r="T173" s="52"/>
      <c r="U173" s="52"/>
      <c r="V173" s="52">
        <v>0</v>
      </c>
    </row>
    <row r="174" spans="1:22" s="53" customFormat="1" ht="27" customHeight="1" x14ac:dyDescent="0.5">
      <c r="A174" s="51">
        <v>165</v>
      </c>
      <c r="B174" s="51"/>
      <c r="C174" s="51" t="s">
        <v>348</v>
      </c>
      <c r="D174" s="51">
        <v>1389</v>
      </c>
      <c r="E174" s="52"/>
      <c r="F174" s="52"/>
      <c r="G174" s="52">
        <v>1</v>
      </c>
      <c r="H174" s="52">
        <v>20</v>
      </c>
      <c r="I174" s="52">
        <v>2</v>
      </c>
      <c r="J174" s="52">
        <v>1</v>
      </c>
      <c r="K174" s="52">
        <f t="shared" si="3"/>
        <v>8201</v>
      </c>
      <c r="L174" s="52">
        <v>1</v>
      </c>
      <c r="M174" s="52" t="s">
        <v>1379</v>
      </c>
      <c r="N174" s="52"/>
      <c r="O174" s="52"/>
      <c r="P174" s="52"/>
      <c r="Q174" s="52"/>
      <c r="R174" s="52"/>
      <c r="S174" s="52"/>
      <c r="T174" s="52"/>
      <c r="U174" s="52"/>
      <c r="V174" s="52">
        <v>0.01</v>
      </c>
    </row>
    <row r="175" spans="1:22" s="53" customFormat="1" ht="27" customHeight="1" x14ac:dyDescent="0.5">
      <c r="A175" s="51">
        <v>166</v>
      </c>
      <c r="B175" s="51" t="s">
        <v>1380</v>
      </c>
      <c r="C175" s="51" t="s">
        <v>9</v>
      </c>
      <c r="D175" s="51">
        <v>3697</v>
      </c>
      <c r="E175" s="52">
        <v>283</v>
      </c>
      <c r="F175" s="52">
        <v>71</v>
      </c>
      <c r="G175" s="52">
        <v>2</v>
      </c>
      <c r="H175" s="52"/>
      <c r="I175" s="52"/>
      <c r="J175" s="52">
        <v>56</v>
      </c>
      <c r="K175" s="52">
        <f t="shared" si="3"/>
        <v>56</v>
      </c>
      <c r="L175" s="52">
        <v>2</v>
      </c>
      <c r="M175" s="52" t="s">
        <v>1381</v>
      </c>
      <c r="N175" s="52" t="s">
        <v>15</v>
      </c>
      <c r="O175" s="52" t="s">
        <v>12</v>
      </c>
      <c r="P175" s="52">
        <v>234</v>
      </c>
      <c r="Q175" s="52"/>
      <c r="R175" s="52">
        <v>216</v>
      </c>
      <c r="S175" s="52">
        <v>18</v>
      </c>
      <c r="T175" s="52"/>
      <c r="U175" s="52">
        <v>30</v>
      </c>
      <c r="V175" s="52">
        <v>0</v>
      </c>
    </row>
    <row r="176" spans="1:22" s="53" customFormat="1" ht="27" customHeight="1" x14ac:dyDescent="0.5">
      <c r="A176" s="51">
        <v>167</v>
      </c>
      <c r="B176" s="51"/>
      <c r="C176" s="51" t="s">
        <v>9</v>
      </c>
      <c r="D176" s="51">
        <v>14891</v>
      </c>
      <c r="E176" s="52">
        <v>2036</v>
      </c>
      <c r="F176" s="52">
        <v>139</v>
      </c>
      <c r="G176" s="52">
        <v>1</v>
      </c>
      <c r="H176" s="52">
        <v>18</v>
      </c>
      <c r="I176" s="52">
        <v>1</v>
      </c>
      <c r="J176" s="52">
        <v>43</v>
      </c>
      <c r="K176" s="52">
        <f t="shared" si="3"/>
        <v>7343</v>
      </c>
      <c r="L176" s="52">
        <v>1</v>
      </c>
      <c r="M176" s="52" t="s">
        <v>1381</v>
      </c>
      <c r="N176" s="52"/>
      <c r="O176" s="52"/>
      <c r="P176" s="52"/>
      <c r="Q176" s="52"/>
      <c r="R176" s="52"/>
      <c r="S176" s="52"/>
      <c r="T176" s="52"/>
      <c r="U176" s="52"/>
      <c r="V176" s="52">
        <v>0</v>
      </c>
    </row>
    <row r="177" spans="1:22" s="53" customFormat="1" ht="27" customHeight="1" x14ac:dyDescent="0.5">
      <c r="A177" s="51">
        <v>168</v>
      </c>
      <c r="B177" s="51"/>
      <c r="C177" s="51" t="s">
        <v>9</v>
      </c>
      <c r="D177" s="51">
        <v>17003</v>
      </c>
      <c r="E177" s="52">
        <v>2936</v>
      </c>
      <c r="F177" s="52">
        <v>57</v>
      </c>
      <c r="G177" s="52">
        <v>1</v>
      </c>
      <c r="H177" s="52">
        <v>16</v>
      </c>
      <c r="I177" s="52">
        <v>3</v>
      </c>
      <c r="J177" s="52">
        <v>71</v>
      </c>
      <c r="K177" s="52">
        <f t="shared" si="3"/>
        <v>6771</v>
      </c>
      <c r="L177" s="52">
        <v>1</v>
      </c>
      <c r="M177" s="52" t="s">
        <v>1381</v>
      </c>
      <c r="N177" s="52"/>
      <c r="O177" s="52"/>
      <c r="P177" s="52"/>
      <c r="Q177" s="52"/>
      <c r="R177" s="52"/>
      <c r="S177" s="52"/>
      <c r="T177" s="52"/>
      <c r="U177" s="52"/>
      <c r="V177" s="52">
        <v>0</v>
      </c>
    </row>
    <row r="178" spans="1:22" s="53" customFormat="1" ht="27" customHeight="1" x14ac:dyDescent="0.5">
      <c r="A178" s="51">
        <v>169</v>
      </c>
      <c r="B178" s="51"/>
      <c r="C178" s="51" t="s">
        <v>9</v>
      </c>
      <c r="D178" s="51">
        <v>43751</v>
      </c>
      <c r="E178" s="52">
        <v>5372</v>
      </c>
      <c r="F178" s="52">
        <v>258</v>
      </c>
      <c r="G178" s="52">
        <v>1</v>
      </c>
      <c r="H178" s="52">
        <v>5</v>
      </c>
      <c r="I178" s="52">
        <v>3</v>
      </c>
      <c r="J178" s="52">
        <v>1</v>
      </c>
      <c r="K178" s="52">
        <f t="shared" si="3"/>
        <v>2301</v>
      </c>
      <c r="L178" s="52">
        <v>1</v>
      </c>
      <c r="M178" s="52" t="s">
        <v>1381</v>
      </c>
      <c r="N178" s="52"/>
      <c r="O178" s="52"/>
      <c r="P178" s="52"/>
      <c r="Q178" s="52"/>
      <c r="R178" s="52"/>
      <c r="S178" s="52"/>
      <c r="T178" s="52"/>
      <c r="U178" s="52"/>
      <c r="V178" s="52">
        <v>0</v>
      </c>
    </row>
    <row r="179" spans="1:22" s="53" customFormat="1" ht="27" customHeight="1" x14ac:dyDescent="0.5">
      <c r="A179" s="51">
        <v>170</v>
      </c>
      <c r="B179" s="51"/>
      <c r="C179" s="51" t="s">
        <v>9</v>
      </c>
      <c r="D179" s="51">
        <v>5341</v>
      </c>
      <c r="E179" s="52">
        <v>377</v>
      </c>
      <c r="F179" s="52">
        <v>106</v>
      </c>
      <c r="G179" s="52">
        <v>1</v>
      </c>
      <c r="H179" s="52"/>
      <c r="I179" s="52"/>
      <c r="J179" s="52">
        <v>66</v>
      </c>
      <c r="K179" s="52">
        <f t="shared" si="3"/>
        <v>66</v>
      </c>
      <c r="L179" s="52">
        <v>1</v>
      </c>
      <c r="M179" s="52" t="s">
        <v>1381</v>
      </c>
      <c r="N179" s="52"/>
      <c r="O179" s="52"/>
      <c r="P179" s="52"/>
      <c r="Q179" s="52"/>
      <c r="R179" s="52"/>
      <c r="S179" s="52"/>
      <c r="T179" s="52"/>
      <c r="U179" s="52"/>
      <c r="V179" s="52">
        <v>0</v>
      </c>
    </row>
    <row r="180" spans="1:22" s="53" customFormat="1" ht="27" customHeight="1" x14ac:dyDescent="0.5">
      <c r="A180" s="51">
        <v>171</v>
      </c>
      <c r="B180" s="51" t="s">
        <v>1382</v>
      </c>
      <c r="C180" s="51" t="s">
        <v>9</v>
      </c>
      <c r="D180" s="51">
        <v>3719</v>
      </c>
      <c r="E180" s="52">
        <v>305</v>
      </c>
      <c r="F180" s="52">
        <v>94</v>
      </c>
      <c r="G180" s="52">
        <v>2</v>
      </c>
      <c r="H180" s="52"/>
      <c r="I180" s="52">
        <v>1</v>
      </c>
      <c r="J180" s="52">
        <v>31</v>
      </c>
      <c r="K180" s="52">
        <f t="shared" si="3"/>
        <v>131</v>
      </c>
      <c r="L180" s="52">
        <v>2</v>
      </c>
      <c r="M180" s="52" t="s">
        <v>1383</v>
      </c>
      <c r="N180" s="52" t="s">
        <v>15</v>
      </c>
      <c r="O180" s="52" t="s">
        <v>12</v>
      </c>
      <c r="P180" s="52">
        <v>118.8</v>
      </c>
      <c r="Q180" s="52"/>
      <c r="R180" s="52">
        <v>108</v>
      </c>
      <c r="S180" s="52">
        <v>10.8</v>
      </c>
      <c r="T180" s="52"/>
      <c r="U180" s="52">
        <v>30</v>
      </c>
      <c r="V180" s="52">
        <v>0</v>
      </c>
    </row>
    <row r="181" spans="1:22" s="53" customFormat="1" ht="27" customHeight="1" x14ac:dyDescent="0.5">
      <c r="A181" s="51">
        <v>172</v>
      </c>
      <c r="B181" s="51"/>
      <c r="C181" s="51" t="s">
        <v>9</v>
      </c>
      <c r="D181" s="51">
        <v>16831</v>
      </c>
      <c r="E181" s="52">
        <v>2773</v>
      </c>
      <c r="F181" s="52">
        <v>68</v>
      </c>
      <c r="G181" s="52">
        <v>1</v>
      </c>
      <c r="H181" s="52">
        <v>14</v>
      </c>
      <c r="I181" s="52">
        <v>1</v>
      </c>
      <c r="J181" s="52">
        <v>35</v>
      </c>
      <c r="K181" s="52">
        <f t="shared" si="3"/>
        <v>5735</v>
      </c>
      <c r="L181" s="52">
        <v>1</v>
      </c>
      <c r="M181" s="52" t="s">
        <v>1383</v>
      </c>
      <c r="N181" s="52"/>
      <c r="O181" s="52"/>
      <c r="P181" s="52"/>
      <c r="Q181" s="52"/>
      <c r="R181" s="52"/>
      <c r="S181" s="52"/>
      <c r="T181" s="52"/>
      <c r="U181" s="52"/>
      <c r="V181" s="52">
        <v>0</v>
      </c>
    </row>
    <row r="182" spans="1:22" s="53" customFormat="1" ht="27" customHeight="1" x14ac:dyDescent="0.5">
      <c r="A182" s="51">
        <v>173</v>
      </c>
      <c r="B182" s="51"/>
      <c r="C182" s="51" t="s">
        <v>9</v>
      </c>
      <c r="D182" s="51">
        <v>16877</v>
      </c>
      <c r="E182" s="52">
        <v>2816</v>
      </c>
      <c r="F182" s="52">
        <v>337</v>
      </c>
      <c r="G182" s="52">
        <v>1</v>
      </c>
      <c r="H182" s="52">
        <v>23</v>
      </c>
      <c r="I182" s="52">
        <v>3</v>
      </c>
      <c r="J182" s="52"/>
      <c r="K182" s="52">
        <f t="shared" si="3"/>
        <v>9500</v>
      </c>
      <c r="L182" s="52">
        <v>1</v>
      </c>
      <c r="M182" s="52" t="s">
        <v>1383</v>
      </c>
      <c r="N182" s="52"/>
      <c r="O182" s="52"/>
      <c r="P182" s="52"/>
      <c r="Q182" s="52"/>
      <c r="R182" s="52"/>
      <c r="S182" s="52"/>
      <c r="T182" s="52"/>
      <c r="U182" s="52"/>
      <c r="V182" s="52">
        <v>0</v>
      </c>
    </row>
    <row r="183" spans="1:22" s="53" customFormat="1" ht="27" customHeight="1" x14ac:dyDescent="0.5">
      <c r="A183" s="51">
        <v>174</v>
      </c>
      <c r="B183" s="51"/>
      <c r="C183" s="51" t="s">
        <v>39</v>
      </c>
      <c r="D183" s="51"/>
      <c r="E183" s="52"/>
      <c r="F183" s="52"/>
      <c r="G183" s="52">
        <v>1</v>
      </c>
      <c r="H183" s="52">
        <v>6</v>
      </c>
      <c r="I183" s="52">
        <v>3</v>
      </c>
      <c r="J183" s="52">
        <v>3</v>
      </c>
      <c r="K183" s="52">
        <f t="shared" si="3"/>
        <v>2703</v>
      </c>
      <c r="L183" s="52">
        <v>1</v>
      </c>
      <c r="M183" s="52" t="s">
        <v>1383</v>
      </c>
      <c r="N183" s="52"/>
      <c r="O183" s="52"/>
      <c r="P183" s="52"/>
      <c r="Q183" s="52"/>
      <c r="R183" s="52"/>
      <c r="S183" s="52"/>
      <c r="T183" s="52"/>
      <c r="U183" s="52"/>
      <c r="V183" s="52">
        <v>0.01</v>
      </c>
    </row>
    <row r="184" spans="1:22" s="53" customFormat="1" ht="27" customHeight="1" x14ac:dyDescent="0.5">
      <c r="A184" s="51">
        <v>175</v>
      </c>
      <c r="B184" s="51" t="s">
        <v>1384</v>
      </c>
      <c r="C184" s="51" t="s">
        <v>9</v>
      </c>
      <c r="D184" s="51">
        <v>3671</v>
      </c>
      <c r="E184" s="52">
        <v>258</v>
      </c>
      <c r="F184" s="52">
        <v>46</v>
      </c>
      <c r="G184" s="52">
        <v>2</v>
      </c>
      <c r="H184" s="52"/>
      <c r="I184" s="52"/>
      <c r="J184" s="52">
        <v>69</v>
      </c>
      <c r="K184" s="52">
        <f t="shared" si="3"/>
        <v>69</v>
      </c>
      <c r="L184" s="52">
        <v>2</v>
      </c>
      <c r="M184" s="52" t="s">
        <v>1385</v>
      </c>
      <c r="N184" s="52" t="s">
        <v>15</v>
      </c>
      <c r="O184" s="52" t="s">
        <v>12</v>
      </c>
      <c r="P184" s="52">
        <v>149</v>
      </c>
      <c r="Q184" s="52"/>
      <c r="R184" s="52">
        <v>134</v>
      </c>
      <c r="S184" s="52">
        <v>15</v>
      </c>
      <c r="T184" s="52"/>
      <c r="U184" s="52">
        <v>20</v>
      </c>
      <c r="V184" s="52">
        <v>0</v>
      </c>
    </row>
    <row r="185" spans="1:22" s="53" customFormat="1" ht="27" customHeight="1" x14ac:dyDescent="0.5">
      <c r="A185" s="51">
        <v>176</v>
      </c>
      <c r="B185" s="51"/>
      <c r="C185" s="51" t="s">
        <v>39</v>
      </c>
      <c r="D185" s="51"/>
      <c r="E185" s="52"/>
      <c r="F185" s="52"/>
      <c r="G185" s="52">
        <v>1</v>
      </c>
      <c r="H185" s="52">
        <v>12</v>
      </c>
      <c r="I185" s="52"/>
      <c r="J185" s="52">
        <v>15</v>
      </c>
      <c r="K185" s="52">
        <f t="shared" si="3"/>
        <v>4815</v>
      </c>
      <c r="L185" s="52">
        <v>1</v>
      </c>
      <c r="M185" s="52" t="s">
        <v>1385</v>
      </c>
      <c r="N185" s="52"/>
      <c r="O185" s="52"/>
      <c r="P185" s="52"/>
      <c r="Q185" s="52"/>
      <c r="R185" s="52"/>
      <c r="S185" s="52"/>
      <c r="T185" s="52"/>
      <c r="U185" s="52"/>
      <c r="V185" s="52">
        <v>0.01</v>
      </c>
    </row>
    <row r="186" spans="1:22" s="53" customFormat="1" ht="27" customHeight="1" x14ac:dyDescent="0.5">
      <c r="A186" s="51">
        <v>177</v>
      </c>
      <c r="B186" s="51"/>
      <c r="C186" s="51" t="s">
        <v>9</v>
      </c>
      <c r="D186" s="51">
        <v>17017</v>
      </c>
      <c r="E186" s="52">
        <v>1949</v>
      </c>
      <c r="F186" s="52">
        <v>122</v>
      </c>
      <c r="G186" s="52">
        <v>1</v>
      </c>
      <c r="H186" s="52">
        <v>17</v>
      </c>
      <c r="I186" s="52">
        <v>3</v>
      </c>
      <c r="J186" s="52">
        <v>4</v>
      </c>
      <c r="K186" s="52">
        <f t="shared" si="3"/>
        <v>7104</v>
      </c>
      <c r="L186" s="52">
        <v>1</v>
      </c>
      <c r="M186" s="52" t="s">
        <v>1385</v>
      </c>
      <c r="N186" s="52"/>
      <c r="O186" s="52"/>
      <c r="P186" s="52"/>
      <c r="Q186" s="52"/>
      <c r="R186" s="52"/>
      <c r="S186" s="52"/>
      <c r="T186" s="52"/>
      <c r="U186" s="52"/>
      <c r="V186" s="52">
        <v>0</v>
      </c>
    </row>
    <row r="187" spans="1:22" s="53" customFormat="1" ht="27" customHeight="1" x14ac:dyDescent="0.5">
      <c r="A187" s="51">
        <v>178</v>
      </c>
      <c r="B187" s="51"/>
      <c r="C187" s="51" t="s">
        <v>9</v>
      </c>
      <c r="D187" s="51">
        <v>17012</v>
      </c>
      <c r="E187" s="52"/>
      <c r="F187" s="52">
        <v>73</v>
      </c>
      <c r="G187" s="52">
        <v>1</v>
      </c>
      <c r="H187" s="52">
        <v>12</v>
      </c>
      <c r="I187" s="52">
        <v>1</v>
      </c>
      <c r="J187" s="52">
        <v>57</v>
      </c>
      <c r="K187" s="52">
        <f t="shared" si="3"/>
        <v>4957</v>
      </c>
      <c r="L187" s="52">
        <v>1</v>
      </c>
      <c r="M187" s="52" t="s">
        <v>1385</v>
      </c>
      <c r="N187" s="52"/>
      <c r="O187" s="52"/>
      <c r="P187" s="52"/>
      <c r="Q187" s="52"/>
      <c r="R187" s="52"/>
      <c r="S187" s="52"/>
      <c r="T187" s="52"/>
      <c r="U187" s="52"/>
      <c r="V187" s="52">
        <v>0</v>
      </c>
    </row>
    <row r="188" spans="1:22" s="53" customFormat="1" ht="27" customHeight="1" x14ac:dyDescent="0.5">
      <c r="A188" s="51">
        <v>179</v>
      </c>
      <c r="B188" s="51" t="s">
        <v>1386</v>
      </c>
      <c r="C188" s="51" t="s">
        <v>9</v>
      </c>
      <c r="D188" s="51">
        <v>44270</v>
      </c>
      <c r="E188" s="52">
        <v>4387</v>
      </c>
      <c r="F188" s="52">
        <v>166</v>
      </c>
      <c r="G188" s="52">
        <v>2</v>
      </c>
      <c r="H188" s="52"/>
      <c r="I188" s="52"/>
      <c r="J188" s="52">
        <v>37</v>
      </c>
      <c r="K188" s="52">
        <f t="shared" si="3"/>
        <v>37</v>
      </c>
      <c r="L188" s="52">
        <v>2</v>
      </c>
      <c r="M188" s="52" t="s">
        <v>1387</v>
      </c>
      <c r="N188" s="52" t="s">
        <v>15</v>
      </c>
      <c r="O188" s="52" t="s">
        <v>42</v>
      </c>
      <c r="P188" s="52">
        <v>50</v>
      </c>
      <c r="Q188" s="52"/>
      <c r="R188" s="52">
        <v>42</v>
      </c>
      <c r="S188" s="52">
        <v>8</v>
      </c>
      <c r="T188" s="52"/>
      <c r="U188" s="52">
        <v>10</v>
      </c>
      <c r="V188" s="52">
        <v>0</v>
      </c>
    </row>
    <row r="189" spans="1:22" s="53" customFormat="1" ht="27" customHeight="1" x14ac:dyDescent="0.5">
      <c r="A189" s="51">
        <v>180</v>
      </c>
      <c r="B189" s="51"/>
      <c r="C189" s="51" t="s">
        <v>9</v>
      </c>
      <c r="D189" s="51">
        <v>44139</v>
      </c>
      <c r="E189" s="52">
        <v>4388</v>
      </c>
      <c r="F189" s="52">
        <v>106</v>
      </c>
      <c r="G189" s="52">
        <v>1</v>
      </c>
      <c r="H189" s="52">
        <v>1</v>
      </c>
      <c r="I189" s="52">
        <v>1</v>
      </c>
      <c r="J189" s="52"/>
      <c r="K189" s="52">
        <f t="shared" si="3"/>
        <v>500</v>
      </c>
      <c r="L189" s="52">
        <v>1</v>
      </c>
      <c r="M189" s="52" t="s">
        <v>1387</v>
      </c>
      <c r="N189" s="52"/>
      <c r="O189" s="52"/>
      <c r="P189" s="52"/>
      <c r="Q189" s="52"/>
      <c r="R189" s="52"/>
      <c r="S189" s="52"/>
      <c r="T189" s="52"/>
      <c r="U189" s="52"/>
      <c r="V189" s="52">
        <v>0</v>
      </c>
    </row>
    <row r="190" spans="1:22" s="53" customFormat="1" ht="27" customHeight="1" x14ac:dyDescent="0.5">
      <c r="A190" s="51">
        <v>181</v>
      </c>
      <c r="B190" s="51"/>
      <c r="C190" s="51" t="s">
        <v>9</v>
      </c>
      <c r="D190" s="51">
        <v>14608</v>
      </c>
      <c r="E190" s="52">
        <v>1768</v>
      </c>
      <c r="F190" s="52">
        <v>30</v>
      </c>
      <c r="G190" s="52">
        <v>1</v>
      </c>
      <c r="H190" s="52">
        <v>6</v>
      </c>
      <c r="I190" s="52">
        <v>3</v>
      </c>
      <c r="J190" s="52">
        <v>39</v>
      </c>
      <c r="K190" s="52">
        <f t="shared" si="3"/>
        <v>2739</v>
      </c>
      <c r="L190" s="52">
        <v>1</v>
      </c>
      <c r="M190" s="52" t="s">
        <v>1387</v>
      </c>
      <c r="N190" s="52"/>
      <c r="O190" s="52"/>
      <c r="P190" s="52"/>
      <c r="Q190" s="52"/>
      <c r="R190" s="52"/>
      <c r="S190" s="52"/>
      <c r="T190" s="52"/>
      <c r="U190" s="52"/>
      <c r="V190" s="52">
        <v>0</v>
      </c>
    </row>
    <row r="191" spans="1:22" s="53" customFormat="1" ht="27" customHeight="1" x14ac:dyDescent="0.5">
      <c r="A191" s="51">
        <v>182</v>
      </c>
      <c r="B191" s="51"/>
      <c r="C191" s="51" t="s">
        <v>9</v>
      </c>
      <c r="D191" s="51">
        <v>13499</v>
      </c>
      <c r="E191" s="52">
        <v>3507</v>
      </c>
      <c r="F191" s="52">
        <v>14</v>
      </c>
      <c r="G191" s="52">
        <v>1</v>
      </c>
      <c r="H191" s="52">
        <v>8</v>
      </c>
      <c r="I191" s="52">
        <v>1</v>
      </c>
      <c r="J191" s="52">
        <v>48</v>
      </c>
      <c r="K191" s="52">
        <f t="shared" si="3"/>
        <v>3348</v>
      </c>
      <c r="L191" s="52">
        <v>1</v>
      </c>
      <c r="M191" s="52" t="s">
        <v>1387</v>
      </c>
      <c r="N191" s="52"/>
      <c r="O191" s="52"/>
      <c r="P191" s="52"/>
      <c r="Q191" s="52"/>
      <c r="R191" s="52"/>
      <c r="S191" s="52"/>
      <c r="T191" s="52"/>
      <c r="U191" s="52"/>
      <c r="V191" s="52">
        <v>0</v>
      </c>
    </row>
    <row r="192" spans="1:22" s="53" customFormat="1" ht="27" customHeight="1" x14ac:dyDescent="0.5">
      <c r="A192" s="51">
        <v>183</v>
      </c>
      <c r="B192" s="51" t="s">
        <v>1388</v>
      </c>
      <c r="C192" s="51" t="s">
        <v>9</v>
      </c>
      <c r="D192" s="51">
        <v>3708</v>
      </c>
      <c r="E192" s="52">
        <v>294</v>
      </c>
      <c r="F192" s="52">
        <v>83</v>
      </c>
      <c r="G192" s="52">
        <v>2</v>
      </c>
      <c r="H192" s="52"/>
      <c r="I192" s="52"/>
      <c r="J192" s="52">
        <v>49</v>
      </c>
      <c r="K192" s="52">
        <f t="shared" si="3"/>
        <v>49</v>
      </c>
      <c r="L192" s="52">
        <v>2</v>
      </c>
      <c r="M192" s="52" t="s">
        <v>1389</v>
      </c>
      <c r="N192" s="52" t="s">
        <v>15</v>
      </c>
      <c r="O192" s="52" t="s">
        <v>42</v>
      </c>
      <c r="P192" s="52">
        <v>41</v>
      </c>
      <c r="Q192" s="52"/>
      <c r="R192" s="52">
        <v>35</v>
      </c>
      <c r="S192" s="52">
        <v>6</v>
      </c>
      <c r="T192" s="52"/>
      <c r="U192" s="52">
        <v>10</v>
      </c>
      <c r="V192" s="52">
        <v>0</v>
      </c>
    </row>
    <row r="193" spans="1:22" s="53" customFormat="1" ht="27" customHeight="1" x14ac:dyDescent="0.5">
      <c r="A193" s="51">
        <v>184</v>
      </c>
      <c r="B193" s="51"/>
      <c r="C193" s="51" t="s">
        <v>9</v>
      </c>
      <c r="D193" s="51">
        <v>16184</v>
      </c>
      <c r="E193" s="52">
        <v>2552</v>
      </c>
      <c r="F193" s="52">
        <v>78</v>
      </c>
      <c r="G193" s="52">
        <v>1</v>
      </c>
      <c r="H193" s="52">
        <v>17</v>
      </c>
      <c r="I193" s="52">
        <v>3</v>
      </c>
      <c r="J193" s="52">
        <v>26</v>
      </c>
      <c r="K193" s="52">
        <f t="shared" si="3"/>
        <v>7126</v>
      </c>
      <c r="L193" s="52">
        <v>1</v>
      </c>
      <c r="M193" s="52" t="s">
        <v>1389</v>
      </c>
      <c r="N193" s="52"/>
      <c r="O193" s="52"/>
      <c r="P193" s="52"/>
      <c r="Q193" s="52"/>
      <c r="R193" s="52"/>
      <c r="S193" s="52"/>
      <c r="T193" s="52"/>
      <c r="U193" s="52"/>
      <c r="V193" s="52">
        <v>0</v>
      </c>
    </row>
    <row r="194" spans="1:22" s="53" customFormat="1" ht="27" customHeight="1" x14ac:dyDescent="0.5">
      <c r="A194" s="51">
        <v>185</v>
      </c>
      <c r="B194" s="51" t="s">
        <v>1390</v>
      </c>
      <c r="C194" s="51" t="s">
        <v>9</v>
      </c>
      <c r="D194" s="51">
        <v>44379</v>
      </c>
      <c r="E194" s="52">
        <v>4355</v>
      </c>
      <c r="F194" s="52">
        <v>164</v>
      </c>
      <c r="G194" s="52">
        <v>2</v>
      </c>
      <c r="H194" s="52"/>
      <c r="I194" s="52"/>
      <c r="J194" s="52">
        <v>66</v>
      </c>
      <c r="K194" s="52">
        <f t="shared" si="3"/>
        <v>66</v>
      </c>
      <c r="L194" s="52">
        <v>2</v>
      </c>
      <c r="M194" s="52" t="s">
        <v>1391</v>
      </c>
      <c r="N194" s="52" t="s">
        <v>15</v>
      </c>
      <c r="O194" s="52" t="s">
        <v>12</v>
      </c>
      <c r="P194" s="52">
        <v>90</v>
      </c>
      <c r="Q194" s="52"/>
      <c r="R194" s="52"/>
      <c r="S194" s="52"/>
      <c r="T194" s="52"/>
      <c r="U194" s="52">
        <v>30</v>
      </c>
      <c r="V194" s="52">
        <v>0</v>
      </c>
    </row>
    <row r="195" spans="1:22" s="53" customFormat="1" ht="27" customHeight="1" x14ac:dyDescent="0.5">
      <c r="A195" s="51">
        <v>186</v>
      </c>
      <c r="B195" s="51"/>
      <c r="C195" s="51" t="s">
        <v>9</v>
      </c>
      <c r="D195" s="51">
        <v>52020</v>
      </c>
      <c r="E195" s="52">
        <v>4935</v>
      </c>
      <c r="F195" s="52">
        <v>30</v>
      </c>
      <c r="G195" s="52">
        <v>1</v>
      </c>
      <c r="H195" s="52">
        <v>3</v>
      </c>
      <c r="I195" s="52"/>
      <c r="J195" s="52"/>
      <c r="K195" s="52">
        <f t="shared" si="3"/>
        <v>1200</v>
      </c>
      <c r="L195" s="52">
        <v>1</v>
      </c>
      <c r="M195" s="52" t="s">
        <v>1391</v>
      </c>
      <c r="N195" s="52"/>
      <c r="O195" s="52"/>
      <c r="P195" s="52"/>
      <c r="Q195" s="52"/>
      <c r="R195" s="52"/>
      <c r="S195" s="52"/>
      <c r="T195" s="52"/>
      <c r="U195" s="52"/>
      <c r="V195" s="52">
        <v>0</v>
      </c>
    </row>
    <row r="196" spans="1:22" s="53" customFormat="1" ht="27" customHeight="1" x14ac:dyDescent="0.5">
      <c r="A196" s="51">
        <v>187</v>
      </c>
      <c r="B196" s="51"/>
      <c r="C196" s="51" t="s">
        <v>9</v>
      </c>
      <c r="D196" s="51">
        <v>57786</v>
      </c>
      <c r="E196" s="52">
        <v>5470</v>
      </c>
      <c r="F196" s="52">
        <v>54</v>
      </c>
      <c r="G196" s="52">
        <v>1</v>
      </c>
      <c r="H196" s="52"/>
      <c r="I196" s="52">
        <v>1</v>
      </c>
      <c r="J196" s="52">
        <v>15</v>
      </c>
      <c r="K196" s="52">
        <f t="shared" si="3"/>
        <v>115</v>
      </c>
      <c r="L196" s="52">
        <v>1</v>
      </c>
      <c r="M196" s="52" t="s">
        <v>1391</v>
      </c>
      <c r="N196" s="52"/>
      <c r="O196" s="52"/>
      <c r="P196" s="52"/>
      <c r="Q196" s="52"/>
      <c r="R196" s="52"/>
      <c r="S196" s="52"/>
      <c r="T196" s="52"/>
      <c r="U196" s="52"/>
      <c r="V196" s="52">
        <v>0</v>
      </c>
    </row>
    <row r="197" spans="1:22" s="53" customFormat="1" ht="27" customHeight="1" x14ac:dyDescent="0.5">
      <c r="A197" s="51">
        <v>188</v>
      </c>
      <c r="B197" s="51"/>
      <c r="C197" s="51" t="s">
        <v>9</v>
      </c>
      <c r="D197" s="51">
        <v>51320</v>
      </c>
      <c r="E197" s="52">
        <v>4815</v>
      </c>
      <c r="F197" s="52">
        <v>200</v>
      </c>
      <c r="G197" s="52">
        <v>1</v>
      </c>
      <c r="H197" s="52">
        <v>1</v>
      </c>
      <c r="I197" s="52">
        <v>2</v>
      </c>
      <c r="J197" s="52">
        <v>36</v>
      </c>
      <c r="K197" s="52">
        <f t="shared" si="3"/>
        <v>636</v>
      </c>
      <c r="L197" s="52">
        <v>1</v>
      </c>
      <c r="M197" s="52" t="s">
        <v>1391</v>
      </c>
      <c r="N197" s="52"/>
      <c r="O197" s="52"/>
      <c r="P197" s="52"/>
      <c r="Q197" s="52"/>
      <c r="R197" s="52"/>
      <c r="S197" s="52"/>
      <c r="T197" s="52"/>
      <c r="U197" s="52"/>
      <c r="V197" s="52">
        <v>0</v>
      </c>
    </row>
    <row r="198" spans="1:22" s="53" customFormat="1" ht="27" customHeight="1" x14ac:dyDescent="0.5">
      <c r="A198" s="51">
        <v>189</v>
      </c>
      <c r="B198" s="51"/>
      <c r="C198" s="51" t="s">
        <v>9</v>
      </c>
      <c r="D198" s="51">
        <v>14778</v>
      </c>
      <c r="E198" s="52">
        <v>1927</v>
      </c>
      <c r="F198" s="52">
        <v>41</v>
      </c>
      <c r="G198" s="52">
        <v>1</v>
      </c>
      <c r="H198" s="52">
        <v>20</v>
      </c>
      <c r="I198" s="52">
        <v>3</v>
      </c>
      <c r="J198" s="52">
        <v>92</v>
      </c>
      <c r="K198" s="52">
        <f t="shared" si="3"/>
        <v>8392</v>
      </c>
      <c r="L198" s="52">
        <v>1</v>
      </c>
      <c r="M198" s="52" t="s">
        <v>1391</v>
      </c>
      <c r="N198" s="52"/>
      <c r="O198" s="52"/>
      <c r="P198" s="52"/>
      <c r="Q198" s="52"/>
      <c r="R198" s="52"/>
      <c r="S198" s="52"/>
      <c r="T198" s="52"/>
      <c r="U198" s="52"/>
      <c r="V198" s="52">
        <v>0</v>
      </c>
    </row>
    <row r="199" spans="1:22" s="53" customFormat="1" ht="27" customHeight="1" x14ac:dyDescent="0.5">
      <c r="A199" s="51">
        <v>190</v>
      </c>
      <c r="B199" s="51" t="s">
        <v>1392</v>
      </c>
      <c r="C199" s="51" t="s">
        <v>9</v>
      </c>
      <c r="D199" s="51">
        <v>33225</v>
      </c>
      <c r="E199" s="52">
        <v>3787</v>
      </c>
      <c r="F199" s="52">
        <v>544</v>
      </c>
      <c r="G199" s="52">
        <v>2</v>
      </c>
      <c r="H199" s="52"/>
      <c r="I199" s="52"/>
      <c r="J199" s="52">
        <v>54</v>
      </c>
      <c r="K199" s="52">
        <f t="shared" si="3"/>
        <v>54</v>
      </c>
      <c r="L199" s="52">
        <v>2</v>
      </c>
      <c r="M199" s="52" t="s">
        <v>1393</v>
      </c>
      <c r="N199" s="52" t="s">
        <v>15</v>
      </c>
      <c r="O199" s="52" t="s">
        <v>12</v>
      </c>
      <c r="P199" s="52">
        <v>141</v>
      </c>
      <c r="Q199" s="52"/>
      <c r="R199" s="52">
        <v>135</v>
      </c>
      <c r="S199" s="52">
        <v>6</v>
      </c>
      <c r="T199" s="52"/>
      <c r="U199" s="52">
        <v>20</v>
      </c>
      <c r="V199" s="52">
        <v>0</v>
      </c>
    </row>
    <row r="200" spans="1:22" s="53" customFormat="1" ht="27" customHeight="1" x14ac:dyDescent="0.5">
      <c r="A200" s="51">
        <v>191</v>
      </c>
      <c r="B200" s="51" t="s">
        <v>1394</v>
      </c>
      <c r="C200" s="51" t="s">
        <v>9</v>
      </c>
      <c r="D200" s="51">
        <v>44378</v>
      </c>
      <c r="E200" s="52">
        <v>4354</v>
      </c>
      <c r="F200" s="52">
        <v>163</v>
      </c>
      <c r="G200" s="52">
        <v>2</v>
      </c>
      <c r="H200" s="52"/>
      <c r="I200" s="52"/>
      <c r="J200" s="52">
        <v>65</v>
      </c>
      <c r="K200" s="52">
        <f t="shared" si="3"/>
        <v>65</v>
      </c>
      <c r="L200" s="52">
        <v>2</v>
      </c>
      <c r="M200" s="52" t="s">
        <v>1395</v>
      </c>
      <c r="N200" s="52" t="s">
        <v>15</v>
      </c>
      <c r="O200" s="52" t="s">
        <v>12</v>
      </c>
      <c r="P200" s="52">
        <v>204</v>
      </c>
      <c r="Q200" s="52"/>
      <c r="R200" s="52">
        <v>192</v>
      </c>
      <c r="S200" s="52">
        <v>12</v>
      </c>
      <c r="T200" s="52"/>
      <c r="U200" s="52">
        <v>30</v>
      </c>
      <c r="V200" s="52">
        <v>0</v>
      </c>
    </row>
    <row r="201" spans="1:22" s="53" customFormat="1" ht="27" customHeight="1" x14ac:dyDescent="0.5">
      <c r="A201" s="51">
        <v>192</v>
      </c>
      <c r="B201" s="51"/>
      <c r="C201" s="51" t="s">
        <v>9</v>
      </c>
      <c r="D201" s="51">
        <v>14651</v>
      </c>
      <c r="E201" s="52">
        <v>2800</v>
      </c>
      <c r="F201" s="52">
        <v>73</v>
      </c>
      <c r="G201" s="52">
        <v>1</v>
      </c>
      <c r="H201" s="52">
        <v>19</v>
      </c>
      <c r="I201" s="52">
        <v>2</v>
      </c>
      <c r="J201" s="52">
        <v>57</v>
      </c>
      <c r="K201" s="52">
        <f t="shared" si="3"/>
        <v>7857</v>
      </c>
      <c r="L201" s="52">
        <v>1</v>
      </c>
      <c r="M201" s="52" t="s">
        <v>1395</v>
      </c>
      <c r="N201" s="52"/>
      <c r="O201" s="52"/>
      <c r="P201" s="52"/>
      <c r="Q201" s="52"/>
      <c r="R201" s="52"/>
      <c r="S201" s="52"/>
      <c r="T201" s="52"/>
      <c r="U201" s="52"/>
      <c r="V201" s="52">
        <v>0</v>
      </c>
    </row>
    <row r="202" spans="1:22" s="53" customFormat="1" ht="27" customHeight="1" x14ac:dyDescent="0.5">
      <c r="A202" s="51">
        <v>193</v>
      </c>
      <c r="B202" s="51"/>
      <c r="C202" s="51" t="s">
        <v>9</v>
      </c>
      <c r="D202" s="51">
        <v>14631</v>
      </c>
      <c r="E202" s="52">
        <v>1790</v>
      </c>
      <c r="F202" s="52">
        <v>60</v>
      </c>
      <c r="G202" s="52">
        <v>1</v>
      </c>
      <c r="H202" s="52">
        <v>19</v>
      </c>
      <c r="I202" s="52">
        <v>2</v>
      </c>
      <c r="J202" s="52">
        <v>51</v>
      </c>
      <c r="K202" s="52">
        <f t="shared" si="3"/>
        <v>7851</v>
      </c>
      <c r="L202" s="52">
        <v>1</v>
      </c>
      <c r="M202" s="52" t="s">
        <v>1395</v>
      </c>
      <c r="N202" s="52"/>
      <c r="O202" s="52"/>
      <c r="P202" s="52"/>
      <c r="Q202" s="52"/>
      <c r="R202" s="52"/>
      <c r="S202" s="52"/>
      <c r="T202" s="52"/>
      <c r="U202" s="52"/>
      <c r="V202" s="52">
        <v>0</v>
      </c>
    </row>
    <row r="203" spans="1:22" s="53" customFormat="1" ht="27" customHeight="1" x14ac:dyDescent="0.5">
      <c r="A203" s="51">
        <v>194</v>
      </c>
      <c r="B203" s="51"/>
      <c r="C203" s="51" t="s">
        <v>9</v>
      </c>
      <c r="D203" s="51">
        <v>26306</v>
      </c>
      <c r="E203" s="52">
        <v>3232</v>
      </c>
      <c r="F203" s="52">
        <v>255</v>
      </c>
      <c r="G203" s="52">
        <v>1</v>
      </c>
      <c r="H203" s="52">
        <v>27</v>
      </c>
      <c r="I203" s="52">
        <v>1</v>
      </c>
      <c r="J203" s="52">
        <v>2</v>
      </c>
      <c r="K203" s="52">
        <f t="shared" si="3"/>
        <v>10902</v>
      </c>
      <c r="L203" s="52">
        <v>1</v>
      </c>
      <c r="M203" s="52" t="s">
        <v>1395</v>
      </c>
      <c r="N203" s="52"/>
      <c r="O203" s="52"/>
      <c r="P203" s="52"/>
      <c r="Q203" s="52"/>
      <c r="R203" s="52"/>
      <c r="S203" s="52"/>
      <c r="T203" s="52"/>
      <c r="U203" s="52"/>
      <c r="V203" s="52">
        <v>0</v>
      </c>
    </row>
    <row r="204" spans="1:22" s="53" customFormat="1" ht="27" customHeight="1" x14ac:dyDescent="0.5">
      <c r="A204" s="51">
        <v>195</v>
      </c>
      <c r="B204" s="51" t="s">
        <v>1396</v>
      </c>
      <c r="C204" s="51" t="s">
        <v>9</v>
      </c>
      <c r="D204" s="51">
        <v>55127</v>
      </c>
      <c r="E204" s="52">
        <v>5294</v>
      </c>
      <c r="F204" s="52">
        <v>184</v>
      </c>
      <c r="G204" s="52">
        <v>2</v>
      </c>
      <c r="H204" s="52"/>
      <c r="I204" s="52"/>
      <c r="J204" s="52">
        <v>66</v>
      </c>
      <c r="K204" s="52">
        <f t="shared" si="3"/>
        <v>66</v>
      </c>
      <c r="L204" s="52">
        <v>2</v>
      </c>
      <c r="M204" s="52" t="s">
        <v>1397</v>
      </c>
      <c r="N204" s="52" t="s">
        <v>15</v>
      </c>
      <c r="O204" s="52" t="s">
        <v>12</v>
      </c>
      <c r="P204" s="52">
        <v>114</v>
      </c>
      <c r="Q204" s="52"/>
      <c r="R204" s="52">
        <v>114</v>
      </c>
      <c r="S204" s="52"/>
      <c r="T204" s="52"/>
      <c r="U204" s="52">
        <v>30</v>
      </c>
      <c r="V204" s="52">
        <v>0</v>
      </c>
    </row>
    <row r="205" spans="1:22" s="53" customFormat="1" ht="27" customHeight="1" x14ac:dyDescent="0.5">
      <c r="A205" s="51">
        <v>196</v>
      </c>
      <c r="B205" s="51"/>
      <c r="C205" s="51" t="s">
        <v>9</v>
      </c>
      <c r="D205" s="51">
        <v>16879</v>
      </c>
      <c r="E205" s="52">
        <v>3590</v>
      </c>
      <c r="F205" s="52">
        <v>364</v>
      </c>
      <c r="G205" s="52">
        <v>1</v>
      </c>
      <c r="H205" s="52">
        <v>6</v>
      </c>
      <c r="I205" s="52"/>
      <c r="J205" s="52">
        <v>55</v>
      </c>
      <c r="K205" s="52">
        <f t="shared" si="3"/>
        <v>2455</v>
      </c>
      <c r="L205" s="52">
        <v>1</v>
      </c>
      <c r="M205" s="52" t="s">
        <v>1397</v>
      </c>
      <c r="N205" s="52"/>
      <c r="O205" s="52"/>
      <c r="P205" s="52"/>
      <c r="Q205" s="52"/>
      <c r="R205" s="52"/>
      <c r="S205" s="52"/>
      <c r="T205" s="52"/>
      <c r="U205" s="52"/>
      <c r="V205" s="52">
        <v>0</v>
      </c>
    </row>
    <row r="206" spans="1:22" s="53" customFormat="1" ht="27" customHeight="1" x14ac:dyDescent="0.5">
      <c r="A206" s="51">
        <v>197</v>
      </c>
      <c r="B206" s="51"/>
      <c r="C206" s="51" t="s">
        <v>9</v>
      </c>
      <c r="D206" s="51">
        <v>31793</v>
      </c>
      <c r="E206" s="52">
        <v>3686</v>
      </c>
      <c r="F206" s="52">
        <v>174</v>
      </c>
      <c r="G206" s="52">
        <v>1</v>
      </c>
      <c r="H206" s="52">
        <v>3</v>
      </c>
      <c r="I206" s="52"/>
      <c r="J206" s="52">
        <v>59</v>
      </c>
      <c r="K206" s="52">
        <f t="shared" si="3"/>
        <v>1259</v>
      </c>
      <c r="L206" s="52">
        <v>1</v>
      </c>
      <c r="M206" s="52" t="s">
        <v>1397</v>
      </c>
      <c r="N206" s="52"/>
      <c r="O206" s="52"/>
      <c r="P206" s="52"/>
      <c r="Q206" s="52"/>
      <c r="R206" s="52"/>
      <c r="S206" s="52"/>
      <c r="T206" s="52"/>
      <c r="U206" s="52"/>
      <c r="V206" s="52">
        <v>0</v>
      </c>
    </row>
    <row r="207" spans="1:22" s="53" customFormat="1" ht="27" customHeight="1" x14ac:dyDescent="0.5">
      <c r="A207" s="51">
        <v>198</v>
      </c>
      <c r="B207" s="51"/>
      <c r="C207" s="51" t="s">
        <v>9</v>
      </c>
      <c r="D207" s="51">
        <v>16891</v>
      </c>
      <c r="E207" s="52">
        <v>2828</v>
      </c>
      <c r="F207" s="52">
        <v>335</v>
      </c>
      <c r="G207" s="52">
        <v>1</v>
      </c>
      <c r="H207" s="52">
        <v>13</v>
      </c>
      <c r="I207" s="52"/>
      <c r="J207" s="52">
        <v>9</v>
      </c>
      <c r="K207" s="52">
        <f t="shared" ref="K207:K259" si="4">H207*400+I207*100+J207</f>
        <v>5209</v>
      </c>
      <c r="L207" s="52">
        <v>1</v>
      </c>
      <c r="M207" s="52" t="s">
        <v>1397</v>
      </c>
      <c r="N207" s="52"/>
      <c r="O207" s="52"/>
      <c r="P207" s="52"/>
      <c r="Q207" s="52"/>
      <c r="R207" s="52"/>
      <c r="S207" s="52"/>
      <c r="T207" s="52"/>
      <c r="U207" s="52"/>
      <c r="V207" s="52">
        <v>0</v>
      </c>
    </row>
    <row r="208" spans="1:22" s="53" customFormat="1" ht="27" customHeight="1" x14ac:dyDescent="0.5">
      <c r="A208" s="51">
        <v>199</v>
      </c>
      <c r="B208" s="51" t="s">
        <v>1398</v>
      </c>
      <c r="C208" s="51" t="s">
        <v>9</v>
      </c>
      <c r="D208" s="51">
        <v>3700</v>
      </c>
      <c r="E208" s="52">
        <v>286</v>
      </c>
      <c r="F208" s="52">
        <v>74</v>
      </c>
      <c r="G208" s="52">
        <v>2</v>
      </c>
      <c r="H208" s="52"/>
      <c r="I208" s="52">
        <v>1</v>
      </c>
      <c r="J208" s="52">
        <v>25</v>
      </c>
      <c r="K208" s="52">
        <f t="shared" si="4"/>
        <v>125</v>
      </c>
      <c r="L208" s="52">
        <v>2</v>
      </c>
      <c r="M208" s="52" t="s">
        <v>1399</v>
      </c>
      <c r="N208" s="52" t="s">
        <v>15</v>
      </c>
      <c r="O208" s="52" t="s">
        <v>12</v>
      </c>
      <c r="P208" s="52">
        <v>270</v>
      </c>
      <c r="Q208" s="52"/>
      <c r="R208" s="52">
        <v>192</v>
      </c>
      <c r="S208" s="52">
        <v>12</v>
      </c>
      <c r="T208" s="52"/>
      <c r="U208" s="52">
        <v>30</v>
      </c>
      <c r="V208" s="52">
        <v>0</v>
      </c>
    </row>
    <row r="209" spans="1:22" s="53" customFormat="1" ht="27" customHeight="1" x14ac:dyDescent="0.5">
      <c r="A209" s="51">
        <v>200</v>
      </c>
      <c r="B209" s="51"/>
      <c r="C209" s="51" t="s">
        <v>9</v>
      </c>
      <c r="D209" s="51">
        <v>14264</v>
      </c>
      <c r="E209" s="52"/>
      <c r="F209" s="52">
        <v>53</v>
      </c>
      <c r="G209" s="52">
        <v>1</v>
      </c>
      <c r="H209" s="52">
        <v>13</v>
      </c>
      <c r="I209" s="52">
        <v>3</v>
      </c>
      <c r="J209" s="52">
        <v>25</v>
      </c>
      <c r="K209" s="52">
        <f t="shared" si="4"/>
        <v>5525</v>
      </c>
      <c r="L209" s="52">
        <v>1</v>
      </c>
      <c r="M209" s="52" t="s">
        <v>1399</v>
      </c>
      <c r="N209" s="52"/>
      <c r="O209" s="52"/>
      <c r="P209" s="52"/>
      <c r="Q209" s="52"/>
      <c r="R209" s="52"/>
      <c r="S209" s="52"/>
      <c r="T209" s="52"/>
      <c r="U209" s="52"/>
      <c r="V209" s="52">
        <v>0</v>
      </c>
    </row>
    <row r="210" spans="1:22" s="53" customFormat="1" ht="27" customHeight="1" x14ac:dyDescent="0.5">
      <c r="A210" s="51">
        <v>201</v>
      </c>
      <c r="B210" s="51"/>
      <c r="C210" s="51" t="s">
        <v>9</v>
      </c>
      <c r="D210" s="51">
        <v>14761</v>
      </c>
      <c r="E210" s="52">
        <v>1911</v>
      </c>
      <c r="F210" s="52">
        <v>23</v>
      </c>
      <c r="G210" s="52">
        <v>1</v>
      </c>
      <c r="H210" s="52">
        <v>17</v>
      </c>
      <c r="I210" s="52">
        <v>3</v>
      </c>
      <c r="J210" s="52">
        <v>74</v>
      </c>
      <c r="K210" s="52">
        <f t="shared" si="4"/>
        <v>7174</v>
      </c>
      <c r="L210" s="52">
        <v>1</v>
      </c>
      <c r="M210" s="52" t="s">
        <v>1399</v>
      </c>
      <c r="N210" s="52"/>
      <c r="O210" s="52"/>
      <c r="P210" s="52"/>
      <c r="Q210" s="52"/>
      <c r="R210" s="52"/>
      <c r="S210" s="52"/>
      <c r="T210" s="52"/>
      <c r="U210" s="52"/>
      <c r="V210" s="52">
        <v>0</v>
      </c>
    </row>
    <row r="211" spans="1:22" s="53" customFormat="1" ht="27" customHeight="1" x14ac:dyDescent="0.5">
      <c r="A211" s="51">
        <v>202</v>
      </c>
      <c r="B211" s="51"/>
      <c r="C211" s="51" t="s">
        <v>9</v>
      </c>
      <c r="D211" s="51">
        <v>13479</v>
      </c>
      <c r="E211" s="52">
        <v>3489</v>
      </c>
      <c r="F211" s="52">
        <v>65</v>
      </c>
      <c r="G211" s="52">
        <v>1</v>
      </c>
      <c r="H211" s="52">
        <v>14</v>
      </c>
      <c r="I211" s="52">
        <v>2</v>
      </c>
      <c r="J211" s="52">
        <v>94</v>
      </c>
      <c r="K211" s="52">
        <f t="shared" si="4"/>
        <v>5894</v>
      </c>
      <c r="L211" s="52">
        <v>1</v>
      </c>
      <c r="M211" s="52" t="s">
        <v>1399</v>
      </c>
      <c r="N211" s="52"/>
      <c r="O211" s="52"/>
      <c r="P211" s="52"/>
      <c r="Q211" s="52"/>
      <c r="R211" s="52"/>
      <c r="S211" s="52"/>
      <c r="T211" s="52"/>
      <c r="U211" s="52"/>
      <c r="V211" s="52">
        <v>0</v>
      </c>
    </row>
    <row r="212" spans="1:22" s="53" customFormat="1" ht="27" customHeight="1" x14ac:dyDescent="0.5">
      <c r="A212" s="51">
        <v>203</v>
      </c>
      <c r="B212" s="51" t="s">
        <v>1400</v>
      </c>
      <c r="C212" s="51" t="s">
        <v>9</v>
      </c>
      <c r="D212" s="51">
        <v>3677</v>
      </c>
      <c r="E212" s="52"/>
      <c r="F212" s="52">
        <v>52</v>
      </c>
      <c r="G212" s="52">
        <v>2</v>
      </c>
      <c r="H212" s="52"/>
      <c r="I212" s="52"/>
      <c r="J212" s="52">
        <v>51</v>
      </c>
      <c r="K212" s="52">
        <f t="shared" si="4"/>
        <v>51</v>
      </c>
      <c r="L212" s="52">
        <v>2</v>
      </c>
      <c r="M212" s="52" t="s">
        <v>1401</v>
      </c>
      <c r="N212" s="52" t="s">
        <v>15</v>
      </c>
      <c r="O212" s="52" t="s">
        <v>12</v>
      </c>
      <c r="P212" s="52">
        <v>230</v>
      </c>
      <c r="Q212" s="52"/>
      <c r="R212" s="52">
        <v>230</v>
      </c>
      <c r="S212" s="52"/>
      <c r="T212" s="52"/>
      <c r="U212" s="52">
        <v>30</v>
      </c>
      <c r="V212" s="52">
        <v>0</v>
      </c>
    </row>
    <row r="213" spans="1:22" s="53" customFormat="1" ht="27" customHeight="1" x14ac:dyDescent="0.5">
      <c r="A213" s="51">
        <v>204</v>
      </c>
      <c r="B213" s="51"/>
      <c r="C213" s="51" t="s">
        <v>355</v>
      </c>
      <c r="D213" s="51"/>
      <c r="E213" s="52"/>
      <c r="F213" s="52"/>
      <c r="G213" s="52">
        <v>1</v>
      </c>
      <c r="H213" s="52">
        <v>12</v>
      </c>
      <c r="I213" s="52"/>
      <c r="J213" s="52"/>
      <c r="K213" s="52">
        <f t="shared" si="4"/>
        <v>4800</v>
      </c>
      <c r="L213" s="52">
        <v>1</v>
      </c>
      <c r="M213" s="52" t="s">
        <v>1401</v>
      </c>
      <c r="N213" s="52"/>
      <c r="O213" s="52"/>
      <c r="P213" s="52"/>
      <c r="Q213" s="52"/>
      <c r="R213" s="52"/>
      <c r="S213" s="52"/>
      <c r="T213" s="52"/>
      <c r="U213" s="52"/>
      <c r="V213" s="52">
        <v>0.01</v>
      </c>
    </row>
    <row r="214" spans="1:22" s="53" customFormat="1" ht="27" customHeight="1" x14ac:dyDescent="0.5">
      <c r="A214" s="51">
        <v>205</v>
      </c>
      <c r="B214" s="51"/>
      <c r="C214" s="51" t="s">
        <v>9</v>
      </c>
      <c r="D214" s="51">
        <v>16871</v>
      </c>
      <c r="E214" s="52"/>
      <c r="F214" s="52">
        <v>9</v>
      </c>
      <c r="G214" s="52">
        <v>1</v>
      </c>
      <c r="H214" s="52">
        <v>8</v>
      </c>
      <c r="I214" s="52">
        <v>1</v>
      </c>
      <c r="J214" s="52">
        <v>32</v>
      </c>
      <c r="K214" s="52">
        <f t="shared" si="4"/>
        <v>3332</v>
      </c>
      <c r="L214" s="52">
        <v>1</v>
      </c>
      <c r="M214" s="52" t="s">
        <v>1401</v>
      </c>
      <c r="N214" s="52"/>
      <c r="O214" s="52"/>
      <c r="P214" s="52"/>
      <c r="Q214" s="52"/>
      <c r="R214" s="52"/>
      <c r="S214" s="52"/>
      <c r="T214" s="52"/>
      <c r="U214" s="52"/>
      <c r="V214" s="52">
        <v>0</v>
      </c>
    </row>
    <row r="215" spans="1:22" s="53" customFormat="1" ht="27" customHeight="1" x14ac:dyDescent="0.5">
      <c r="A215" s="51">
        <v>206</v>
      </c>
      <c r="B215" s="51"/>
      <c r="C215" s="51" t="s">
        <v>9</v>
      </c>
      <c r="D215" s="51">
        <v>3706</v>
      </c>
      <c r="E215" s="52"/>
      <c r="F215" s="52">
        <v>80</v>
      </c>
      <c r="G215" s="52">
        <v>1</v>
      </c>
      <c r="H215" s="52"/>
      <c r="I215" s="52">
        <v>27</v>
      </c>
      <c r="J215" s="52">
        <v>75</v>
      </c>
      <c r="K215" s="52">
        <f t="shared" si="4"/>
        <v>2775</v>
      </c>
      <c r="L215" s="52">
        <v>1</v>
      </c>
      <c r="M215" s="52" t="s">
        <v>1401</v>
      </c>
      <c r="N215" s="52"/>
      <c r="O215" s="52"/>
      <c r="P215" s="52"/>
      <c r="Q215" s="52"/>
      <c r="R215" s="52"/>
      <c r="S215" s="52"/>
      <c r="T215" s="52"/>
      <c r="U215" s="52"/>
      <c r="V215" s="52">
        <v>0</v>
      </c>
    </row>
    <row r="216" spans="1:22" s="53" customFormat="1" ht="27" customHeight="1" x14ac:dyDescent="0.5">
      <c r="A216" s="51">
        <v>207</v>
      </c>
      <c r="B216" s="51"/>
      <c r="C216" s="51" t="s">
        <v>9</v>
      </c>
      <c r="D216" s="51">
        <v>16937</v>
      </c>
      <c r="E216" s="52">
        <v>2870</v>
      </c>
      <c r="F216" s="52">
        <v>16</v>
      </c>
      <c r="G216" s="52">
        <v>1</v>
      </c>
      <c r="H216" s="52">
        <v>13</v>
      </c>
      <c r="I216" s="52">
        <v>1</v>
      </c>
      <c r="J216" s="52">
        <v>36</v>
      </c>
      <c r="K216" s="52">
        <f t="shared" si="4"/>
        <v>5336</v>
      </c>
      <c r="L216" s="52">
        <v>1</v>
      </c>
      <c r="M216" s="52" t="s">
        <v>1401</v>
      </c>
      <c r="N216" s="52"/>
      <c r="O216" s="52"/>
      <c r="P216" s="52"/>
      <c r="Q216" s="52"/>
      <c r="R216" s="52"/>
      <c r="S216" s="52"/>
      <c r="T216" s="52"/>
      <c r="U216" s="52"/>
      <c r="V216" s="52">
        <v>0</v>
      </c>
    </row>
    <row r="217" spans="1:22" s="53" customFormat="1" ht="27" customHeight="1" x14ac:dyDescent="0.5">
      <c r="A217" s="51">
        <v>208</v>
      </c>
      <c r="B217" s="51"/>
      <c r="C217" s="51" t="s">
        <v>9</v>
      </c>
      <c r="D217" s="51">
        <v>13544</v>
      </c>
      <c r="E217" s="52">
        <v>1583</v>
      </c>
      <c r="F217" s="52">
        <v>455</v>
      </c>
      <c r="G217" s="52">
        <v>1</v>
      </c>
      <c r="H217" s="52">
        <v>6</v>
      </c>
      <c r="I217" s="52">
        <v>1</v>
      </c>
      <c r="J217" s="52"/>
      <c r="K217" s="52">
        <f t="shared" si="4"/>
        <v>2500</v>
      </c>
      <c r="L217" s="52">
        <v>1</v>
      </c>
      <c r="M217" s="52" t="s">
        <v>1401</v>
      </c>
      <c r="N217" s="52"/>
      <c r="O217" s="52"/>
      <c r="P217" s="52"/>
      <c r="Q217" s="52"/>
      <c r="R217" s="52"/>
      <c r="S217" s="52"/>
      <c r="T217" s="52"/>
      <c r="U217" s="52"/>
      <c r="V217" s="52">
        <v>0</v>
      </c>
    </row>
    <row r="218" spans="1:22" s="53" customFormat="1" ht="27" customHeight="1" x14ac:dyDescent="0.5">
      <c r="A218" s="51">
        <v>209</v>
      </c>
      <c r="B218" s="51"/>
      <c r="C218" s="51" t="s">
        <v>13</v>
      </c>
      <c r="D218" s="51"/>
      <c r="E218" s="52"/>
      <c r="F218" s="52"/>
      <c r="G218" s="52">
        <v>1</v>
      </c>
      <c r="H218" s="52">
        <v>23</v>
      </c>
      <c r="I218" s="52"/>
      <c r="J218" s="52"/>
      <c r="K218" s="52">
        <f t="shared" si="4"/>
        <v>9200</v>
      </c>
      <c r="L218" s="52">
        <v>1</v>
      </c>
      <c r="M218" s="52" t="s">
        <v>1401</v>
      </c>
      <c r="N218" s="52"/>
      <c r="O218" s="52"/>
      <c r="P218" s="52"/>
      <c r="Q218" s="52"/>
      <c r="R218" s="52"/>
      <c r="S218" s="52"/>
      <c r="T218" s="52"/>
      <c r="U218" s="52"/>
      <c r="V218" s="52">
        <v>0.01</v>
      </c>
    </row>
    <row r="219" spans="1:22" s="53" customFormat="1" ht="27" customHeight="1" x14ac:dyDescent="0.5">
      <c r="A219" s="51">
        <v>210</v>
      </c>
      <c r="B219" s="51" t="s">
        <v>1402</v>
      </c>
      <c r="C219" s="51" t="s">
        <v>9</v>
      </c>
      <c r="D219" s="51">
        <v>3674</v>
      </c>
      <c r="E219" s="52">
        <v>261</v>
      </c>
      <c r="F219" s="52">
        <v>49</v>
      </c>
      <c r="G219" s="52">
        <v>2</v>
      </c>
      <c r="H219" s="52"/>
      <c r="I219" s="52"/>
      <c r="J219" s="52">
        <v>84</v>
      </c>
      <c r="K219" s="52">
        <f t="shared" si="4"/>
        <v>84</v>
      </c>
      <c r="L219" s="52">
        <v>2</v>
      </c>
      <c r="M219" s="52" t="s">
        <v>1403</v>
      </c>
      <c r="N219" s="52" t="s">
        <v>15</v>
      </c>
      <c r="O219" s="52" t="s">
        <v>12</v>
      </c>
      <c r="P219" s="52">
        <v>108</v>
      </c>
      <c r="Q219" s="52"/>
      <c r="R219" s="52">
        <v>108</v>
      </c>
      <c r="S219" s="52"/>
      <c r="T219" s="52"/>
      <c r="U219" s="52">
        <v>30</v>
      </c>
      <c r="V219" s="52">
        <v>0</v>
      </c>
    </row>
    <row r="220" spans="1:22" s="53" customFormat="1" ht="27" customHeight="1" x14ac:dyDescent="0.5">
      <c r="A220" s="51">
        <v>211</v>
      </c>
      <c r="B220" s="51"/>
      <c r="C220" s="51" t="s">
        <v>9</v>
      </c>
      <c r="D220" s="51">
        <v>14624</v>
      </c>
      <c r="E220" s="52">
        <v>1783</v>
      </c>
      <c r="F220" s="52">
        <v>48</v>
      </c>
      <c r="G220" s="52">
        <v>1</v>
      </c>
      <c r="H220" s="52">
        <v>9</v>
      </c>
      <c r="I220" s="52"/>
      <c r="J220" s="52">
        <v>63</v>
      </c>
      <c r="K220" s="52">
        <f t="shared" si="4"/>
        <v>3663</v>
      </c>
      <c r="L220" s="52">
        <v>1</v>
      </c>
      <c r="M220" s="52" t="s">
        <v>1403</v>
      </c>
      <c r="N220" s="52"/>
      <c r="O220" s="52"/>
      <c r="P220" s="52"/>
      <c r="Q220" s="52"/>
      <c r="R220" s="52"/>
      <c r="S220" s="52"/>
      <c r="T220" s="52"/>
      <c r="U220" s="52"/>
      <c r="V220" s="52">
        <v>0</v>
      </c>
    </row>
    <row r="221" spans="1:22" s="53" customFormat="1" ht="27" customHeight="1" x14ac:dyDescent="0.5">
      <c r="A221" s="51">
        <v>212</v>
      </c>
      <c r="B221" s="51" t="s">
        <v>1404</v>
      </c>
      <c r="C221" s="51" t="s">
        <v>9</v>
      </c>
      <c r="D221" s="51">
        <v>3673</v>
      </c>
      <c r="E221" s="52">
        <v>260</v>
      </c>
      <c r="F221" s="52">
        <v>48</v>
      </c>
      <c r="G221" s="52">
        <v>2</v>
      </c>
      <c r="H221" s="52"/>
      <c r="I221" s="52">
        <v>2</v>
      </c>
      <c r="J221" s="52">
        <v>21</v>
      </c>
      <c r="K221" s="52">
        <f t="shared" si="4"/>
        <v>221</v>
      </c>
      <c r="L221" s="52">
        <v>2</v>
      </c>
      <c r="M221" s="52" t="s">
        <v>1405</v>
      </c>
      <c r="N221" s="52" t="s">
        <v>15</v>
      </c>
      <c r="O221" s="52" t="s">
        <v>12</v>
      </c>
      <c r="P221" s="52">
        <v>172</v>
      </c>
      <c r="Q221" s="52"/>
      <c r="R221" s="52">
        <v>162</v>
      </c>
      <c r="S221" s="52">
        <v>10</v>
      </c>
      <c r="T221" s="52"/>
      <c r="U221" s="52">
        <v>40</v>
      </c>
      <c r="V221" s="52">
        <v>0</v>
      </c>
    </row>
    <row r="222" spans="1:22" s="53" customFormat="1" ht="27" customHeight="1" x14ac:dyDescent="0.5">
      <c r="A222" s="51">
        <v>213</v>
      </c>
      <c r="B222" s="51"/>
      <c r="C222" s="51" t="s">
        <v>9</v>
      </c>
      <c r="D222" s="51">
        <v>16644</v>
      </c>
      <c r="E222" s="52">
        <v>6001</v>
      </c>
      <c r="F222" s="52">
        <v>286</v>
      </c>
      <c r="G222" s="52">
        <v>1</v>
      </c>
      <c r="H222" s="52">
        <v>5</v>
      </c>
      <c r="I222" s="52">
        <v>1</v>
      </c>
      <c r="J222" s="52">
        <v>41</v>
      </c>
      <c r="K222" s="52">
        <f t="shared" si="4"/>
        <v>2141</v>
      </c>
      <c r="L222" s="52">
        <v>1</v>
      </c>
      <c r="M222" s="52" t="s">
        <v>1405</v>
      </c>
      <c r="N222" s="52"/>
      <c r="O222" s="52"/>
      <c r="P222" s="52"/>
      <c r="Q222" s="52"/>
      <c r="R222" s="52"/>
      <c r="S222" s="52"/>
      <c r="T222" s="52"/>
      <c r="U222" s="52"/>
      <c r="V222" s="52">
        <v>0</v>
      </c>
    </row>
    <row r="223" spans="1:22" s="53" customFormat="1" ht="27" customHeight="1" x14ac:dyDescent="0.5">
      <c r="A223" s="51">
        <v>214</v>
      </c>
      <c r="B223" s="51"/>
      <c r="C223" s="51" t="s">
        <v>9</v>
      </c>
      <c r="D223" s="51">
        <v>59869</v>
      </c>
      <c r="E223" s="52">
        <v>4326</v>
      </c>
      <c r="F223" s="52">
        <v>106</v>
      </c>
      <c r="G223" s="52">
        <v>1</v>
      </c>
      <c r="H223" s="52">
        <v>4</v>
      </c>
      <c r="I223" s="52"/>
      <c r="J223" s="52">
        <v>95</v>
      </c>
      <c r="K223" s="52">
        <f t="shared" si="4"/>
        <v>1695</v>
      </c>
      <c r="L223" s="52">
        <v>1</v>
      </c>
      <c r="M223" s="52" t="s">
        <v>1405</v>
      </c>
      <c r="N223" s="52"/>
      <c r="O223" s="52"/>
      <c r="P223" s="52"/>
      <c r="Q223" s="52"/>
      <c r="R223" s="52"/>
      <c r="S223" s="52"/>
      <c r="T223" s="52"/>
      <c r="U223" s="52"/>
      <c r="V223" s="52">
        <v>0</v>
      </c>
    </row>
    <row r="224" spans="1:22" s="53" customFormat="1" ht="27" customHeight="1" x14ac:dyDescent="0.5">
      <c r="A224" s="51">
        <v>215</v>
      </c>
      <c r="B224" s="51"/>
      <c r="C224" s="51" t="s">
        <v>9</v>
      </c>
      <c r="D224" s="51">
        <v>3651</v>
      </c>
      <c r="E224" s="52"/>
      <c r="F224" s="52">
        <v>23</v>
      </c>
      <c r="G224" s="52">
        <v>1</v>
      </c>
      <c r="H224" s="52"/>
      <c r="I224" s="52"/>
      <c r="J224" s="52">
        <v>63</v>
      </c>
      <c r="K224" s="52">
        <f t="shared" si="4"/>
        <v>63</v>
      </c>
      <c r="L224" s="52">
        <v>1</v>
      </c>
      <c r="M224" s="52" t="s">
        <v>1405</v>
      </c>
      <c r="N224" s="52"/>
      <c r="O224" s="52"/>
      <c r="P224" s="52"/>
      <c r="Q224" s="52"/>
      <c r="R224" s="52"/>
      <c r="S224" s="52"/>
      <c r="T224" s="52"/>
      <c r="U224" s="52"/>
      <c r="V224" s="52">
        <v>0</v>
      </c>
    </row>
    <row r="225" spans="1:22" s="53" customFormat="1" ht="27" customHeight="1" x14ac:dyDescent="0.5">
      <c r="A225" s="51">
        <v>216</v>
      </c>
      <c r="B225" s="51"/>
      <c r="C225" s="51" t="s">
        <v>13</v>
      </c>
      <c r="D225" s="51"/>
      <c r="E225" s="52"/>
      <c r="F225" s="52"/>
      <c r="G225" s="52">
        <v>1</v>
      </c>
      <c r="H225" s="52">
        <v>6</v>
      </c>
      <c r="I225" s="52"/>
      <c r="J225" s="52"/>
      <c r="K225" s="52">
        <f t="shared" si="4"/>
        <v>2400</v>
      </c>
      <c r="L225" s="52">
        <v>1</v>
      </c>
      <c r="M225" s="52" t="s">
        <v>1405</v>
      </c>
      <c r="N225" s="52"/>
      <c r="O225" s="52"/>
      <c r="P225" s="52"/>
      <c r="Q225" s="52"/>
      <c r="R225" s="52"/>
      <c r="S225" s="52"/>
      <c r="T225" s="52"/>
      <c r="U225" s="52"/>
      <c r="V225" s="52">
        <v>0.01</v>
      </c>
    </row>
    <row r="226" spans="1:22" s="53" customFormat="1" ht="27" customHeight="1" x14ac:dyDescent="0.5">
      <c r="A226" s="51">
        <v>217</v>
      </c>
      <c r="B226" s="51"/>
      <c r="C226" s="51" t="s">
        <v>13</v>
      </c>
      <c r="D226" s="51"/>
      <c r="E226" s="52"/>
      <c r="F226" s="52"/>
      <c r="G226" s="52">
        <v>1</v>
      </c>
      <c r="H226" s="52">
        <v>4</v>
      </c>
      <c r="I226" s="52"/>
      <c r="J226" s="52"/>
      <c r="K226" s="52">
        <f t="shared" si="4"/>
        <v>1600</v>
      </c>
      <c r="L226" s="52">
        <v>1</v>
      </c>
      <c r="M226" s="52" t="s">
        <v>1405</v>
      </c>
      <c r="N226" s="52"/>
      <c r="O226" s="52"/>
      <c r="P226" s="52"/>
      <c r="Q226" s="52"/>
      <c r="R226" s="52"/>
      <c r="S226" s="52"/>
      <c r="T226" s="52"/>
      <c r="U226" s="52"/>
      <c r="V226" s="52">
        <v>0.01</v>
      </c>
    </row>
    <row r="227" spans="1:22" s="53" customFormat="1" ht="27" customHeight="1" x14ac:dyDescent="0.5">
      <c r="A227" s="51">
        <v>218</v>
      </c>
      <c r="B227" s="51" t="s">
        <v>1406</v>
      </c>
      <c r="C227" s="51" t="s">
        <v>9</v>
      </c>
      <c r="D227" s="51">
        <v>3675</v>
      </c>
      <c r="E227" s="52">
        <v>262</v>
      </c>
      <c r="F227" s="52">
        <v>50</v>
      </c>
      <c r="G227" s="52">
        <v>2</v>
      </c>
      <c r="H227" s="52"/>
      <c r="I227" s="52">
        <v>1</v>
      </c>
      <c r="J227" s="52">
        <v>77</v>
      </c>
      <c r="K227" s="52">
        <f t="shared" si="4"/>
        <v>177</v>
      </c>
      <c r="L227" s="52">
        <v>2</v>
      </c>
      <c r="M227" s="52" t="s">
        <v>1407</v>
      </c>
      <c r="N227" s="52" t="s">
        <v>15</v>
      </c>
      <c r="O227" s="52" t="s">
        <v>12</v>
      </c>
      <c r="P227" s="52">
        <v>210</v>
      </c>
      <c r="Q227" s="52"/>
      <c r="R227" s="52">
        <v>210</v>
      </c>
      <c r="S227" s="52"/>
      <c r="T227" s="52"/>
      <c r="U227" s="52">
        <v>30</v>
      </c>
      <c r="V227" s="52">
        <v>0</v>
      </c>
    </row>
    <row r="228" spans="1:22" s="53" customFormat="1" ht="27" customHeight="1" x14ac:dyDescent="0.5">
      <c r="A228" s="51">
        <v>219</v>
      </c>
      <c r="B228" s="51"/>
      <c r="C228" s="51" t="s">
        <v>9</v>
      </c>
      <c r="D228" s="51">
        <v>16646</v>
      </c>
      <c r="E228" s="52">
        <v>2520</v>
      </c>
      <c r="F228" s="52">
        <v>23</v>
      </c>
      <c r="G228" s="52">
        <v>1</v>
      </c>
      <c r="H228" s="52">
        <v>15</v>
      </c>
      <c r="I228" s="52">
        <v>3</v>
      </c>
      <c r="J228" s="52">
        <v>68</v>
      </c>
      <c r="K228" s="52">
        <f t="shared" si="4"/>
        <v>6368</v>
      </c>
      <c r="L228" s="52">
        <v>1</v>
      </c>
      <c r="M228" s="52" t="s">
        <v>1407</v>
      </c>
      <c r="N228" s="52"/>
      <c r="O228" s="52"/>
      <c r="P228" s="52"/>
      <c r="Q228" s="52"/>
      <c r="R228" s="52"/>
      <c r="S228" s="52"/>
      <c r="T228" s="52"/>
      <c r="U228" s="52"/>
      <c r="V228" s="52">
        <v>0</v>
      </c>
    </row>
    <row r="229" spans="1:22" s="53" customFormat="1" ht="27" customHeight="1" x14ac:dyDescent="0.5">
      <c r="A229" s="51">
        <v>220</v>
      </c>
      <c r="B229" s="51"/>
      <c r="C229" s="51" t="s">
        <v>9</v>
      </c>
      <c r="D229" s="51">
        <v>16645</v>
      </c>
      <c r="E229" s="52">
        <v>2519</v>
      </c>
      <c r="F229" s="52">
        <v>22</v>
      </c>
      <c r="G229" s="52">
        <v>1</v>
      </c>
      <c r="H229" s="52">
        <v>15</v>
      </c>
      <c r="I229" s="52">
        <v>2</v>
      </c>
      <c r="J229" s="52">
        <v>44</v>
      </c>
      <c r="K229" s="52">
        <f t="shared" si="4"/>
        <v>6244</v>
      </c>
      <c r="L229" s="52">
        <v>1</v>
      </c>
      <c r="M229" s="52" t="s">
        <v>1407</v>
      </c>
      <c r="N229" s="52"/>
      <c r="O229" s="52"/>
      <c r="P229" s="52"/>
      <c r="Q229" s="52"/>
      <c r="R229" s="52"/>
      <c r="S229" s="52"/>
      <c r="T229" s="52"/>
      <c r="U229" s="52"/>
      <c r="V229" s="52">
        <v>0</v>
      </c>
    </row>
    <row r="230" spans="1:22" s="53" customFormat="1" ht="27" customHeight="1" x14ac:dyDescent="0.5">
      <c r="A230" s="51">
        <v>221</v>
      </c>
      <c r="B230" s="51"/>
      <c r="C230" s="51" t="s">
        <v>9</v>
      </c>
      <c r="D230" s="51">
        <v>13544</v>
      </c>
      <c r="E230" s="52">
        <v>1578</v>
      </c>
      <c r="F230" s="52">
        <v>446</v>
      </c>
      <c r="G230" s="52">
        <v>1</v>
      </c>
      <c r="H230" s="52">
        <v>18</v>
      </c>
      <c r="I230" s="52">
        <v>3</v>
      </c>
      <c r="J230" s="52">
        <v>23</v>
      </c>
      <c r="K230" s="52">
        <f t="shared" si="4"/>
        <v>7523</v>
      </c>
      <c r="L230" s="52">
        <v>1</v>
      </c>
      <c r="M230" s="52" t="s">
        <v>1407</v>
      </c>
      <c r="N230" s="52"/>
      <c r="O230" s="52"/>
      <c r="P230" s="52"/>
      <c r="Q230" s="52"/>
      <c r="R230" s="52"/>
      <c r="S230" s="52"/>
      <c r="T230" s="52"/>
      <c r="U230" s="52"/>
      <c r="V230" s="52">
        <v>0</v>
      </c>
    </row>
    <row r="231" spans="1:22" s="53" customFormat="1" ht="27" customHeight="1" x14ac:dyDescent="0.5">
      <c r="A231" s="51">
        <v>222</v>
      </c>
      <c r="B231" s="51"/>
      <c r="C231" s="51" t="s">
        <v>9</v>
      </c>
      <c r="D231" s="51">
        <v>26131</v>
      </c>
      <c r="E231" s="52">
        <v>3068</v>
      </c>
      <c r="F231" s="52">
        <v>33</v>
      </c>
      <c r="G231" s="52">
        <v>1</v>
      </c>
      <c r="H231" s="52">
        <v>2</v>
      </c>
      <c r="I231" s="52">
        <v>1</v>
      </c>
      <c r="J231" s="52">
        <v>17</v>
      </c>
      <c r="K231" s="52">
        <f t="shared" si="4"/>
        <v>917</v>
      </c>
      <c r="L231" s="52">
        <v>1</v>
      </c>
      <c r="M231" s="52" t="s">
        <v>1407</v>
      </c>
      <c r="N231" s="52"/>
      <c r="O231" s="52"/>
      <c r="P231" s="52"/>
      <c r="Q231" s="52"/>
      <c r="R231" s="52"/>
      <c r="S231" s="52"/>
      <c r="T231" s="52"/>
      <c r="U231" s="52"/>
      <c r="V231" s="52">
        <v>0</v>
      </c>
    </row>
    <row r="232" spans="1:22" s="53" customFormat="1" ht="27" customHeight="1" x14ac:dyDescent="0.5">
      <c r="A232" s="51">
        <v>223</v>
      </c>
      <c r="B232" s="51"/>
      <c r="C232" s="51" t="s">
        <v>9</v>
      </c>
      <c r="D232" s="51">
        <v>26132</v>
      </c>
      <c r="E232" s="52"/>
      <c r="F232" s="52">
        <v>34</v>
      </c>
      <c r="G232" s="52">
        <v>1</v>
      </c>
      <c r="H232" s="52">
        <v>2</v>
      </c>
      <c r="I232" s="52">
        <v>3</v>
      </c>
      <c r="J232" s="52">
        <v>25</v>
      </c>
      <c r="K232" s="52">
        <f t="shared" si="4"/>
        <v>1125</v>
      </c>
      <c r="L232" s="52">
        <v>1</v>
      </c>
      <c r="M232" s="52" t="s">
        <v>1407</v>
      </c>
      <c r="N232" s="52"/>
      <c r="O232" s="52"/>
      <c r="P232" s="52"/>
      <c r="Q232" s="52"/>
      <c r="R232" s="52"/>
      <c r="S232" s="52"/>
      <c r="T232" s="52"/>
      <c r="U232" s="52"/>
      <c r="V232" s="52">
        <v>0</v>
      </c>
    </row>
    <row r="233" spans="1:22" s="53" customFormat="1" ht="27" customHeight="1" x14ac:dyDescent="0.5">
      <c r="A233" s="51">
        <v>224</v>
      </c>
      <c r="B233" s="51"/>
      <c r="C233" s="51" t="s">
        <v>9</v>
      </c>
      <c r="D233" s="51">
        <v>14606</v>
      </c>
      <c r="E233" s="52">
        <v>3573</v>
      </c>
      <c r="F233" s="52">
        <v>28</v>
      </c>
      <c r="G233" s="52">
        <v>1</v>
      </c>
      <c r="H233" s="52">
        <v>17</v>
      </c>
      <c r="I233" s="52">
        <v>2</v>
      </c>
      <c r="J233" s="52">
        <v>71</v>
      </c>
      <c r="K233" s="52">
        <f t="shared" si="4"/>
        <v>7071</v>
      </c>
      <c r="L233" s="52">
        <v>1</v>
      </c>
      <c r="M233" s="52" t="s">
        <v>1407</v>
      </c>
      <c r="N233" s="52"/>
      <c r="O233" s="52"/>
      <c r="P233" s="52"/>
      <c r="Q233" s="52"/>
      <c r="R233" s="52"/>
      <c r="S233" s="52"/>
      <c r="T233" s="52"/>
      <c r="U233" s="52"/>
      <c r="V233" s="52">
        <v>0</v>
      </c>
    </row>
    <row r="234" spans="1:22" s="53" customFormat="1" ht="27" customHeight="1" x14ac:dyDescent="0.5">
      <c r="A234" s="51">
        <v>225</v>
      </c>
      <c r="B234" s="51"/>
      <c r="C234" s="51" t="s">
        <v>9</v>
      </c>
      <c r="D234" s="51">
        <v>42725</v>
      </c>
      <c r="E234" s="52">
        <v>4227</v>
      </c>
      <c r="F234" s="52">
        <v>159</v>
      </c>
      <c r="G234" s="52">
        <v>1</v>
      </c>
      <c r="H234" s="52"/>
      <c r="I234" s="52"/>
      <c r="J234" s="52">
        <v>62</v>
      </c>
      <c r="K234" s="52">
        <f t="shared" si="4"/>
        <v>62</v>
      </c>
      <c r="L234" s="52">
        <v>1</v>
      </c>
      <c r="M234" s="52" t="s">
        <v>1407</v>
      </c>
      <c r="N234" s="52"/>
      <c r="O234" s="52"/>
      <c r="P234" s="52"/>
      <c r="Q234" s="52"/>
      <c r="R234" s="52"/>
      <c r="S234" s="52"/>
      <c r="T234" s="52"/>
      <c r="U234" s="52"/>
      <c r="V234" s="52">
        <v>0</v>
      </c>
    </row>
    <row r="235" spans="1:22" s="53" customFormat="1" ht="27" customHeight="1" x14ac:dyDescent="0.5">
      <c r="A235" s="51">
        <v>226</v>
      </c>
      <c r="B235" s="51"/>
      <c r="C235" s="51" t="s">
        <v>9</v>
      </c>
      <c r="D235" s="51">
        <v>7264</v>
      </c>
      <c r="E235" s="52">
        <v>778</v>
      </c>
      <c r="F235" s="52">
        <v>5</v>
      </c>
      <c r="G235" s="52">
        <v>1</v>
      </c>
      <c r="H235" s="52"/>
      <c r="I235" s="52">
        <v>1</v>
      </c>
      <c r="J235" s="52">
        <v>5</v>
      </c>
      <c r="K235" s="52">
        <f t="shared" si="4"/>
        <v>105</v>
      </c>
      <c r="L235" s="52">
        <v>1</v>
      </c>
      <c r="M235" s="52" t="s">
        <v>1407</v>
      </c>
      <c r="N235" s="52"/>
      <c r="O235" s="52"/>
      <c r="P235" s="52"/>
      <c r="Q235" s="52"/>
      <c r="R235" s="52"/>
      <c r="S235" s="52"/>
      <c r="T235" s="52"/>
      <c r="U235" s="52"/>
      <c r="V235" s="52">
        <v>0</v>
      </c>
    </row>
    <row r="236" spans="1:22" s="53" customFormat="1" ht="27" customHeight="1" x14ac:dyDescent="0.5">
      <c r="A236" s="51">
        <v>227</v>
      </c>
      <c r="B236" s="51"/>
      <c r="C236" s="51" t="s">
        <v>9</v>
      </c>
      <c r="D236" s="51">
        <v>16647</v>
      </c>
      <c r="E236" s="52">
        <v>2521</v>
      </c>
      <c r="F236" s="52">
        <v>24</v>
      </c>
      <c r="G236" s="52">
        <v>1</v>
      </c>
      <c r="H236" s="52">
        <v>15</v>
      </c>
      <c r="I236" s="52">
        <v>3</v>
      </c>
      <c r="J236" s="52">
        <v>90</v>
      </c>
      <c r="K236" s="52">
        <f t="shared" si="4"/>
        <v>6390</v>
      </c>
      <c r="L236" s="52">
        <v>1</v>
      </c>
      <c r="M236" s="52" t="s">
        <v>1407</v>
      </c>
      <c r="N236" s="52"/>
      <c r="O236" s="52"/>
      <c r="P236" s="52"/>
      <c r="Q236" s="52"/>
      <c r="R236" s="52"/>
      <c r="S236" s="52"/>
      <c r="T236" s="52"/>
      <c r="U236" s="52"/>
      <c r="V236" s="52">
        <v>0</v>
      </c>
    </row>
    <row r="237" spans="1:22" s="53" customFormat="1" ht="27" customHeight="1" x14ac:dyDescent="0.5">
      <c r="A237" s="51">
        <v>228</v>
      </c>
      <c r="B237" s="51" t="s">
        <v>1408</v>
      </c>
      <c r="C237" s="51" t="s">
        <v>9</v>
      </c>
      <c r="D237" s="51">
        <v>3664</v>
      </c>
      <c r="E237" s="52">
        <v>251</v>
      </c>
      <c r="F237" s="52">
        <v>37</v>
      </c>
      <c r="G237" s="52">
        <v>2</v>
      </c>
      <c r="H237" s="52"/>
      <c r="I237" s="52"/>
      <c r="J237" s="52">
        <v>54</v>
      </c>
      <c r="K237" s="52">
        <f t="shared" si="4"/>
        <v>54</v>
      </c>
      <c r="L237" s="52">
        <v>2</v>
      </c>
      <c r="M237" s="52" t="s">
        <v>1409</v>
      </c>
      <c r="N237" s="52" t="s">
        <v>15</v>
      </c>
      <c r="O237" s="52" t="s">
        <v>12</v>
      </c>
      <c r="P237" s="52">
        <v>156</v>
      </c>
      <c r="Q237" s="52"/>
      <c r="R237" s="52">
        <v>144</v>
      </c>
      <c r="S237" s="52">
        <v>12</v>
      </c>
      <c r="T237" s="52"/>
      <c r="U237" s="52">
        <v>10</v>
      </c>
      <c r="V237" s="52">
        <v>0</v>
      </c>
    </row>
    <row r="238" spans="1:22" s="53" customFormat="1" ht="27" customHeight="1" x14ac:dyDescent="0.5">
      <c r="A238" s="51">
        <v>229</v>
      </c>
      <c r="B238" s="51"/>
      <c r="C238" s="51" t="s">
        <v>9</v>
      </c>
      <c r="D238" s="51">
        <v>37993</v>
      </c>
      <c r="E238" s="52">
        <v>4127</v>
      </c>
      <c r="F238" s="52">
        <v>100</v>
      </c>
      <c r="G238" s="52">
        <v>1</v>
      </c>
      <c r="H238" s="52"/>
      <c r="I238" s="52">
        <v>2</v>
      </c>
      <c r="J238" s="52">
        <v>82</v>
      </c>
      <c r="K238" s="52">
        <f t="shared" si="4"/>
        <v>282</v>
      </c>
      <c r="L238" s="52">
        <v>1</v>
      </c>
      <c r="M238" s="52" t="s">
        <v>1409</v>
      </c>
      <c r="N238" s="52"/>
      <c r="O238" s="52"/>
      <c r="P238" s="52"/>
      <c r="Q238" s="52"/>
      <c r="R238" s="52"/>
      <c r="S238" s="52"/>
      <c r="T238" s="52"/>
      <c r="U238" s="52"/>
      <c r="V238" s="52">
        <v>0</v>
      </c>
    </row>
    <row r="239" spans="1:22" s="53" customFormat="1" ht="27" customHeight="1" x14ac:dyDescent="0.5">
      <c r="A239" s="51">
        <v>230</v>
      </c>
      <c r="B239" s="51"/>
      <c r="C239" s="51" t="s">
        <v>9</v>
      </c>
      <c r="D239" s="51">
        <v>28986</v>
      </c>
      <c r="E239" s="52">
        <v>3586</v>
      </c>
      <c r="F239" s="52">
        <v>522</v>
      </c>
      <c r="G239" s="52">
        <v>1</v>
      </c>
      <c r="H239" s="52">
        <v>11</v>
      </c>
      <c r="I239" s="52">
        <v>2</v>
      </c>
      <c r="J239" s="52">
        <v>76</v>
      </c>
      <c r="K239" s="52">
        <f t="shared" si="4"/>
        <v>4676</v>
      </c>
      <c r="L239" s="52">
        <v>1</v>
      </c>
      <c r="M239" s="52" t="s">
        <v>1409</v>
      </c>
      <c r="N239" s="52"/>
      <c r="O239" s="52"/>
      <c r="P239" s="52"/>
      <c r="Q239" s="52"/>
      <c r="R239" s="52"/>
      <c r="S239" s="52"/>
      <c r="T239" s="52"/>
      <c r="U239" s="52"/>
      <c r="V239" s="52">
        <v>0</v>
      </c>
    </row>
    <row r="240" spans="1:22" s="53" customFormat="1" ht="27" customHeight="1" x14ac:dyDescent="0.5">
      <c r="A240" s="51">
        <v>231</v>
      </c>
      <c r="B240" s="51"/>
      <c r="C240" s="51" t="s">
        <v>9</v>
      </c>
      <c r="D240" s="51">
        <v>16894</v>
      </c>
      <c r="E240" s="52">
        <v>2830</v>
      </c>
      <c r="F240" s="52">
        <v>341</v>
      </c>
      <c r="G240" s="52">
        <v>1</v>
      </c>
      <c r="H240" s="52">
        <v>10</v>
      </c>
      <c r="I240" s="52">
        <v>3</v>
      </c>
      <c r="J240" s="52">
        <v>82</v>
      </c>
      <c r="K240" s="52">
        <f t="shared" si="4"/>
        <v>4382</v>
      </c>
      <c r="L240" s="52">
        <v>1</v>
      </c>
      <c r="M240" s="52" t="s">
        <v>1409</v>
      </c>
      <c r="N240" s="52"/>
      <c r="O240" s="52"/>
      <c r="P240" s="52"/>
      <c r="Q240" s="52"/>
      <c r="R240" s="52"/>
      <c r="S240" s="52"/>
      <c r="T240" s="52"/>
      <c r="U240" s="52"/>
      <c r="V240" s="52">
        <v>0</v>
      </c>
    </row>
    <row r="241" spans="1:22" s="53" customFormat="1" ht="27" customHeight="1" x14ac:dyDescent="0.5">
      <c r="A241" s="51">
        <v>232</v>
      </c>
      <c r="B241" s="51" t="s">
        <v>1410</v>
      </c>
      <c r="C241" s="51" t="s">
        <v>9</v>
      </c>
      <c r="D241" s="51">
        <v>3678</v>
      </c>
      <c r="E241" s="52">
        <v>265</v>
      </c>
      <c r="F241" s="52">
        <v>53</v>
      </c>
      <c r="G241" s="52">
        <v>2</v>
      </c>
      <c r="H241" s="52"/>
      <c r="I241" s="52"/>
      <c r="J241" s="52">
        <v>90</v>
      </c>
      <c r="K241" s="52">
        <f t="shared" si="4"/>
        <v>90</v>
      </c>
      <c r="L241" s="52">
        <v>2</v>
      </c>
      <c r="M241" s="52" t="s">
        <v>1411</v>
      </c>
      <c r="N241" s="52" t="s">
        <v>15</v>
      </c>
      <c r="O241" s="52" t="s">
        <v>12</v>
      </c>
      <c r="P241" s="52">
        <v>135</v>
      </c>
      <c r="Q241" s="52"/>
      <c r="R241" s="52">
        <v>135</v>
      </c>
      <c r="S241" s="52"/>
      <c r="T241" s="52"/>
      <c r="U241" s="52">
        <v>30</v>
      </c>
      <c r="V241" s="52">
        <v>0</v>
      </c>
    </row>
    <row r="242" spans="1:22" s="53" customFormat="1" ht="27" customHeight="1" x14ac:dyDescent="0.5">
      <c r="A242" s="51">
        <v>233</v>
      </c>
      <c r="B242" s="51"/>
      <c r="C242" s="51" t="s">
        <v>9</v>
      </c>
      <c r="D242" s="51">
        <v>16890</v>
      </c>
      <c r="E242" s="52">
        <v>3867</v>
      </c>
      <c r="F242" s="52">
        <v>334</v>
      </c>
      <c r="G242" s="52">
        <v>1</v>
      </c>
      <c r="H242" s="52">
        <v>7</v>
      </c>
      <c r="I242" s="52">
        <v>2</v>
      </c>
      <c r="J242" s="52">
        <v>21</v>
      </c>
      <c r="K242" s="52">
        <f t="shared" si="4"/>
        <v>3021</v>
      </c>
      <c r="L242" s="52">
        <v>1</v>
      </c>
      <c r="M242" s="52" t="s">
        <v>1411</v>
      </c>
      <c r="N242" s="52"/>
      <c r="O242" s="52"/>
      <c r="P242" s="52"/>
      <c r="Q242" s="52"/>
      <c r="R242" s="52"/>
      <c r="S242" s="52"/>
      <c r="T242" s="52"/>
      <c r="U242" s="52"/>
      <c r="V242" s="52">
        <v>0</v>
      </c>
    </row>
    <row r="243" spans="1:22" s="53" customFormat="1" ht="27" customHeight="1" x14ac:dyDescent="0.5">
      <c r="A243" s="51">
        <v>234</v>
      </c>
      <c r="B243" s="51"/>
      <c r="C243" s="51" t="s">
        <v>9</v>
      </c>
      <c r="D243" s="51">
        <v>55933</v>
      </c>
      <c r="E243" s="52">
        <v>5783</v>
      </c>
      <c r="F243" s="52">
        <v>38</v>
      </c>
      <c r="G243" s="52">
        <v>1</v>
      </c>
      <c r="H243" s="52">
        <v>3</v>
      </c>
      <c r="I243" s="52">
        <v>3</v>
      </c>
      <c r="J243" s="52">
        <v>22</v>
      </c>
      <c r="K243" s="52">
        <f t="shared" si="4"/>
        <v>1522</v>
      </c>
      <c r="L243" s="52">
        <v>1</v>
      </c>
      <c r="M243" s="52" t="s">
        <v>1411</v>
      </c>
      <c r="N243" s="52"/>
      <c r="O243" s="52"/>
      <c r="P243" s="52"/>
      <c r="Q243" s="52"/>
      <c r="R243" s="52"/>
      <c r="S243" s="52"/>
      <c r="T243" s="52"/>
      <c r="U243" s="52"/>
      <c r="V243" s="52">
        <v>0</v>
      </c>
    </row>
    <row r="244" spans="1:22" s="53" customFormat="1" ht="27" customHeight="1" x14ac:dyDescent="0.5">
      <c r="A244" s="51">
        <v>235</v>
      </c>
      <c r="B244" s="51"/>
      <c r="C244" s="51" t="s">
        <v>9</v>
      </c>
      <c r="D244" s="51">
        <v>16634</v>
      </c>
      <c r="E244" s="52">
        <v>2546</v>
      </c>
      <c r="F244" s="52">
        <v>66</v>
      </c>
      <c r="G244" s="52">
        <v>1</v>
      </c>
      <c r="H244" s="52">
        <v>19</v>
      </c>
      <c r="I244" s="52"/>
      <c r="J244" s="52">
        <v>7</v>
      </c>
      <c r="K244" s="52">
        <f t="shared" si="4"/>
        <v>7607</v>
      </c>
      <c r="L244" s="52">
        <v>1</v>
      </c>
      <c r="M244" s="52" t="s">
        <v>1411</v>
      </c>
      <c r="N244" s="52"/>
      <c r="O244" s="52"/>
      <c r="P244" s="52"/>
      <c r="Q244" s="52"/>
      <c r="R244" s="52"/>
      <c r="S244" s="52"/>
      <c r="T244" s="52"/>
      <c r="U244" s="52"/>
      <c r="V244" s="52">
        <v>0</v>
      </c>
    </row>
    <row r="245" spans="1:22" s="53" customFormat="1" ht="27" customHeight="1" x14ac:dyDescent="0.5">
      <c r="A245" s="51">
        <v>236</v>
      </c>
      <c r="B245" s="51"/>
      <c r="C245" s="51" t="s">
        <v>9</v>
      </c>
      <c r="D245" s="51">
        <v>44084</v>
      </c>
      <c r="E245" s="52">
        <v>4397</v>
      </c>
      <c r="F245" s="52">
        <v>136</v>
      </c>
      <c r="G245" s="52">
        <v>1</v>
      </c>
      <c r="H245" s="52">
        <v>10</v>
      </c>
      <c r="I245" s="52">
        <v>2</v>
      </c>
      <c r="J245" s="52">
        <v>61</v>
      </c>
      <c r="K245" s="52">
        <f t="shared" si="4"/>
        <v>4261</v>
      </c>
      <c r="L245" s="52">
        <v>1</v>
      </c>
      <c r="M245" s="52" t="s">
        <v>1411</v>
      </c>
      <c r="N245" s="52"/>
      <c r="O245" s="52"/>
      <c r="P245" s="52"/>
      <c r="Q245" s="52"/>
      <c r="R245" s="52"/>
      <c r="S245" s="52"/>
      <c r="T245" s="52"/>
      <c r="U245" s="52"/>
      <c r="V245" s="52">
        <v>0</v>
      </c>
    </row>
    <row r="246" spans="1:22" s="53" customFormat="1" ht="27" customHeight="1" x14ac:dyDescent="0.5">
      <c r="A246" s="51">
        <v>237</v>
      </c>
      <c r="B246" s="51"/>
      <c r="C246" s="51" t="s">
        <v>9</v>
      </c>
      <c r="D246" s="51">
        <v>44085</v>
      </c>
      <c r="E246" s="52">
        <v>4398</v>
      </c>
      <c r="F246" s="52">
        <v>137</v>
      </c>
      <c r="G246" s="52">
        <v>1</v>
      </c>
      <c r="H246" s="52">
        <v>3</v>
      </c>
      <c r="I246" s="52">
        <v>1</v>
      </c>
      <c r="J246" s="52">
        <v>59</v>
      </c>
      <c r="K246" s="52">
        <f t="shared" si="4"/>
        <v>1359</v>
      </c>
      <c r="L246" s="52">
        <v>1</v>
      </c>
      <c r="M246" s="52" t="s">
        <v>1411</v>
      </c>
      <c r="N246" s="52"/>
      <c r="O246" s="52"/>
      <c r="P246" s="52"/>
      <c r="Q246" s="52"/>
      <c r="R246" s="52"/>
      <c r="S246" s="52"/>
      <c r="T246" s="52"/>
      <c r="U246" s="52"/>
      <c r="V246" s="52">
        <v>0</v>
      </c>
    </row>
    <row r="247" spans="1:22" s="53" customFormat="1" ht="27" customHeight="1" x14ac:dyDescent="0.5">
      <c r="A247" s="51">
        <v>238</v>
      </c>
      <c r="B247" s="51" t="s">
        <v>1412</v>
      </c>
      <c r="C247" s="51" t="s">
        <v>9</v>
      </c>
      <c r="D247" s="51">
        <v>3676</v>
      </c>
      <c r="E247" s="52">
        <v>263</v>
      </c>
      <c r="F247" s="52">
        <v>51</v>
      </c>
      <c r="G247" s="52">
        <v>2</v>
      </c>
      <c r="H247" s="52"/>
      <c r="I247" s="52"/>
      <c r="J247" s="52">
        <v>55</v>
      </c>
      <c r="K247" s="52">
        <f t="shared" si="4"/>
        <v>55</v>
      </c>
      <c r="L247" s="52">
        <v>2</v>
      </c>
      <c r="M247" s="52" t="s">
        <v>1393</v>
      </c>
      <c r="N247" s="52" t="s">
        <v>15</v>
      </c>
      <c r="O247" s="52" t="s">
        <v>12</v>
      </c>
      <c r="P247" s="52">
        <v>156</v>
      </c>
      <c r="Q247" s="52"/>
      <c r="R247" s="52">
        <v>156</v>
      </c>
      <c r="S247" s="52"/>
      <c r="T247" s="52"/>
      <c r="U247" s="52">
        <v>30</v>
      </c>
      <c r="V247" s="52">
        <v>0</v>
      </c>
    </row>
    <row r="248" spans="1:22" s="53" customFormat="1" ht="27" customHeight="1" x14ac:dyDescent="0.5">
      <c r="A248" s="51">
        <v>239</v>
      </c>
      <c r="B248" s="51"/>
      <c r="C248" s="51" t="s">
        <v>9</v>
      </c>
      <c r="D248" s="51">
        <v>13426</v>
      </c>
      <c r="E248" s="52">
        <v>3440</v>
      </c>
      <c r="F248" s="52">
        <v>114</v>
      </c>
      <c r="G248" s="52">
        <v>1</v>
      </c>
      <c r="H248" s="52">
        <v>10</v>
      </c>
      <c r="I248" s="52">
        <v>2</v>
      </c>
      <c r="J248" s="52">
        <v>15</v>
      </c>
      <c r="K248" s="52">
        <f t="shared" si="4"/>
        <v>4215</v>
      </c>
      <c r="L248" s="52">
        <v>1</v>
      </c>
      <c r="M248" s="52" t="s">
        <v>1393</v>
      </c>
      <c r="N248" s="52"/>
      <c r="O248" s="52"/>
      <c r="P248" s="52"/>
      <c r="Q248" s="52"/>
      <c r="R248" s="52"/>
      <c r="S248" s="52"/>
      <c r="T248" s="52"/>
      <c r="U248" s="52"/>
      <c r="V248" s="52">
        <v>0</v>
      </c>
    </row>
    <row r="249" spans="1:22" s="53" customFormat="1" ht="27" customHeight="1" x14ac:dyDescent="0.5">
      <c r="A249" s="51">
        <v>240</v>
      </c>
      <c r="B249" s="51"/>
      <c r="C249" s="51" t="s">
        <v>9</v>
      </c>
      <c r="D249" s="51">
        <v>13480</v>
      </c>
      <c r="E249" s="52">
        <v>3470</v>
      </c>
      <c r="F249" s="52">
        <v>66</v>
      </c>
      <c r="G249" s="52">
        <v>1</v>
      </c>
      <c r="H249" s="52">
        <v>8</v>
      </c>
      <c r="I249" s="52">
        <v>3</v>
      </c>
      <c r="J249" s="52">
        <v>75</v>
      </c>
      <c r="K249" s="52">
        <f t="shared" si="4"/>
        <v>3575</v>
      </c>
      <c r="L249" s="52">
        <v>1</v>
      </c>
      <c r="M249" s="52" t="s">
        <v>1393</v>
      </c>
      <c r="N249" s="52"/>
      <c r="O249" s="52"/>
      <c r="P249" s="52"/>
      <c r="Q249" s="52"/>
      <c r="R249" s="52"/>
      <c r="S249" s="52"/>
      <c r="T249" s="52"/>
      <c r="U249" s="52"/>
      <c r="V249" s="52">
        <v>0</v>
      </c>
    </row>
    <row r="250" spans="1:22" s="53" customFormat="1" ht="27" customHeight="1" x14ac:dyDescent="0.5">
      <c r="A250" s="51">
        <v>241</v>
      </c>
      <c r="B250" s="51"/>
      <c r="C250" s="51" t="s">
        <v>9</v>
      </c>
      <c r="D250" s="51">
        <v>14757</v>
      </c>
      <c r="E250" s="52">
        <v>4386</v>
      </c>
      <c r="F250" s="52">
        <v>17</v>
      </c>
      <c r="G250" s="52">
        <v>1</v>
      </c>
      <c r="H250" s="52">
        <v>21</v>
      </c>
      <c r="I250" s="52">
        <v>1</v>
      </c>
      <c r="J250" s="52">
        <v>63</v>
      </c>
      <c r="K250" s="52">
        <f t="shared" si="4"/>
        <v>8563</v>
      </c>
      <c r="L250" s="52">
        <v>1</v>
      </c>
      <c r="M250" s="52" t="s">
        <v>1393</v>
      </c>
      <c r="N250" s="52"/>
      <c r="O250" s="52"/>
      <c r="P250" s="52"/>
      <c r="Q250" s="52"/>
      <c r="R250" s="52"/>
      <c r="S250" s="52"/>
      <c r="T250" s="52"/>
      <c r="U250" s="52"/>
      <c r="V250" s="52">
        <v>0</v>
      </c>
    </row>
    <row r="251" spans="1:22" s="53" customFormat="1" ht="27" customHeight="1" x14ac:dyDescent="0.5">
      <c r="A251" s="51">
        <v>242</v>
      </c>
      <c r="B251" s="51" t="s">
        <v>1413</v>
      </c>
      <c r="C251" s="51" t="s">
        <v>9</v>
      </c>
      <c r="D251" s="51">
        <v>3667</v>
      </c>
      <c r="E251" s="52">
        <v>254</v>
      </c>
      <c r="F251" s="52">
        <v>40</v>
      </c>
      <c r="G251" s="52">
        <v>2</v>
      </c>
      <c r="H251" s="52"/>
      <c r="I251" s="52">
        <v>2</v>
      </c>
      <c r="J251" s="52">
        <v>7</v>
      </c>
      <c r="K251" s="52">
        <f t="shared" si="4"/>
        <v>207</v>
      </c>
      <c r="L251" s="52">
        <v>2</v>
      </c>
      <c r="M251" s="52" t="s">
        <v>1414</v>
      </c>
      <c r="N251" s="52" t="s">
        <v>15</v>
      </c>
      <c r="O251" s="52" t="s">
        <v>12</v>
      </c>
      <c r="P251" s="52">
        <v>368</v>
      </c>
      <c r="Q251" s="52"/>
      <c r="R251" s="52">
        <v>348</v>
      </c>
      <c r="S251" s="52">
        <v>20</v>
      </c>
      <c r="T251" s="52"/>
      <c r="U251" s="52">
        <v>20</v>
      </c>
      <c r="V251" s="52">
        <v>0</v>
      </c>
    </row>
    <row r="252" spans="1:22" s="53" customFormat="1" ht="27" customHeight="1" x14ac:dyDescent="0.5">
      <c r="A252" s="51">
        <v>243</v>
      </c>
      <c r="B252" s="51"/>
      <c r="C252" s="51" t="s">
        <v>9</v>
      </c>
      <c r="D252" s="51">
        <v>3649</v>
      </c>
      <c r="E252" s="52">
        <v>236</v>
      </c>
      <c r="F252" s="52">
        <v>21</v>
      </c>
      <c r="G252" s="52">
        <v>1</v>
      </c>
      <c r="H252" s="52"/>
      <c r="I252" s="52"/>
      <c r="J252" s="52">
        <v>56</v>
      </c>
      <c r="K252" s="52">
        <f t="shared" si="4"/>
        <v>56</v>
      </c>
      <c r="L252" s="52">
        <v>1</v>
      </c>
      <c r="M252" s="52" t="s">
        <v>1414</v>
      </c>
      <c r="N252" s="52"/>
      <c r="O252" s="52"/>
      <c r="P252" s="52"/>
      <c r="Q252" s="52"/>
      <c r="R252" s="52"/>
      <c r="S252" s="52"/>
      <c r="T252" s="52"/>
      <c r="U252" s="52"/>
      <c r="V252" s="52">
        <v>0</v>
      </c>
    </row>
    <row r="253" spans="1:22" s="53" customFormat="1" ht="27" customHeight="1" x14ac:dyDescent="0.5">
      <c r="A253" s="51">
        <v>244</v>
      </c>
      <c r="B253" s="51"/>
      <c r="C253" s="51" t="s">
        <v>9</v>
      </c>
      <c r="D253" s="51">
        <v>16883</v>
      </c>
      <c r="E253" s="52">
        <v>276</v>
      </c>
      <c r="F253" s="52">
        <v>27</v>
      </c>
      <c r="G253" s="52">
        <v>1</v>
      </c>
      <c r="H253" s="52">
        <v>14</v>
      </c>
      <c r="I253" s="52">
        <v>3</v>
      </c>
      <c r="J253" s="52">
        <v>87</v>
      </c>
      <c r="K253" s="52">
        <f t="shared" si="4"/>
        <v>5987</v>
      </c>
      <c r="L253" s="52">
        <v>1</v>
      </c>
      <c r="M253" s="52" t="s">
        <v>1414</v>
      </c>
      <c r="N253" s="52"/>
      <c r="O253" s="52"/>
      <c r="P253" s="52"/>
      <c r="Q253" s="52"/>
      <c r="R253" s="52"/>
      <c r="S253" s="52"/>
      <c r="T253" s="52"/>
      <c r="U253" s="52"/>
      <c r="V253" s="52">
        <v>0</v>
      </c>
    </row>
    <row r="254" spans="1:22" s="53" customFormat="1" ht="27" customHeight="1" x14ac:dyDescent="0.5">
      <c r="A254" s="51">
        <v>245</v>
      </c>
      <c r="B254" s="51"/>
      <c r="C254" s="51" t="s">
        <v>9</v>
      </c>
      <c r="D254" s="51">
        <v>13490</v>
      </c>
      <c r="E254" s="52">
        <v>1574</v>
      </c>
      <c r="F254" s="52">
        <v>439</v>
      </c>
      <c r="G254" s="52">
        <v>1</v>
      </c>
      <c r="H254" s="52">
        <v>15</v>
      </c>
      <c r="I254" s="52">
        <v>2</v>
      </c>
      <c r="J254" s="52">
        <v>28</v>
      </c>
      <c r="K254" s="52">
        <f t="shared" si="4"/>
        <v>6228</v>
      </c>
      <c r="L254" s="52">
        <v>1</v>
      </c>
      <c r="M254" s="52" t="s">
        <v>1414</v>
      </c>
      <c r="N254" s="52"/>
      <c r="O254" s="52"/>
      <c r="P254" s="52"/>
      <c r="Q254" s="52"/>
      <c r="R254" s="52"/>
      <c r="S254" s="52"/>
      <c r="T254" s="52"/>
      <c r="U254" s="52"/>
      <c r="V254" s="52">
        <v>0</v>
      </c>
    </row>
    <row r="255" spans="1:22" s="53" customFormat="1" ht="27" customHeight="1" x14ac:dyDescent="0.5">
      <c r="A255" s="51">
        <v>246</v>
      </c>
      <c r="B255" s="51"/>
      <c r="C255" s="51" t="s">
        <v>9</v>
      </c>
      <c r="D255" s="51">
        <v>14880</v>
      </c>
      <c r="E255" s="52">
        <v>2025</v>
      </c>
      <c r="F255" s="52">
        <v>126</v>
      </c>
      <c r="G255" s="52">
        <v>1</v>
      </c>
      <c r="H255" s="52">
        <v>7</v>
      </c>
      <c r="I255" s="52">
        <v>1</v>
      </c>
      <c r="J255" s="52">
        <v>80</v>
      </c>
      <c r="K255" s="52">
        <f t="shared" si="4"/>
        <v>2980</v>
      </c>
      <c r="L255" s="52">
        <v>1</v>
      </c>
      <c r="M255" s="52" t="s">
        <v>1414</v>
      </c>
      <c r="N255" s="52"/>
      <c r="O255" s="52"/>
      <c r="P255" s="52"/>
      <c r="Q255" s="52"/>
      <c r="R255" s="52"/>
      <c r="S255" s="52"/>
      <c r="T255" s="52"/>
      <c r="U255" s="52"/>
      <c r="V255" s="52">
        <v>0</v>
      </c>
    </row>
    <row r="256" spans="1:22" s="53" customFormat="1" ht="27" customHeight="1" x14ac:dyDescent="0.5">
      <c r="A256" s="51">
        <v>247</v>
      </c>
      <c r="B256" s="51" t="s">
        <v>1415</v>
      </c>
      <c r="C256" s="51" t="s">
        <v>9</v>
      </c>
      <c r="D256" s="51">
        <v>3680</v>
      </c>
      <c r="E256" s="52"/>
      <c r="F256" s="52">
        <v>54</v>
      </c>
      <c r="G256" s="52">
        <v>2</v>
      </c>
      <c r="H256" s="52"/>
      <c r="I256" s="52"/>
      <c r="J256" s="52">
        <v>47</v>
      </c>
      <c r="K256" s="52">
        <f t="shared" si="4"/>
        <v>47</v>
      </c>
      <c r="L256" s="52">
        <v>2</v>
      </c>
      <c r="M256" s="52" t="s">
        <v>1416</v>
      </c>
      <c r="N256" s="52" t="s">
        <v>15</v>
      </c>
      <c r="O256" s="52" t="s">
        <v>12</v>
      </c>
      <c r="P256" s="52">
        <v>118</v>
      </c>
      <c r="Q256" s="52"/>
      <c r="R256" s="52">
        <v>108</v>
      </c>
      <c r="S256" s="52">
        <v>10</v>
      </c>
      <c r="T256" s="52"/>
      <c r="U256" s="52">
        <v>30</v>
      </c>
      <c r="V256" s="52">
        <v>0</v>
      </c>
    </row>
    <row r="257" spans="1:22" s="53" customFormat="1" ht="27" customHeight="1" x14ac:dyDescent="0.5">
      <c r="A257" s="51">
        <v>248</v>
      </c>
      <c r="B257" s="51"/>
      <c r="C257" s="51" t="s">
        <v>9</v>
      </c>
      <c r="D257" s="51">
        <v>16892</v>
      </c>
      <c r="E257" s="52">
        <v>2829</v>
      </c>
      <c r="F257" s="52">
        <v>336</v>
      </c>
      <c r="G257" s="52">
        <v>1</v>
      </c>
      <c r="H257" s="52">
        <v>20</v>
      </c>
      <c r="I257" s="52">
        <v>1</v>
      </c>
      <c r="J257" s="52">
        <v>96</v>
      </c>
      <c r="K257" s="52">
        <f t="shared" si="4"/>
        <v>8196</v>
      </c>
      <c r="L257" s="52">
        <v>1</v>
      </c>
      <c r="M257" s="52" t="s">
        <v>1416</v>
      </c>
      <c r="N257" s="52"/>
      <c r="O257" s="52"/>
      <c r="P257" s="52"/>
      <c r="Q257" s="52"/>
      <c r="R257" s="52"/>
      <c r="S257" s="52"/>
      <c r="T257" s="52"/>
      <c r="U257" s="52"/>
      <c r="V257" s="52">
        <v>0</v>
      </c>
    </row>
    <row r="258" spans="1:22" s="53" customFormat="1" ht="27" customHeight="1" x14ac:dyDescent="0.5">
      <c r="A258" s="51">
        <v>249</v>
      </c>
      <c r="B258" s="51" t="s">
        <v>1417</v>
      </c>
      <c r="C258" s="51" t="s">
        <v>9</v>
      </c>
      <c r="D258" s="51">
        <v>45324</v>
      </c>
      <c r="E258" s="52">
        <v>4484</v>
      </c>
      <c r="F258" s="52">
        <v>171</v>
      </c>
      <c r="G258" s="52">
        <v>2</v>
      </c>
      <c r="H258" s="52"/>
      <c r="I258" s="52">
        <v>1</v>
      </c>
      <c r="J258" s="52">
        <v>17</v>
      </c>
      <c r="K258" s="52">
        <f t="shared" si="4"/>
        <v>117</v>
      </c>
      <c r="L258" s="52">
        <v>2</v>
      </c>
      <c r="M258" s="52" t="s">
        <v>1418</v>
      </c>
      <c r="N258" s="52" t="s">
        <v>15</v>
      </c>
      <c r="O258" s="52" t="s">
        <v>12</v>
      </c>
      <c r="P258" s="52">
        <v>230</v>
      </c>
      <c r="Q258" s="52"/>
      <c r="R258" s="52">
        <v>230</v>
      </c>
      <c r="S258" s="52"/>
      <c r="T258" s="52"/>
      <c r="U258" s="52">
        <v>20</v>
      </c>
      <c r="V258" s="52">
        <v>0</v>
      </c>
    </row>
    <row r="259" spans="1:22" s="53" customFormat="1" ht="27" customHeight="1" x14ac:dyDescent="0.5">
      <c r="A259" s="51">
        <v>250</v>
      </c>
      <c r="B259" s="51"/>
      <c r="C259" s="51" t="s">
        <v>9</v>
      </c>
      <c r="D259" s="51">
        <v>55263</v>
      </c>
      <c r="E259" s="52">
        <v>4301</v>
      </c>
      <c r="F259" s="52">
        <v>128</v>
      </c>
      <c r="G259" s="52">
        <v>1</v>
      </c>
      <c r="H259" s="52">
        <v>9</v>
      </c>
      <c r="I259" s="52"/>
      <c r="J259" s="52">
        <v>57</v>
      </c>
      <c r="K259" s="52">
        <f t="shared" si="4"/>
        <v>3657</v>
      </c>
      <c r="L259" s="52">
        <v>1</v>
      </c>
      <c r="M259" s="52" t="s">
        <v>1418</v>
      </c>
      <c r="N259" s="52"/>
      <c r="O259" s="52"/>
      <c r="P259" s="52"/>
      <c r="Q259" s="52"/>
      <c r="R259" s="52"/>
      <c r="S259" s="52"/>
      <c r="T259" s="52"/>
      <c r="U259" s="52"/>
      <c r="V259" s="52">
        <v>0</v>
      </c>
    </row>
    <row r="260" spans="1:22" s="53" customFormat="1" ht="27" customHeight="1" x14ac:dyDescent="0.5">
      <c r="A260" s="51">
        <v>251</v>
      </c>
      <c r="B260" s="51"/>
      <c r="C260" s="51" t="s">
        <v>9</v>
      </c>
      <c r="D260" s="51">
        <v>16911</v>
      </c>
      <c r="E260" s="52">
        <v>2845</v>
      </c>
      <c r="F260" s="52">
        <v>483</v>
      </c>
      <c r="G260" s="52">
        <v>1</v>
      </c>
      <c r="H260" s="52">
        <v>4</v>
      </c>
      <c r="I260" s="52"/>
      <c r="J260" s="52">
        <v>85</v>
      </c>
      <c r="K260" s="52">
        <f t="shared" ref="K260:K311" si="5">H260*400+I260*100+J260</f>
        <v>1685</v>
      </c>
      <c r="L260" s="52">
        <v>1</v>
      </c>
      <c r="M260" s="52" t="s">
        <v>1418</v>
      </c>
      <c r="N260" s="52"/>
      <c r="O260" s="52"/>
      <c r="P260" s="52"/>
      <c r="Q260" s="52"/>
      <c r="R260" s="52"/>
      <c r="S260" s="52"/>
      <c r="T260" s="52"/>
      <c r="U260" s="52"/>
      <c r="V260" s="52">
        <v>0</v>
      </c>
    </row>
    <row r="261" spans="1:22" s="53" customFormat="1" ht="27" customHeight="1" x14ac:dyDescent="0.5">
      <c r="A261" s="51">
        <v>252</v>
      </c>
      <c r="B261" s="51"/>
      <c r="C261" s="51" t="s">
        <v>32</v>
      </c>
      <c r="D261" s="51">
        <v>2261</v>
      </c>
      <c r="E261" s="52">
        <v>2261</v>
      </c>
      <c r="F261" s="52">
        <v>77</v>
      </c>
      <c r="G261" s="52">
        <v>1</v>
      </c>
      <c r="H261" s="52">
        <v>4</v>
      </c>
      <c r="I261" s="52">
        <v>2</v>
      </c>
      <c r="J261" s="52">
        <v>60</v>
      </c>
      <c r="K261" s="52">
        <f t="shared" si="5"/>
        <v>1860</v>
      </c>
      <c r="L261" s="52">
        <v>1</v>
      </c>
      <c r="M261" s="52" t="s">
        <v>1418</v>
      </c>
      <c r="N261" s="52"/>
      <c r="O261" s="52"/>
      <c r="P261" s="52"/>
      <c r="Q261" s="52"/>
      <c r="R261" s="52"/>
      <c r="S261" s="52"/>
      <c r="T261" s="52"/>
      <c r="U261" s="52"/>
      <c r="V261" s="52">
        <v>0.01</v>
      </c>
    </row>
    <row r="262" spans="1:22" s="53" customFormat="1" ht="27" customHeight="1" x14ac:dyDescent="0.5">
      <c r="A262" s="51">
        <v>253</v>
      </c>
      <c r="B262" s="51" t="s">
        <v>1419</v>
      </c>
      <c r="C262" s="51" t="s">
        <v>9</v>
      </c>
      <c r="D262" s="51">
        <v>13626</v>
      </c>
      <c r="E262" s="52">
        <v>1653</v>
      </c>
      <c r="F262" s="52">
        <v>400</v>
      </c>
      <c r="G262" s="52">
        <v>1</v>
      </c>
      <c r="H262" s="52">
        <v>6</v>
      </c>
      <c r="I262" s="52"/>
      <c r="J262" s="52">
        <v>90</v>
      </c>
      <c r="K262" s="52">
        <f t="shared" si="5"/>
        <v>2490</v>
      </c>
      <c r="L262" s="52">
        <v>1</v>
      </c>
      <c r="M262" s="52" t="s">
        <v>1420</v>
      </c>
      <c r="N262" s="52"/>
      <c r="O262" s="52"/>
      <c r="P262" s="52"/>
      <c r="Q262" s="52"/>
      <c r="R262" s="52"/>
      <c r="S262" s="52"/>
      <c r="T262" s="52"/>
      <c r="U262" s="52"/>
      <c r="V262" s="52">
        <v>0</v>
      </c>
    </row>
    <row r="263" spans="1:22" s="53" customFormat="1" ht="27" customHeight="1" x14ac:dyDescent="0.5">
      <c r="A263" s="51">
        <v>254</v>
      </c>
      <c r="B263" s="51" t="s">
        <v>1421</v>
      </c>
      <c r="C263" s="51" t="s">
        <v>9</v>
      </c>
      <c r="D263" s="51">
        <v>3682</v>
      </c>
      <c r="E263" s="52">
        <v>269</v>
      </c>
      <c r="F263" s="52">
        <v>56</v>
      </c>
      <c r="G263" s="52">
        <v>2</v>
      </c>
      <c r="H263" s="52"/>
      <c r="I263" s="52"/>
      <c r="J263" s="52">
        <v>54</v>
      </c>
      <c r="K263" s="52">
        <f t="shared" si="5"/>
        <v>54</v>
      </c>
      <c r="L263" s="52">
        <v>2</v>
      </c>
      <c r="M263" s="52" t="s">
        <v>1422</v>
      </c>
      <c r="N263" s="52" t="s">
        <v>15</v>
      </c>
      <c r="O263" s="52" t="s">
        <v>12</v>
      </c>
      <c r="P263" s="52">
        <v>192</v>
      </c>
      <c r="Q263" s="52"/>
      <c r="R263" s="52">
        <v>192</v>
      </c>
      <c r="S263" s="52"/>
      <c r="T263" s="52"/>
      <c r="U263" s="52">
        <v>30</v>
      </c>
      <c r="V263" s="52">
        <v>0</v>
      </c>
    </row>
    <row r="264" spans="1:22" s="53" customFormat="1" ht="27" customHeight="1" x14ac:dyDescent="0.5">
      <c r="A264" s="51">
        <v>255</v>
      </c>
      <c r="B264" s="51"/>
      <c r="C264" s="51" t="s">
        <v>9</v>
      </c>
      <c r="D264" s="51">
        <v>58822</v>
      </c>
      <c r="E264" s="52">
        <v>5555</v>
      </c>
      <c r="F264" s="52">
        <v>165</v>
      </c>
      <c r="G264" s="52">
        <v>1</v>
      </c>
      <c r="H264" s="52">
        <v>9</v>
      </c>
      <c r="I264" s="52">
        <v>2</v>
      </c>
      <c r="J264" s="52">
        <v>36</v>
      </c>
      <c r="K264" s="52">
        <f t="shared" si="5"/>
        <v>3836</v>
      </c>
      <c r="L264" s="52">
        <v>1</v>
      </c>
      <c r="M264" s="52" t="s">
        <v>1422</v>
      </c>
      <c r="N264" s="52"/>
      <c r="O264" s="52"/>
      <c r="P264" s="52"/>
      <c r="Q264" s="52"/>
      <c r="R264" s="52"/>
      <c r="S264" s="52"/>
      <c r="T264" s="52"/>
      <c r="U264" s="52"/>
      <c r="V264" s="52">
        <v>0</v>
      </c>
    </row>
    <row r="265" spans="1:22" s="53" customFormat="1" ht="27" customHeight="1" x14ac:dyDescent="0.5">
      <c r="A265" s="51">
        <v>256</v>
      </c>
      <c r="B265" s="51"/>
      <c r="C265" s="51" t="s">
        <v>9</v>
      </c>
      <c r="D265" s="51">
        <v>13598</v>
      </c>
      <c r="E265" s="52">
        <v>1630</v>
      </c>
      <c r="F265" s="52">
        <v>361</v>
      </c>
      <c r="G265" s="52">
        <v>1</v>
      </c>
      <c r="H265" s="52">
        <v>13</v>
      </c>
      <c r="I265" s="52">
        <v>1</v>
      </c>
      <c r="J265" s="52">
        <v>53</v>
      </c>
      <c r="K265" s="52">
        <f t="shared" si="5"/>
        <v>5353</v>
      </c>
      <c r="L265" s="52">
        <v>1</v>
      </c>
      <c r="M265" s="52" t="s">
        <v>1422</v>
      </c>
      <c r="N265" s="52"/>
      <c r="O265" s="52"/>
      <c r="P265" s="52"/>
      <c r="Q265" s="52"/>
      <c r="R265" s="52"/>
      <c r="S265" s="52"/>
      <c r="T265" s="52"/>
      <c r="U265" s="52"/>
      <c r="V265" s="52">
        <v>0</v>
      </c>
    </row>
    <row r="266" spans="1:22" s="53" customFormat="1" ht="27" customHeight="1" x14ac:dyDescent="0.5">
      <c r="A266" s="51">
        <v>257</v>
      </c>
      <c r="B266" s="51"/>
      <c r="C266" s="51" t="s">
        <v>9</v>
      </c>
      <c r="D266" s="51">
        <v>46806</v>
      </c>
      <c r="E266" s="52">
        <v>4585</v>
      </c>
      <c r="F266" s="52">
        <v>308</v>
      </c>
      <c r="G266" s="52">
        <v>1</v>
      </c>
      <c r="H266" s="52">
        <v>7</v>
      </c>
      <c r="I266" s="52"/>
      <c r="J266" s="52"/>
      <c r="K266" s="52">
        <f t="shared" si="5"/>
        <v>2800</v>
      </c>
      <c r="L266" s="52">
        <v>1</v>
      </c>
      <c r="M266" s="52" t="s">
        <v>1422</v>
      </c>
      <c r="N266" s="52"/>
      <c r="O266" s="52"/>
      <c r="P266" s="52"/>
      <c r="Q266" s="52"/>
      <c r="R266" s="52"/>
      <c r="S266" s="52"/>
      <c r="T266" s="52"/>
      <c r="U266" s="52"/>
      <c r="V266" s="52">
        <v>0</v>
      </c>
    </row>
    <row r="267" spans="1:22" s="53" customFormat="1" ht="27" customHeight="1" x14ac:dyDescent="0.5">
      <c r="A267" s="51">
        <v>258</v>
      </c>
      <c r="B267" s="51"/>
      <c r="C267" s="51" t="s">
        <v>9</v>
      </c>
      <c r="D267" s="51">
        <v>55233</v>
      </c>
      <c r="E267" s="52">
        <v>5305</v>
      </c>
      <c r="F267" s="52">
        <v>348</v>
      </c>
      <c r="G267" s="52">
        <v>1</v>
      </c>
      <c r="H267" s="52">
        <v>1</v>
      </c>
      <c r="I267" s="52"/>
      <c r="J267" s="52">
        <v>5</v>
      </c>
      <c r="K267" s="52">
        <f t="shared" si="5"/>
        <v>405</v>
      </c>
      <c r="L267" s="52">
        <v>1</v>
      </c>
      <c r="M267" s="52" t="s">
        <v>1422</v>
      </c>
      <c r="N267" s="52"/>
      <c r="O267" s="52"/>
      <c r="P267" s="52"/>
      <c r="Q267" s="52"/>
      <c r="R267" s="52"/>
      <c r="S267" s="52"/>
      <c r="T267" s="52"/>
      <c r="U267" s="52"/>
      <c r="V267" s="52">
        <v>0</v>
      </c>
    </row>
    <row r="268" spans="1:22" s="53" customFormat="1" ht="27" customHeight="1" x14ac:dyDescent="0.5">
      <c r="A268" s="51">
        <v>259</v>
      </c>
      <c r="B268" s="51"/>
      <c r="C268" s="51" t="s">
        <v>9</v>
      </c>
      <c r="D268" s="51">
        <v>35504</v>
      </c>
      <c r="E268" s="52">
        <v>3991</v>
      </c>
      <c r="F268" s="52">
        <v>547</v>
      </c>
      <c r="G268" s="52">
        <v>1</v>
      </c>
      <c r="H268" s="52"/>
      <c r="I268" s="52"/>
      <c r="J268" s="52">
        <v>66</v>
      </c>
      <c r="K268" s="52">
        <f t="shared" si="5"/>
        <v>66</v>
      </c>
      <c r="L268" s="52">
        <v>1</v>
      </c>
      <c r="M268" s="52" t="s">
        <v>1422</v>
      </c>
      <c r="N268" s="52"/>
      <c r="O268" s="52"/>
      <c r="P268" s="52"/>
      <c r="Q268" s="52"/>
      <c r="R268" s="52"/>
      <c r="S268" s="52"/>
      <c r="T268" s="52"/>
      <c r="U268" s="52"/>
      <c r="V268" s="52">
        <v>0</v>
      </c>
    </row>
    <row r="269" spans="1:22" s="53" customFormat="1" ht="27" customHeight="1" x14ac:dyDescent="0.5">
      <c r="A269" s="51">
        <v>260</v>
      </c>
      <c r="B269" s="51"/>
      <c r="C269" s="51" t="s">
        <v>13</v>
      </c>
      <c r="D269" s="51"/>
      <c r="E269" s="52"/>
      <c r="F269" s="52"/>
      <c r="G269" s="52">
        <v>1</v>
      </c>
      <c r="H269" s="52">
        <v>11</v>
      </c>
      <c r="I269" s="52"/>
      <c r="J269" s="52"/>
      <c r="K269" s="52">
        <f t="shared" si="5"/>
        <v>4400</v>
      </c>
      <c r="L269" s="52">
        <v>1</v>
      </c>
      <c r="M269" s="52" t="s">
        <v>1422</v>
      </c>
      <c r="N269" s="52"/>
      <c r="O269" s="52"/>
      <c r="P269" s="52"/>
      <c r="Q269" s="52"/>
      <c r="R269" s="52"/>
      <c r="S269" s="52"/>
      <c r="T269" s="52"/>
      <c r="U269" s="52"/>
      <c r="V269" s="52">
        <v>0.01</v>
      </c>
    </row>
    <row r="270" spans="1:22" s="53" customFormat="1" ht="27" customHeight="1" x14ac:dyDescent="0.5">
      <c r="A270" s="51">
        <v>261</v>
      </c>
      <c r="B270" s="51" t="s">
        <v>1423</v>
      </c>
      <c r="C270" s="51" t="s">
        <v>9</v>
      </c>
      <c r="D270" s="51">
        <v>3640</v>
      </c>
      <c r="E270" s="52">
        <v>2</v>
      </c>
      <c r="F270" s="52">
        <v>12</v>
      </c>
      <c r="G270" s="52">
        <v>2</v>
      </c>
      <c r="H270" s="52"/>
      <c r="I270" s="52">
        <v>1</v>
      </c>
      <c r="J270" s="52">
        <v>10</v>
      </c>
      <c r="K270" s="52">
        <f t="shared" si="5"/>
        <v>110</v>
      </c>
      <c r="L270" s="52">
        <v>2</v>
      </c>
      <c r="M270" s="52" t="s">
        <v>1424</v>
      </c>
      <c r="N270" s="52" t="s">
        <v>15</v>
      </c>
      <c r="O270" s="52" t="s">
        <v>1425</v>
      </c>
      <c r="P270" s="52">
        <v>30</v>
      </c>
      <c r="Q270" s="52"/>
      <c r="R270" s="52">
        <v>30</v>
      </c>
      <c r="S270" s="52"/>
      <c r="T270" s="52"/>
      <c r="U270" s="52">
        <v>20</v>
      </c>
      <c r="V270" s="52">
        <v>0</v>
      </c>
    </row>
    <row r="271" spans="1:22" s="53" customFormat="1" ht="27" customHeight="1" x14ac:dyDescent="0.5">
      <c r="A271" s="51">
        <v>262</v>
      </c>
      <c r="B271" s="51" t="s">
        <v>1426</v>
      </c>
      <c r="C271" s="51" t="s">
        <v>9</v>
      </c>
      <c r="D271" s="51">
        <v>3661</v>
      </c>
      <c r="E271" s="52">
        <v>249</v>
      </c>
      <c r="F271" s="52">
        <v>34</v>
      </c>
      <c r="G271" s="52">
        <v>2</v>
      </c>
      <c r="H271" s="52"/>
      <c r="I271" s="52"/>
      <c r="J271" s="52">
        <v>46</v>
      </c>
      <c r="K271" s="52">
        <f t="shared" si="5"/>
        <v>46</v>
      </c>
      <c r="L271" s="52">
        <v>2</v>
      </c>
      <c r="M271" s="52" t="s">
        <v>1427</v>
      </c>
      <c r="N271" s="52" t="s">
        <v>15</v>
      </c>
      <c r="O271" s="52" t="s">
        <v>12</v>
      </c>
      <c r="P271" s="52">
        <v>120</v>
      </c>
      <c r="Q271" s="52"/>
      <c r="R271" s="52">
        <v>108</v>
      </c>
      <c r="S271" s="52">
        <v>12</v>
      </c>
      <c r="T271" s="52"/>
      <c r="U271" s="52">
        <v>30</v>
      </c>
      <c r="V271" s="52">
        <v>0</v>
      </c>
    </row>
    <row r="272" spans="1:22" s="53" customFormat="1" ht="27" customHeight="1" x14ac:dyDescent="0.5">
      <c r="A272" s="51">
        <v>263</v>
      </c>
      <c r="B272" s="51"/>
      <c r="C272" s="51" t="s">
        <v>9</v>
      </c>
      <c r="D272" s="51">
        <v>16790</v>
      </c>
      <c r="E272" s="52">
        <v>2736</v>
      </c>
      <c r="F272" s="52">
        <v>96</v>
      </c>
      <c r="G272" s="52">
        <v>1</v>
      </c>
      <c r="H272" s="52">
        <v>9</v>
      </c>
      <c r="I272" s="52">
        <v>1</v>
      </c>
      <c r="J272" s="52">
        <v>97</v>
      </c>
      <c r="K272" s="52">
        <f t="shared" si="5"/>
        <v>3797</v>
      </c>
      <c r="L272" s="52">
        <v>1</v>
      </c>
      <c r="M272" s="52" t="s">
        <v>1427</v>
      </c>
      <c r="N272" s="52"/>
      <c r="O272" s="52"/>
      <c r="P272" s="52"/>
      <c r="Q272" s="52"/>
      <c r="R272" s="52"/>
      <c r="S272" s="52"/>
      <c r="T272" s="52"/>
      <c r="U272" s="52"/>
      <c r="V272" s="52">
        <v>0</v>
      </c>
    </row>
    <row r="273" spans="1:22" s="53" customFormat="1" ht="27" customHeight="1" x14ac:dyDescent="0.5">
      <c r="A273" s="51">
        <v>264</v>
      </c>
      <c r="B273" s="51"/>
      <c r="C273" s="51" t="s">
        <v>9</v>
      </c>
      <c r="D273" s="51">
        <v>16675</v>
      </c>
      <c r="E273" s="52">
        <v>2547</v>
      </c>
      <c r="F273" s="52">
        <v>67</v>
      </c>
      <c r="G273" s="52">
        <v>1</v>
      </c>
      <c r="H273" s="52">
        <v>8</v>
      </c>
      <c r="I273" s="52">
        <v>1</v>
      </c>
      <c r="J273" s="52">
        <v>14</v>
      </c>
      <c r="K273" s="52">
        <f t="shared" si="5"/>
        <v>3314</v>
      </c>
      <c r="L273" s="52">
        <v>1</v>
      </c>
      <c r="M273" s="52" t="s">
        <v>1427</v>
      </c>
      <c r="N273" s="52"/>
      <c r="O273" s="52"/>
      <c r="P273" s="52"/>
      <c r="Q273" s="52"/>
      <c r="R273" s="52"/>
      <c r="S273" s="52"/>
      <c r="T273" s="52"/>
      <c r="U273" s="52"/>
      <c r="V273" s="52">
        <v>0</v>
      </c>
    </row>
    <row r="274" spans="1:22" s="53" customFormat="1" ht="27" customHeight="1" x14ac:dyDescent="0.5">
      <c r="A274" s="51">
        <v>265</v>
      </c>
      <c r="B274" s="51"/>
      <c r="C274" s="51" t="s">
        <v>9</v>
      </c>
      <c r="D274" s="51">
        <v>13623</v>
      </c>
      <c r="E274" s="52">
        <v>1654</v>
      </c>
      <c r="F274" s="52">
        <v>401</v>
      </c>
      <c r="G274" s="52">
        <v>1</v>
      </c>
      <c r="H274" s="52">
        <v>6</v>
      </c>
      <c r="I274" s="52">
        <v>2</v>
      </c>
      <c r="J274" s="52">
        <v>57</v>
      </c>
      <c r="K274" s="52">
        <f t="shared" si="5"/>
        <v>2657</v>
      </c>
      <c r="L274" s="52">
        <v>1</v>
      </c>
      <c r="M274" s="52" t="s">
        <v>1427</v>
      </c>
      <c r="N274" s="52"/>
      <c r="O274" s="52"/>
      <c r="P274" s="52"/>
      <c r="Q274" s="52"/>
      <c r="R274" s="52"/>
      <c r="S274" s="52"/>
      <c r="T274" s="52"/>
      <c r="U274" s="52"/>
      <c r="V274" s="52">
        <v>0</v>
      </c>
    </row>
    <row r="275" spans="1:22" s="53" customFormat="1" ht="27" customHeight="1" x14ac:dyDescent="0.5">
      <c r="A275" s="51">
        <v>266</v>
      </c>
      <c r="B275" s="51" t="s">
        <v>1428</v>
      </c>
      <c r="C275" s="51" t="s">
        <v>9</v>
      </c>
      <c r="D275" s="51">
        <v>42565</v>
      </c>
      <c r="E275" s="52">
        <v>4307</v>
      </c>
      <c r="F275" s="52">
        <v>152</v>
      </c>
      <c r="G275" s="52">
        <v>2</v>
      </c>
      <c r="H275" s="52"/>
      <c r="I275" s="52"/>
      <c r="J275" s="52">
        <v>69</v>
      </c>
      <c r="K275" s="52">
        <f t="shared" si="5"/>
        <v>69</v>
      </c>
      <c r="L275" s="52">
        <v>2</v>
      </c>
      <c r="M275" s="52" t="s">
        <v>1429</v>
      </c>
      <c r="N275" s="52" t="s">
        <v>15</v>
      </c>
      <c r="O275" s="52" t="s">
        <v>12</v>
      </c>
      <c r="P275" s="52">
        <v>230</v>
      </c>
      <c r="Q275" s="52"/>
      <c r="R275" s="52">
        <v>222</v>
      </c>
      <c r="S275" s="52">
        <v>8</v>
      </c>
      <c r="T275" s="52"/>
      <c r="U275" s="52">
        <v>15</v>
      </c>
      <c r="V275" s="52">
        <v>0</v>
      </c>
    </row>
    <row r="276" spans="1:22" s="53" customFormat="1" ht="27" customHeight="1" x14ac:dyDescent="0.5">
      <c r="A276" s="51">
        <v>267</v>
      </c>
      <c r="B276" s="51"/>
      <c r="C276" s="51" t="s">
        <v>9</v>
      </c>
      <c r="D276" s="51"/>
      <c r="E276" s="52">
        <v>1626</v>
      </c>
      <c r="F276" s="52">
        <v>357</v>
      </c>
      <c r="G276" s="52">
        <v>1</v>
      </c>
      <c r="H276" s="52">
        <v>20</v>
      </c>
      <c r="I276" s="52">
        <v>2</v>
      </c>
      <c r="J276" s="52">
        <v>47</v>
      </c>
      <c r="K276" s="52">
        <f t="shared" si="5"/>
        <v>8247</v>
      </c>
      <c r="L276" s="52">
        <v>1</v>
      </c>
      <c r="M276" s="52" t="s">
        <v>1429</v>
      </c>
      <c r="N276" s="52"/>
      <c r="O276" s="52"/>
      <c r="P276" s="52"/>
      <c r="Q276" s="52"/>
      <c r="R276" s="52"/>
      <c r="S276" s="52"/>
      <c r="T276" s="52"/>
      <c r="U276" s="52"/>
      <c r="V276" s="52">
        <v>0</v>
      </c>
    </row>
    <row r="277" spans="1:22" s="53" customFormat="1" ht="27" customHeight="1" x14ac:dyDescent="0.5">
      <c r="A277" s="51">
        <v>268</v>
      </c>
      <c r="B277" s="51"/>
      <c r="C277" s="51" t="s">
        <v>9</v>
      </c>
      <c r="D277" s="51">
        <v>57788</v>
      </c>
      <c r="E277" s="52">
        <v>5472</v>
      </c>
      <c r="F277" s="52">
        <v>56</v>
      </c>
      <c r="G277" s="52">
        <v>1</v>
      </c>
      <c r="H277" s="52"/>
      <c r="I277" s="52">
        <v>1</v>
      </c>
      <c r="J277" s="52">
        <v>89</v>
      </c>
      <c r="K277" s="52">
        <f t="shared" si="5"/>
        <v>189</v>
      </c>
      <c r="L277" s="52">
        <v>1</v>
      </c>
      <c r="M277" s="52" t="s">
        <v>1429</v>
      </c>
      <c r="N277" s="52"/>
      <c r="O277" s="52"/>
      <c r="P277" s="52"/>
      <c r="Q277" s="52"/>
      <c r="R277" s="52"/>
      <c r="S277" s="52"/>
      <c r="T277" s="52"/>
      <c r="U277" s="52"/>
      <c r="V277" s="52">
        <v>0</v>
      </c>
    </row>
    <row r="278" spans="1:22" s="53" customFormat="1" ht="27" customHeight="1" x14ac:dyDescent="0.5">
      <c r="A278" s="51">
        <v>269</v>
      </c>
      <c r="B278" s="51" t="s">
        <v>1430</v>
      </c>
      <c r="C278" s="51" t="s">
        <v>32</v>
      </c>
      <c r="D278" s="51"/>
      <c r="E278" s="52">
        <v>1104</v>
      </c>
      <c r="F278" s="52">
        <v>334</v>
      </c>
      <c r="G278" s="52">
        <v>2</v>
      </c>
      <c r="H278" s="52"/>
      <c r="I278" s="52"/>
      <c r="J278" s="52">
        <v>61</v>
      </c>
      <c r="K278" s="52">
        <f t="shared" si="5"/>
        <v>61</v>
      </c>
      <c r="L278" s="52">
        <v>2</v>
      </c>
      <c r="M278" s="52" t="s">
        <v>1431</v>
      </c>
      <c r="N278" s="52" t="s">
        <v>15</v>
      </c>
      <c r="O278" s="52" t="s">
        <v>12</v>
      </c>
      <c r="P278" s="52">
        <v>120</v>
      </c>
      <c r="Q278" s="52"/>
      <c r="R278" s="52">
        <v>144</v>
      </c>
      <c r="S278" s="52">
        <v>6</v>
      </c>
      <c r="T278" s="52"/>
      <c r="U278" s="52">
        <v>20</v>
      </c>
      <c r="V278" s="52">
        <v>0.02</v>
      </c>
    </row>
    <row r="279" spans="1:22" s="53" customFormat="1" ht="27" customHeight="1" x14ac:dyDescent="0.5">
      <c r="A279" s="51">
        <v>270</v>
      </c>
      <c r="B279" s="51"/>
      <c r="C279" s="51" t="s">
        <v>9</v>
      </c>
      <c r="D279" s="51">
        <v>56782</v>
      </c>
      <c r="E279" s="52">
        <v>5832</v>
      </c>
      <c r="F279" s="52">
        <v>151</v>
      </c>
      <c r="G279" s="52">
        <v>1</v>
      </c>
      <c r="H279" s="52">
        <v>6</v>
      </c>
      <c r="I279" s="52">
        <v>3</v>
      </c>
      <c r="J279" s="52">
        <v>99</v>
      </c>
      <c r="K279" s="52">
        <f t="shared" si="5"/>
        <v>2799</v>
      </c>
      <c r="L279" s="52">
        <v>1</v>
      </c>
      <c r="M279" s="52" t="s">
        <v>1431</v>
      </c>
      <c r="N279" s="52"/>
      <c r="O279" s="52"/>
      <c r="P279" s="52"/>
      <c r="Q279" s="52"/>
      <c r="R279" s="52"/>
      <c r="S279" s="52"/>
      <c r="T279" s="52"/>
      <c r="U279" s="52"/>
      <c r="V279" s="52">
        <v>0</v>
      </c>
    </row>
    <row r="280" spans="1:22" s="53" customFormat="1" ht="27" customHeight="1" x14ac:dyDescent="0.5">
      <c r="A280" s="51">
        <v>271</v>
      </c>
      <c r="B280" s="51"/>
      <c r="C280" s="51" t="s">
        <v>9</v>
      </c>
      <c r="D280" s="51">
        <v>56441</v>
      </c>
      <c r="E280" s="52">
        <v>5842</v>
      </c>
      <c r="F280" s="52">
        <v>155</v>
      </c>
      <c r="G280" s="52">
        <v>1</v>
      </c>
      <c r="H280" s="52">
        <v>1</v>
      </c>
      <c r="I280" s="52">
        <v>1</v>
      </c>
      <c r="J280" s="52">
        <v>4</v>
      </c>
      <c r="K280" s="52">
        <f t="shared" si="5"/>
        <v>504</v>
      </c>
      <c r="L280" s="52">
        <v>1</v>
      </c>
      <c r="M280" s="52" t="s">
        <v>1431</v>
      </c>
      <c r="N280" s="52"/>
      <c r="O280" s="52"/>
      <c r="P280" s="52"/>
      <c r="Q280" s="52"/>
      <c r="R280" s="52"/>
      <c r="S280" s="52"/>
      <c r="T280" s="52"/>
      <c r="U280" s="52"/>
      <c r="V280" s="52">
        <v>0</v>
      </c>
    </row>
    <row r="281" spans="1:22" s="53" customFormat="1" ht="27" customHeight="1" x14ac:dyDescent="0.5">
      <c r="A281" s="51">
        <v>272</v>
      </c>
      <c r="B281" s="51"/>
      <c r="C281" s="51" t="s">
        <v>32</v>
      </c>
      <c r="D281" s="51"/>
      <c r="E281" s="52">
        <v>1882</v>
      </c>
      <c r="F281" s="52">
        <v>27</v>
      </c>
      <c r="G281" s="52">
        <v>1</v>
      </c>
      <c r="H281" s="52">
        <v>26</v>
      </c>
      <c r="I281" s="52">
        <v>1</v>
      </c>
      <c r="J281" s="52">
        <v>20</v>
      </c>
      <c r="K281" s="52">
        <f t="shared" si="5"/>
        <v>10520</v>
      </c>
      <c r="L281" s="52">
        <v>1</v>
      </c>
      <c r="M281" s="52" t="s">
        <v>1431</v>
      </c>
      <c r="N281" s="52"/>
      <c r="O281" s="52"/>
      <c r="P281" s="52"/>
      <c r="Q281" s="52"/>
      <c r="R281" s="52"/>
      <c r="S281" s="52"/>
      <c r="T281" s="52"/>
      <c r="U281" s="52"/>
      <c r="V281" s="52">
        <v>0.01</v>
      </c>
    </row>
    <row r="282" spans="1:22" s="53" customFormat="1" ht="27" customHeight="1" x14ac:dyDescent="0.5">
      <c r="A282" s="51">
        <v>273</v>
      </c>
      <c r="B282" s="51" t="s">
        <v>1432</v>
      </c>
      <c r="C282" s="51" t="s">
        <v>9</v>
      </c>
      <c r="D282" s="51"/>
      <c r="E282" s="52"/>
      <c r="F282" s="52"/>
      <c r="G282" s="52">
        <v>2</v>
      </c>
      <c r="H282" s="52"/>
      <c r="I282" s="52"/>
      <c r="J282" s="52">
        <v>70</v>
      </c>
      <c r="K282" s="52">
        <f t="shared" si="5"/>
        <v>70</v>
      </c>
      <c r="L282" s="52">
        <v>2</v>
      </c>
      <c r="M282" s="52" t="s">
        <v>1433</v>
      </c>
      <c r="N282" s="52" t="s">
        <v>15</v>
      </c>
      <c r="O282" s="52" t="s">
        <v>1425</v>
      </c>
      <c r="P282" s="52">
        <v>70</v>
      </c>
      <c r="Q282" s="52"/>
      <c r="R282" s="52"/>
      <c r="S282" s="52"/>
      <c r="T282" s="52"/>
      <c r="U282" s="52">
        <v>40</v>
      </c>
      <c r="V282" s="52">
        <v>0</v>
      </c>
    </row>
    <row r="283" spans="1:22" s="53" customFormat="1" ht="27" customHeight="1" x14ac:dyDescent="0.5">
      <c r="A283" s="51">
        <v>274</v>
      </c>
      <c r="B283" s="51" t="s">
        <v>1434</v>
      </c>
      <c r="C283" s="51" t="s">
        <v>9</v>
      </c>
      <c r="D283" s="51">
        <v>42720</v>
      </c>
      <c r="E283" s="52">
        <v>4325</v>
      </c>
      <c r="F283" s="52">
        <v>158</v>
      </c>
      <c r="G283" s="52">
        <v>2</v>
      </c>
      <c r="H283" s="52"/>
      <c r="I283" s="52"/>
      <c r="J283" s="52">
        <v>63</v>
      </c>
      <c r="K283" s="52">
        <f t="shared" si="5"/>
        <v>63</v>
      </c>
      <c r="L283" s="52">
        <v>2</v>
      </c>
      <c r="M283" s="52" t="s">
        <v>1435</v>
      </c>
      <c r="N283" s="52" t="s">
        <v>15</v>
      </c>
      <c r="O283" s="52" t="s">
        <v>12</v>
      </c>
      <c r="P283" s="52">
        <v>174</v>
      </c>
      <c r="Q283" s="52"/>
      <c r="R283" s="52"/>
      <c r="S283" s="52"/>
      <c r="T283" s="52"/>
      <c r="U283" s="52">
        <v>30</v>
      </c>
      <c r="V283" s="52">
        <v>0</v>
      </c>
    </row>
    <row r="284" spans="1:22" s="53" customFormat="1" ht="27" customHeight="1" x14ac:dyDescent="0.5">
      <c r="A284" s="51">
        <v>275</v>
      </c>
      <c r="B284" s="51"/>
      <c r="C284" s="51" t="s">
        <v>32</v>
      </c>
      <c r="D284" s="51"/>
      <c r="E284" s="52">
        <v>3150</v>
      </c>
      <c r="F284" s="52">
        <v>59</v>
      </c>
      <c r="G284" s="52">
        <v>1</v>
      </c>
      <c r="H284" s="52">
        <v>22</v>
      </c>
      <c r="I284" s="52">
        <v>3</v>
      </c>
      <c r="J284" s="52">
        <v>7</v>
      </c>
      <c r="K284" s="52">
        <f t="shared" si="5"/>
        <v>9107</v>
      </c>
      <c r="L284" s="52">
        <v>1</v>
      </c>
      <c r="M284" s="52" t="s">
        <v>1435</v>
      </c>
      <c r="N284" s="52"/>
      <c r="O284" s="52"/>
      <c r="P284" s="52"/>
      <c r="Q284" s="52"/>
      <c r="R284" s="52"/>
      <c r="S284" s="52"/>
      <c r="T284" s="52"/>
      <c r="U284" s="52"/>
      <c r="V284" s="52">
        <v>0.01</v>
      </c>
    </row>
    <row r="285" spans="1:22" s="53" customFormat="1" ht="27" customHeight="1" x14ac:dyDescent="0.5">
      <c r="A285" s="51">
        <v>276</v>
      </c>
      <c r="B285" s="51"/>
      <c r="C285" s="51" t="s">
        <v>9</v>
      </c>
      <c r="D285" s="51">
        <v>58186</v>
      </c>
      <c r="E285" s="52">
        <v>5516</v>
      </c>
      <c r="F285" s="52">
        <v>509</v>
      </c>
      <c r="G285" s="52">
        <v>1</v>
      </c>
      <c r="H285" s="52">
        <v>6</v>
      </c>
      <c r="I285" s="52"/>
      <c r="J285" s="52">
        <v>84</v>
      </c>
      <c r="K285" s="52">
        <f t="shared" si="5"/>
        <v>2484</v>
      </c>
      <c r="L285" s="52">
        <v>1</v>
      </c>
      <c r="M285" s="52" t="s">
        <v>1435</v>
      </c>
      <c r="N285" s="52"/>
      <c r="O285" s="52"/>
      <c r="P285" s="52"/>
      <c r="Q285" s="52"/>
      <c r="R285" s="52"/>
      <c r="S285" s="52"/>
      <c r="T285" s="52"/>
      <c r="U285" s="52"/>
      <c r="V285" s="52">
        <v>0</v>
      </c>
    </row>
    <row r="286" spans="1:22" s="53" customFormat="1" ht="27" customHeight="1" x14ac:dyDescent="0.5">
      <c r="A286" s="51">
        <v>277</v>
      </c>
      <c r="B286" s="51"/>
      <c r="C286" s="51" t="s">
        <v>9</v>
      </c>
      <c r="D286" s="51">
        <v>27457</v>
      </c>
      <c r="E286" s="52">
        <v>3041</v>
      </c>
      <c r="F286" s="52">
        <v>75</v>
      </c>
      <c r="G286" s="52">
        <v>1</v>
      </c>
      <c r="H286" s="52">
        <v>2</v>
      </c>
      <c r="I286" s="52">
        <v>2</v>
      </c>
      <c r="J286" s="52">
        <v>72</v>
      </c>
      <c r="K286" s="52">
        <f t="shared" si="5"/>
        <v>1072</v>
      </c>
      <c r="L286" s="52">
        <v>1</v>
      </c>
      <c r="M286" s="52" t="s">
        <v>1435</v>
      </c>
      <c r="N286" s="52"/>
      <c r="O286" s="52"/>
      <c r="P286" s="52"/>
      <c r="Q286" s="52"/>
      <c r="R286" s="52"/>
      <c r="S286" s="52"/>
      <c r="T286" s="52"/>
      <c r="U286" s="52"/>
      <c r="V286" s="52">
        <v>0</v>
      </c>
    </row>
    <row r="287" spans="1:22" s="53" customFormat="1" ht="27" customHeight="1" x14ac:dyDescent="0.5">
      <c r="A287" s="51">
        <v>278</v>
      </c>
      <c r="B287" s="51"/>
      <c r="C287" s="51" t="s">
        <v>9</v>
      </c>
      <c r="D287" s="51">
        <v>27458</v>
      </c>
      <c r="E287" s="52">
        <v>3042</v>
      </c>
      <c r="F287" s="52">
        <v>76</v>
      </c>
      <c r="G287" s="52">
        <v>1</v>
      </c>
      <c r="H287" s="52">
        <v>2</v>
      </c>
      <c r="I287" s="52">
        <v>3</v>
      </c>
      <c r="J287" s="52">
        <v>99</v>
      </c>
      <c r="K287" s="52">
        <f t="shared" si="5"/>
        <v>1199</v>
      </c>
      <c r="L287" s="52">
        <v>1</v>
      </c>
      <c r="M287" s="52" t="s">
        <v>1435</v>
      </c>
      <c r="N287" s="52"/>
      <c r="O287" s="52"/>
      <c r="P287" s="52"/>
      <c r="Q287" s="52"/>
      <c r="R287" s="52"/>
      <c r="S287" s="52"/>
      <c r="T287" s="52"/>
      <c r="U287" s="52"/>
      <c r="V287" s="52">
        <v>0</v>
      </c>
    </row>
    <row r="288" spans="1:22" s="53" customFormat="1" ht="27" customHeight="1" x14ac:dyDescent="0.5">
      <c r="A288" s="51">
        <v>279</v>
      </c>
      <c r="B288" s="51"/>
      <c r="C288" s="51" t="s">
        <v>9</v>
      </c>
      <c r="D288" s="51">
        <v>13444</v>
      </c>
      <c r="E288" s="52">
        <v>3458</v>
      </c>
      <c r="F288" s="52">
        <v>143</v>
      </c>
      <c r="G288" s="52">
        <v>1</v>
      </c>
      <c r="H288" s="52">
        <v>2</v>
      </c>
      <c r="I288" s="52">
        <v>1</v>
      </c>
      <c r="J288" s="52">
        <v>86</v>
      </c>
      <c r="K288" s="52">
        <f t="shared" si="5"/>
        <v>986</v>
      </c>
      <c r="L288" s="52">
        <v>1</v>
      </c>
      <c r="M288" s="52" t="s">
        <v>1435</v>
      </c>
      <c r="N288" s="52"/>
      <c r="O288" s="52"/>
      <c r="P288" s="52"/>
      <c r="Q288" s="52"/>
      <c r="R288" s="52"/>
      <c r="S288" s="52"/>
      <c r="T288" s="52"/>
      <c r="U288" s="52"/>
      <c r="V288" s="52">
        <v>0</v>
      </c>
    </row>
    <row r="289" spans="1:22" s="53" customFormat="1" ht="27" customHeight="1" x14ac:dyDescent="0.5">
      <c r="A289" s="51">
        <v>280</v>
      </c>
      <c r="B289" s="51"/>
      <c r="C289" s="51" t="s">
        <v>13</v>
      </c>
      <c r="D289" s="51"/>
      <c r="E289" s="52"/>
      <c r="F289" s="52"/>
      <c r="G289" s="52"/>
      <c r="H289" s="52">
        <v>2</v>
      </c>
      <c r="I289" s="52"/>
      <c r="J289" s="52"/>
      <c r="K289" s="52">
        <f t="shared" si="5"/>
        <v>800</v>
      </c>
      <c r="L289" s="52"/>
      <c r="M289" s="52" t="s">
        <v>1435</v>
      </c>
      <c r="N289" s="52"/>
      <c r="O289" s="52"/>
      <c r="P289" s="52"/>
      <c r="Q289" s="52">
        <v>800</v>
      </c>
      <c r="R289" s="52"/>
      <c r="S289" s="52"/>
      <c r="T289" s="52"/>
      <c r="U289" s="52"/>
      <c r="V289" s="52">
        <v>0.01</v>
      </c>
    </row>
    <row r="290" spans="1:22" s="53" customFormat="1" ht="27" customHeight="1" x14ac:dyDescent="0.5">
      <c r="A290" s="51">
        <v>281</v>
      </c>
      <c r="B290" s="51" t="s">
        <v>1436</v>
      </c>
      <c r="C290" s="51" t="s">
        <v>9</v>
      </c>
      <c r="D290" s="51">
        <v>35501</v>
      </c>
      <c r="E290" s="52">
        <v>3988</v>
      </c>
      <c r="F290" s="52">
        <v>544</v>
      </c>
      <c r="G290" s="52">
        <v>2</v>
      </c>
      <c r="H290" s="52"/>
      <c r="I290" s="52"/>
      <c r="J290" s="52">
        <v>57</v>
      </c>
      <c r="K290" s="52">
        <f t="shared" si="5"/>
        <v>57</v>
      </c>
      <c r="L290" s="52">
        <v>2</v>
      </c>
      <c r="M290" s="52" t="s">
        <v>1437</v>
      </c>
      <c r="N290" s="52" t="s">
        <v>15</v>
      </c>
      <c r="O290" s="52" t="s">
        <v>12</v>
      </c>
      <c r="P290" s="52">
        <v>140</v>
      </c>
      <c r="Q290" s="52"/>
      <c r="R290" s="52"/>
      <c r="S290" s="52"/>
      <c r="T290" s="52"/>
      <c r="U290" s="52">
        <v>30</v>
      </c>
      <c r="V290" s="52">
        <v>0</v>
      </c>
    </row>
    <row r="291" spans="1:22" s="53" customFormat="1" ht="27" customHeight="1" x14ac:dyDescent="0.5">
      <c r="A291" s="51">
        <v>282</v>
      </c>
      <c r="B291" s="51"/>
      <c r="C291" s="51" t="s">
        <v>9</v>
      </c>
      <c r="D291" s="51">
        <v>5350</v>
      </c>
      <c r="E291" s="52">
        <v>386</v>
      </c>
      <c r="F291" s="52">
        <v>116</v>
      </c>
      <c r="G291" s="52">
        <v>1</v>
      </c>
      <c r="H291" s="52"/>
      <c r="I291" s="52"/>
      <c r="J291" s="52">
        <v>80</v>
      </c>
      <c r="K291" s="52">
        <f t="shared" si="5"/>
        <v>80</v>
      </c>
      <c r="L291" s="52">
        <v>1</v>
      </c>
      <c r="M291" s="52" t="s">
        <v>1437</v>
      </c>
      <c r="N291" s="52"/>
      <c r="O291" s="52"/>
      <c r="P291" s="52"/>
      <c r="Q291" s="52"/>
      <c r="R291" s="52"/>
      <c r="S291" s="52"/>
      <c r="T291" s="52"/>
      <c r="U291" s="52"/>
      <c r="V291" s="52">
        <v>0</v>
      </c>
    </row>
    <row r="292" spans="1:22" s="53" customFormat="1" ht="27" customHeight="1" x14ac:dyDescent="0.5">
      <c r="A292" s="51">
        <v>283</v>
      </c>
      <c r="B292" s="51"/>
      <c r="C292" s="51" t="s">
        <v>9</v>
      </c>
      <c r="D292" s="51">
        <v>3635</v>
      </c>
      <c r="E292" s="52"/>
      <c r="F292" s="52"/>
      <c r="G292" s="52">
        <v>1</v>
      </c>
      <c r="H292" s="52"/>
      <c r="I292" s="52"/>
      <c r="J292" s="52">
        <v>48</v>
      </c>
      <c r="K292" s="52">
        <f t="shared" si="5"/>
        <v>48</v>
      </c>
      <c r="L292" s="52">
        <v>1</v>
      </c>
      <c r="M292" s="52" t="s">
        <v>1437</v>
      </c>
      <c r="N292" s="52"/>
      <c r="O292" s="52"/>
      <c r="P292" s="52"/>
      <c r="Q292" s="52"/>
      <c r="R292" s="52"/>
      <c r="S292" s="52"/>
      <c r="T292" s="52"/>
      <c r="U292" s="52"/>
      <c r="V292" s="52">
        <v>0</v>
      </c>
    </row>
    <row r="293" spans="1:22" s="53" customFormat="1" ht="27" customHeight="1" x14ac:dyDescent="0.5">
      <c r="A293" s="51">
        <v>284</v>
      </c>
      <c r="B293" s="51"/>
      <c r="C293" s="51" t="s">
        <v>355</v>
      </c>
      <c r="D293" s="51"/>
      <c r="E293" s="52"/>
      <c r="F293" s="52"/>
      <c r="G293" s="52">
        <v>1</v>
      </c>
      <c r="H293" s="52">
        <v>24</v>
      </c>
      <c r="I293" s="52"/>
      <c r="J293" s="52"/>
      <c r="K293" s="52">
        <f t="shared" si="5"/>
        <v>9600</v>
      </c>
      <c r="L293" s="52">
        <v>1</v>
      </c>
      <c r="M293" s="52" t="s">
        <v>1437</v>
      </c>
      <c r="N293" s="52"/>
      <c r="O293" s="52"/>
      <c r="P293" s="52"/>
      <c r="Q293" s="52"/>
      <c r="R293" s="52"/>
      <c r="S293" s="52"/>
      <c r="T293" s="52"/>
      <c r="U293" s="52"/>
      <c r="V293" s="52">
        <v>0.01</v>
      </c>
    </row>
    <row r="294" spans="1:22" s="53" customFormat="1" ht="27" customHeight="1" x14ac:dyDescent="0.5">
      <c r="A294" s="51">
        <v>285</v>
      </c>
      <c r="B294" s="51" t="s">
        <v>1438</v>
      </c>
      <c r="C294" s="51" t="s">
        <v>9</v>
      </c>
      <c r="D294" s="51">
        <v>3695</v>
      </c>
      <c r="E294" s="52">
        <v>281</v>
      </c>
      <c r="F294" s="52">
        <v>69</v>
      </c>
      <c r="G294" s="52">
        <v>2</v>
      </c>
      <c r="H294" s="52"/>
      <c r="I294" s="52"/>
      <c r="J294" s="52">
        <v>92</v>
      </c>
      <c r="K294" s="52">
        <f t="shared" si="5"/>
        <v>92</v>
      </c>
      <c r="L294" s="52">
        <v>2</v>
      </c>
      <c r="M294" s="52" t="s">
        <v>1437</v>
      </c>
      <c r="N294" s="52" t="s">
        <v>15</v>
      </c>
      <c r="O294" s="52" t="s">
        <v>12</v>
      </c>
      <c r="P294" s="52">
        <v>125</v>
      </c>
      <c r="Q294" s="52"/>
      <c r="R294" s="52"/>
      <c r="S294" s="52"/>
      <c r="T294" s="52"/>
      <c r="U294" s="52">
        <v>30</v>
      </c>
      <c r="V294" s="52">
        <v>0</v>
      </c>
    </row>
    <row r="295" spans="1:22" s="53" customFormat="1" ht="27" customHeight="1" x14ac:dyDescent="0.5">
      <c r="A295" s="51">
        <v>286</v>
      </c>
      <c r="B295" s="51"/>
      <c r="C295" s="51" t="s">
        <v>9</v>
      </c>
      <c r="D295" s="51">
        <v>3703</v>
      </c>
      <c r="E295" s="52"/>
      <c r="F295" s="52">
        <v>77</v>
      </c>
      <c r="G295" s="52">
        <v>1</v>
      </c>
      <c r="H295" s="52"/>
      <c r="I295" s="52"/>
      <c r="J295" s="52">
        <v>95</v>
      </c>
      <c r="K295" s="52">
        <f t="shared" si="5"/>
        <v>95</v>
      </c>
      <c r="L295" s="52">
        <v>1</v>
      </c>
      <c r="M295" s="52" t="s">
        <v>1437</v>
      </c>
      <c r="N295" s="52"/>
      <c r="O295" s="52"/>
      <c r="P295" s="52"/>
      <c r="Q295" s="52"/>
      <c r="R295" s="52"/>
      <c r="S295" s="52"/>
      <c r="T295" s="52"/>
      <c r="U295" s="52"/>
      <c r="V295" s="52">
        <v>0</v>
      </c>
    </row>
    <row r="296" spans="1:22" s="53" customFormat="1" ht="27" customHeight="1" x14ac:dyDescent="0.5">
      <c r="A296" s="51">
        <v>287</v>
      </c>
      <c r="B296" s="51"/>
      <c r="C296" s="51" t="s">
        <v>9</v>
      </c>
      <c r="D296" s="51">
        <v>13532</v>
      </c>
      <c r="E296" s="52">
        <v>1566</v>
      </c>
      <c r="F296" s="52">
        <v>428</v>
      </c>
      <c r="G296" s="52">
        <v>1</v>
      </c>
      <c r="H296" s="52">
        <v>12</v>
      </c>
      <c r="I296" s="52"/>
      <c r="J296" s="52">
        <v>59</v>
      </c>
      <c r="K296" s="52">
        <f t="shared" si="5"/>
        <v>4859</v>
      </c>
      <c r="L296" s="52">
        <v>1</v>
      </c>
      <c r="M296" s="52" t="s">
        <v>1437</v>
      </c>
      <c r="N296" s="52"/>
      <c r="O296" s="52"/>
      <c r="P296" s="52"/>
      <c r="Q296" s="52"/>
      <c r="R296" s="52"/>
      <c r="S296" s="52"/>
      <c r="T296" s="52"/>
      <c r="U296" s="52"/>
      <c r="V296" s="52">
        <v>0</v>
      </c>
    </row>
    <row r="297" spans="1:22" s="53" customFormat="1" ht="27" customHeight="1" x14ac:dyDescent="0.5">
      <c r="A297" s="51">
        <v>288</v>
      </c>
      <c r="B297" s="51"/>
      <c r="C297" s="51" t="s">
        <v>9</v>
      </c>
      <c r="D297" s="51">
        <v>13430</v>
      </c>
      <c r="E297" s="52">
        <v>3444</v>
      </c>
      <c r="F297" s="52">
        <v>118</v>
      </c>
      <c r="G297" s="52">
        <v>1</v>
      </c>
      <c r="H297" s="52">
        <v>14</v>
      </c>
      <c r="I297" s="52">
        <v>1</v>
      </c>
      <c r="J297" s="52">
        <v>89</v>
      </c>
      <c r="K297" s="52">
        <f t="shared" si="5"/>
        <v>5789</v>
      </c>
      <c r="L297" s="52">
        <v>1</v>
      </c>
      <c r="M297" s="52" t="s">
        <v>1437</v>
      </c>
      <c r="N297" s="52"/>
      <c r="O297" s="52"/>
      <c r="P297" s="52"/>
      <c r="Q297" s="52"/>
      <c r="R297" s="52"/>
      <c r="S297" s="52"/>
      <c r="T297" s="52"/>
      <c r="U297" s="52"/>
      <c r="V297" s="52">
        <v>0</v>
      </c>
    </row>
    <row r="298" spans="1:22" s="53" customFormat="1" ht="27" customHeight="1" x14ac:dyDescent="0.5">
      <c r="A298" s="51">
        <v>289</v>
      </c>
      <c r="B298" s="51"/>
      <c r="C298" s="51" t="s">
        <v>9</v>
      </c>
      <c r="D298" s="51">
        <v>13531</v>
      </c>
      <c r="E298" s="52">
        <v>1525</v>
      </c>
      <c r="F298" s="52">
        <v>427</v>
      </c>
      <c r="G298" s="52">
        <v>1</v>
      </c>
      <c r="H298" s="52"/>
      <c r="I298" s="52">
        <v>1</v>
      </c>
      <c r="J298" s="52">
        <v>60</v>
      </c>
      <c r="K298" s="52">
        <f t="shared" si="5"/>
        <v>160</v>
      </c>
      <c r="L298" s="52">
        <v>1</v>
      </c>
      <c r="M298" s="52" t="s">
        <v>1437</v>
      </c>
      <c r="N298" s="52"/>
      <c r="O298" s="52"/>
      <c r="P298" s="52"/>
      <c r="Q298" s="52"/>
      <c r="R298" s="52"/>
      <c r="S298" s="52"/>
      <c r="T298" s="52"/>
      <c r="U298" s="52"/>
      <c r="V298" s="52">
        <v>0</v>
      </c>
    </row>
    <row r="299" spans="1:22" s="53" customFormat="1" ht="27" customHeight="1" x14ac:dyDescent="0.5">
      <c r="A299" s="51">
        <v>290</v>
      </c>
      <c r="B299" s="51"/>
      <c r="C299" s="51" t="s">
        <v>9</v>
      </c>
      <c r="D299" s="51">
        <v>26145</v>
      </c>
      <c r="E299" s="52">
        <v>3083</v>
      </c>
      <c r="F299" s="52">
        <v>74</v>
      </c>
      <c r="G299" s="52">
        <v>1</v>
      </c>
      <c r="H299" s="52">
        <v>11</v>
      </c>
      <c r="I299" s="52">
        <v>1</v>
      </c>
      <c r="J299" s="52">
        <v>9</v>
      </c>
      <c r="K299" s="52">
        <f t="shared" si="5"/>
        <v>4509</v>
      </c>
      <c r="L299" s="52">
        <v>1</v>
      </c>
      <c r="M299" s="52" t="s">
        <v>1437</v>
      </c>
      <c r="N299" s="52"/>
      <c r="O299" s="52"/>
      <c r="P299" s="52"/>
      <c r="Q299" s="52"/>
      <c r="R299" s="52"/>
      <c r="S299" s="52"/>
      <c r="T299" s="52"/>
      <c r="U299" s="52"/>
      <c r="V299" s="52">
        <v>0</v>
      </c>
    </row>
    <row r="300" spans="1:22" s="53" customFormat="1" ht="27" customHeight="1" x14ac:dyDescent="0.5">
      <c r="A300" s="51">
        <v>291</v>
      </c>
      <c r="B300" s="51" t="s">
        <v>1439</v>
      </c>
      <c r="C300" s="51" t="s">
        <v>9</v>
      </c>
      <c r="D300" s="51">
        <v>3672</v>
      </c>
      <c r="E300" s="52">
        <v>259</v>
      </c>
      <c r="F300" s="52">
        <v>47</v>
      </c>
      <c r="G300" s="52">
        <v>2</v>
      </c>
      <c r="H300" s="52"/>
      <c r="I300" s="52"/>
      <c r="J300" s="52">
        <v>61</v>
      </c>
      <c r="K300" s="52">
        <f t="shared" si="5"/>
        <v>61</v>
      </c>
      <c r="L300" s="52">
        <v>2</v>
      </c>
      <c r="M300" s="52" t="s">
        <v>1440</v>
      </c>
      <c r="N300" s="52" t="s">
        <v>15</v>
      </c>
      <c r="O300" s="52" t="s">
        <v>12</v>
      </c>
      <c r="P300" s="52">
        <v>104</v>
      </c>
      <c r="Q300" s="52"/>
      <c r="R300" s="52"/>
      <c r="S300" s="52"/>
      <c r="T300" s="52"/>
      <c r="U300" s="52">
        <v>30</v>
      </c>
      <c r="V300" s="52">
        <v>0</v>
      </c>
    </row>
    <row r="301" spans="1:22" s="53" customFormat="1" ht="27" customHeight="1" x14ac:dyDescent="0.5">
      <c r="A301" s="51">
        <v>292</v>
      </c>
      <c r="B301" s="51"/>
      <c r="C301" s="51" t="s">
        <v>9</v>
      </c>
      <c r="D301" s="51">
        <v>53396</v>
      </c>
      <c r="E301" s="52">
        <v>4995</v>
      </c>
      <c r="F301" s="52">
        <v>144</v>
      </c>
      <c r="G301" s="52">
        <v>1</v>
      </c>
      <c r="H301" s="52">
        <v>7</v>
      </c>
      <c r="I301" s="52"/>
      <c r="J301" s="52">
        <v>10</v>
      </c>
      <c r="K301" s="52">
        <f t="shared" si="5"/>
        <v>2810</v>
      </c>
      <c r="L301" s="52">
        <v>1</v>
      </c>
      <c r="M301" s="52" t="s">
        <v>1440</v>
      </c>
      <c r="N301" s="52"/>
      <c r="O301" s="52"/>
      <c r="P301" s="52"/>
      <c r="Q301" s="52"/>
      <c r="R301" s="52"/>
      <c r="S301" s="52"/>
      <c r="T301" s="52"/>
      <c r="U301" s="52"/>
      <c r="V301" s="52">
        <v>0</v>
      </c>
    </row>
    <row r="302" spans="1:22" s="53" customFormat="1" ht="27" customHeight="1" x14ac:dyDescent="0.5">
      <c r="A302" s="51">
        <v>293</v>
      </c>
      <c r="B302" s="51" t="s">
        <v>1441</v>
      </c>
      <c r="C302" s="51" t="s">
        <v>9</v>
      </c>
      <c r="D302" s="51">
        <v>3668</v>
      </c>
      <c r="E302" s="52">
        <v>255</v>
      </c>
      <c r="F302" s="52">
        <v>41</v>
      </c>
      <c r="G302" s="52">
        <v>2</v>
      </c>
      <c r="H302" s="52"/>
      <c r="I302" s="52">
        <v>2</v>
      </c>
      <c r="J302" s="52">
        <v>81</v>
      </c>
      <c r="K302" s="52">
        <f t="shared" si="5"/>
        <v>281</v>
      </c>
      <c r="L302" s="52">
        <v>2</v>
      </c>
      <c r="M302" s="52" t="s">
        <v>1442</v>
      </c>
      <c r="N302" s="52" t="s">
        <v>15</v>
      </c>
      <c r="O302" s="52" t="s">
        <v>12</v>
      </c>
      <c r="P302" s="52">
        <v>204</v>
      </c>
      <c r="Q302" s="52"/>
      <c r="R302" s="52"/>
      <c r="S302" s="52"/>
      <c r="T302" s="52"/>
      <c r="U302" s="52">
        <v>30</v>
      </c>
      <c r="V302" s="52">
        <v>0</v>
      </c>
    </row>
    <row r="303" spans="1:22" s="53" customFormat="1" ht="27" customHeight="1" x14ac:dyDescent="0.5">
      <c r="A303" s="51">
        <v>294</v>
      </c>
      <c r="B303" s="51"/>
      <c r="C303" s="51" t="s">
        <v>9</v>
      </c>
      <c r="D303" s="51">
        <v>14594</v>
      </c>
      <c r="E303" s="52">
        <v>1756</v>
      </c>
      <c r="F303" s="52">
        <v>10</v>
      </c>
      <c r="G303" s="52">
        <v>1</v>
      </c>
      <c r="H303" s="52">
        <v>6</v>
      </c>
      <c r="I303" s="52">
        <v>2</v>
      </c>
      <c r="J303" s="52">
        <v>90</v>
      </c>
      <c r="K303" s="52">
        <f t="shared" si="5"/>
        <v>2690</v>
      </c>
      <c r="L303" s="52">
        <v>1</v>
      </c>
      <c r="M303" s="52" t="s">
        <v>1442</v>
      </c>
      <c r="N303" s="52"/>
      <c r="O303" s="52"/>
      <c r="P303" s="52"/>
      <c r="Q303" s="52"/>
      <c r="R303" s="52"/>
      <c r="S303" s="52"/>
      <c r="T303" s="52"/>
      <c r="U303" s="52"/>
      <c r="V303" s="52">
        <v>0</v>
      </c>
    </row>
    <row r="304" spans="1:22" s="53" customFormat="1" ht="27" customHeight="1" x14ac:dyDescent="0.5">
      <c r="A304" s="51">
        <v>295</v>
      </c>
      <c r="B304" s="51"/>
      <c r="C304" s="51" t="s">
        <v>39</v>
      </c>
      <c r="D304" s="51"/>
      <c r="E304" s="52"/>
      <c r="F304" s="52"/>
      <c r="G304" s="52">
        <v>1</v>
      </c>
      <c r="H304" s="52">
        <v>25</v>
      </c>
      <c r="I304" s="52">
        <v>2</v>
      </c>
      <c r="J304" s="52">
        <v>60</v>
      </c>
      <c r="K304" s="52">
        <f t="shared" si="5"/>
        <v>10260</v>
      </c>
      <c r="L304" s="52">
        <v>1</v>
      </c>
      <c r="M304" s="52" t="s">
        <v>1442</v>
      </c>
      <c r="N304" s="52"/>
      <c r="O304" s="52"/>
      <c r="P304" s="52"/>
      <c r="Q304" s="52"/>
      <c r="R304" s="52"/>
      <c r="S304" s="52"/>
      <c r="T304" s="52"/>
      <c r="U304" s="52"/>
      <c r="V304" s="52">
        <v>0.01</v>
      </c>
    </row>
    <row r="305" spans="1:22" s="53" customFormat="1" ht="27" customHeight="1" x14ac:dyDescent="0.5">
      <c r="A305" s="51">
        <v>296</v>
      </c>
      <c r="B305" s="51"/>
      <c r="C305" s="51" t="s">
        <v>355</v>
      </c>
      <c r="D305" s="51"/>
      <c r="E305" s="52"/>
      <c r="F305" s="52"/>
      <c r="G305" s="52">
        <v>1</v>
      </c>
      <c r="H305" s="52"/>
      <c r="I305" s="52"/>
      <c r="J305" s="52"/>
      <c r="K305" s="52">
        <f t="shared" si="5"/>
        <v>0</v>
      </c>
      <c r="L305" s="52"/>
      <c r="M305" s="52" t="s">
        <v>1442</v>
      </c>
      <c r="N305" s="52"/>
      <c r="O305" s="52"/>
      <c r="P305" s="52"/>
      <c r="Q305" s="52"/>
      <c r="R305" s="52"/>
      <c r="S305" s="52"/>
      <c r="T305" s="52"/>
      <c r="U305" s="52"/>
      <c r="V305" s="52">
        <v>0.01</v>
      </c>
    </row>
    <row r="306" spans="1:22" s="53" customFormat="1" ht="27" customHeight="1" x14ac:dyDescent="0.5">
      <c r="A306" s="51">
        <v>297</v>
      </c>
      <c r="B306" s="51"/>
      <c r="C306" s="51" t="s">
        <v>13</v>
      </c>
      <c r="D306" s="51"/>
      <c r="E306" s="52"/>
      <c r="F306" s="52"/>
      <c r="G306" s="52">
        <v>1</v>
      </c>
      <c r="H306" s="52">
        <v>2</v>
      </c>
      <c r="I306" s="52"/>
      <c r="J306" s="52"/>
      <c r="K306" s="52">
        <f t="shared" si="5"/>
        <v>800</v>
      </c>
      <c r="L306" s="52">
        <v>1</v>
      </c>
      <c r="M306" s="52" t="s">
        <v>1442</v>
      </c>
      <c r="N306" s="52"/>
      <c r="O306" s="52"/>
      <c r="P306" s="52"/>
      <c r="Q306" s="52"/>
      <c r="R306" s="52"/>
      <c r="S306" s="52"/>
      <c r="T306" s="52"/>
      <c r="U306" s="52"/>
      <c r="V306" s="52">
        <v>0.01</v>
      </c>
    </row>
    <row r="307" spans="1:22" s="53" customFormat="1" ht="27" customHeight="1" x14ac:dyDescent="0.5">
      <c r="A307" s="51">
        <v>298</v>
      </c>
      <c r="B307" s="51" t="s">
        <v>1443</v>
      </c>
      <c r="C307" s="51" t="s">
        <v>9</v>
      </c>
      <c r="D307" s="51">
        <v>42566</v>
      </c>
      <c r="E307" s="52">
        <v>4308</v>
      </c>
      <c r="F307" s="52">
        <v>153</v>
      </c>
      <c r="G307" s="52">
        <v>2</v>
      </c>
      <c r="H307" s="52"/>
      <c r="I307" s="52"/>
      <c r="J307" s="52">
        <v>92</v>
      </c>
      <c r="K307" s="52">
        <f t="shared" si="5"/>
        <v>92</v>
      </c>
      <c r="L307" s="52">
        <v>2</v>
      </c>
      <c r="M307" s="52" t="s">
        <v>1444</v>
      </c>
      <c r="N307" s="52" t="s">
        <v>15</v>
      </c>
      <c r="O307" s="52" t="s">
        <v>12</v>
      </c>
      <c r="P307" s="52">
        <v>180</v>
      </c>
      <c r="Q307" s="52"/>
      <c r="R307" s="52"/>
      <c r="S307" s="52"/>
      <c r="T307" s="52"/>
      <c r="U307" s="52">
        <v>20</v>
      </c>
      <c r="V307" s="52">
        <v>0</v>
      </c>
    </row>
    <row r="308" spans="1:22" s="53" customFormat="1" ht="27" customHeight="1" x14ac:dyDescent="0.5">
      <c r="A308" s="51">
        <v>299</v>
      </c>
      <c r="B308" s="51"/>
      <c r="C308" s="51" t="s">
        <v>9</v>
      </c>
      <c r="D308" s="51">
        <v>13624</v>
      </c>
      <c r="E308" s="52">
        <v>1655</v>
      </c>
      <c r="F308" s="52">
        <v>404</v>
      </c>
      <c r="G308" s="52">
        <v>1</v>
      </c>
      <c r="H308" s="52">
        <v>5</v>
      </c>
      <c r="I308" s="52">
        <v>2</v>
      </c>
      <c r="J308" s="52">
        <v>35</v>
      </c>
      <c r="K308" s="52">
        <f t="shared" si="5"/>
        <v>2235</v>
      </c>
      <c r="L308" s="52">
        <v>1</v>
      </c>
      <c r="M308" s="52" t="s">
        <v>1444</v>
      </c>
      <c r="N308" s="52"/>
      <c r="O308" s="52"/>
      <c r="P308" s="52"/>
      <c r="Q308" s="52"/>
      <c r="R308" s="52"/>
      <c r="S308" s="52"/>
      <c r="T308" s="52"/>
      <c r="U308" s="52"/>
      <c r="V308" s="52">
        <v>0</v>
      </c>
    </row>
    <row r="309" spans="1:22" s="53" customFormat="1" ht="27" customHeight="1" x14ac:dyDescent="0.5">
      <c r="A309" s="51">
        <v>300</v>
      </c>
      <c r="B309" s="51"/>
      <c r="C309" s="51" t="s">
        <v>9</v>
      </c>
      <c r="D309" s="51">
        <v>42631</v>
      </c>
      <c r="E309" s="52">
        <v>4322</v>
      </c>
      <c r="F309" s="52">
        <v>560</v>
      </c>
      <c r="G309" s="52">
        <v>1</v>
      </c>
      <c r="H309" s="52">
        <v>6</v>
      </c>
      <c r="I309" s="52"/>
      <c r="J309" s="52"/>
      <c r="K309" s="52">
        <f t="shared" si="5"/>
        <v>2400</v>
      </c>
      <c r="L309" s="52">
        <v>1</v>
      </c>
      <c r="M309" s="52" t="s">
        <v>1444</v>
      </c>
      <c r="N309" s="52"/>
      <c r="O309" s="52"/>
      <c r="P309" s="52"/>
      <c r="Q309" s="52"/>
      <c r="R309" s="52"/>
      <c r="S309" s="52"/>
      <c r="T309" s="52"/>
      <c r="U309" s="52"/>
      <c r="V309" s="52">
        <v>0</v>
      </c>
    </row>
    <row r="310" spans="1:22" s="53" customFormat="1" ht="27" customHeight="1" x14ac:dyDescent="0.5">
      <c r="A310" s="51">
        <v>301</v>
      </c>
      <c r="B310" s="51" t="s">
        <v>1445</v>
      </c>
      <c r="C310" s="51" t="s">
        <v>9</v>
      </c>
      <c r="D310" s="51">
        <v>54190</v>
      </c>
      <c r="E310" s="52">
        <v>5238</v>
      </c>
      <c r="F310" s="52">
        <v>182</v>
      </c>
      <c r="G310" s="52">
        <v>2</v>
      </c>
      <c r="H310" s="52"/>
      <c r="I310" s="52"/>
      <c r="J310" s="52">
        <v>35</v>
      </c>
      <c r="K310" s="52">
        <f t="shared" si="5"/>
        <v>35</v>
      </c>
      <c r="L310" s="52">
        <v>2</v>
      </c>
      <c r="M310" s="52" t="s">
        <v>1446</v>
      </c>
      <c r="N310" s="52" t="s">
        <v>15</v>
      </c>
      <c r="O310" s="52" t="s">
        <v>12</v>
      </c>
      <c r="P310" s="52">
        <v>75</v>
      </c>
      <c r="Q310" s="52"/>
      <c r="R310" s="52"/>
      <c r="S310" s="52"/>
      <c r="T310" s="52"/>
      <c r="U310" s="52">
        <v>20</v>
      </c>
      <c r="V310" s="52">
        <v>0</v>
      </c>
    </row>
    <row r="311" spans="1:22" s="53" customFormat="1" ht="27" customHeight="1" x14ac:dyDescent="0.5">
      <c r="A311" s="51">
        <v>302</v>
      </c>
      <c r="B311" s="51" t="s">
        <v>1447</v>
      </c>
      <c r="C311" s="51" t="s">
        <v>9</v>
      </c>
      <c r="D311" s="51">
        <v>42564</v>
      </c>
      <c r="E311" s="52">
        <v>4306</v>
      </c>
      <c r="F311" s="52">
        <v>151</v>
      </c>
      <c r="G311" s="52">
        <v>2</v>
      </c>
      <c r="H311" s="52"/>
      <c r="I311" s="52"/>
      <c r="J311" s="52">
        <v>28</v>
      </c>
      <c r="K311" s="52">
        <f t="shared" si="5"/>
        <v>28</v>
      </c>
      <c r="L311" s="52">
        <v>2</v>
      </c>
      <c r="M311" s="52" t="s">
        <v>1448</v>
      </c>
      <c r="N311" s="52" t="s">
        <v>15</v>
      </c>
      <c r="O311" s="52" t="s">
        <v>42</v>
      </c>
      <c r="P311" s="52">
        <v>72</v>
      </c>
      <c r="Q311" s="52"/>
      <c r="R311" s="52"/>
      <c r="S311" s="52"/>
      <c r="T311" s="52"/>
      <c r="U311" s="52">
        <v>10</v>
      </c>
      <c r="V311" s="52">
        <v>0</v>
      </c>
    </row>
    <row r="312" spans="1:22" s="53" customFormat="1" ht="27" customHeight="1" x14ac:dyDescent="0.5">
      <c r="A312" s="51">
        <v>303</v>
      </c>
      <c r="B312" s="51"/>
      <c r="C312" s="51" t="s">
        <v>9</v>
      </c>
      <c r="D312" s="51">
        <v>42629</v>
      </c>
      <c r="E312" s="52">
        <v>4320</v>
      </c>
      <c r="F312" s="52">
        <v>558</v>
      </c>
      <c r="G312" s="52">
        <v>1</v>
      </c>
      <c r="H312" s="52">
        <v>5</v>
      </c>
      <c r="I312" s="52">
        <v>2</v>
      </c>
      <c r="J312" s="52">
        <v>19</v>
      </c>
      <c r="K312" s="52">
        <f t="shared" ref="K312:K359" si="6">H312*400+I312*100+J312</f>
        <v>2219</v>
      </c>
      <c r="L312" s="52">
        <v>1</v>
      </c>
      <c r="M312" s="52" t="s">
        <v>1448</v>
      </c>
      <c r="N312" s="52"/>
      <c r="O312" s="52"/>
      <c r="P312" s="52"/>
      <c r="Q312" s="52"/>
      <c r="R312" s="52"/>
      <c r="S312" s="52"/>
      <c r="T312" s="52"/>
      <c r="U312" s="52"/>
      <c r="V312" s="52">
        <v>0</v>
      </c>
    </row>
    <row r="313" spans="1:22" s="53" customFormat="1" ht="27" customHeight="1" x14ac:dyDescent="0.5">
      <c r="A313" s="51">
        <v>304</v>
      </c>
      <c r="B313" s="51"/>
      <c r="C313" s="51" t="s">
        <v>9</v>
      </c>
      <c r="D313" s="51">
        <v>16676</v>
      </c>
      <c r="E313" s="52">
        <v>2548</v>
      </c>
      <c r="F313" s="52">
        <v>68</v>
      </c>
      <c r="G313" s="52">
        <v>1</v>
      </c>
      <c r="H313" s="52">
        <v>16</v>
      </c>
      <c r="I313" s="52">
        <v>2</v>
      </c>
      <c r="J313" s="52">
        <v>3</v>
      </c>
      <c r="K313" s="52">
        <f t="shared" si="6"/>
        <v>6603</v>
      </c>
      <c r="L313" s="52">
        <v>1</v>
      </c>
      <c r="M313" s="52" t="s">
        <v>1448</v>
      </c>
      <c r="N313" s="52"/>
      <c r="O313" s="52"/>
      <c r="P313" s="52"/>
      <c r="Q313" s="52"/>
      <c r="R313" s="52"/>
      <c r="S313" s="52"/>
      <c r="T313" s="52"/>
      <c r="U313" s="52"/>
      <c r="V313" s="52">
        <v>0</v>
      </c>
    </row>
    <row r="314" spans="1:22" s="53" customFormat="1" ht="27" customHeight="1" x14ac:dyDescent="0.5">
      <c r="A314" s="51">
        <v>305</v>
      </c>
      <c r="B314" s="51"/>
      <c r="C314" s="51" t="s">
        <v>9</v>
      </c>
      <c r="D314" s="51">
        <v>4630</v>
      </c>
      <c r="E314" s="52">
        <v>4321</v>
      </c>
      <c r="F314" s="52">
        <v>559</v>
      </c>
      <c r="G314" s="52">
        <v>1</v>
      </c>
      <c r="H314" s="52">
        <v>6</v>
      </c>
      <c r="I314" s="52"/>
      <c r="J314" s="52"/>
      <c r="K314" s="52">
        <f t="shared" si="6"/>
        <v>2400</v>
      </c>
      <c r="L314" s="52">
        <v>1</v>
      </c>
      <c r="M314" s="52" t="s">
        <v>1448</v>
      </c>
      <c r="N314" s="52"/>
      <c r="O314" s="52"/>
      <c r="P314" s="52"/>
      <c r="Q314" s="52"/>
      <c r="R314" s="52"/>
      <c r="S314" s="52"/>
      <c r="T314" s="52"/>
      <c r="U314" s="52"/>
      <c r="V314" s="52">
        <v>0</v>
      </c>
    </row>
    <row r="315" spans="1:22" s="53" customFormat="1" ht="27" customHeight="1" x14ac:dyDescent="0.5">
      <c r="A315" s="51">
        <v>306</v>
      </c>
      <c r="B315" s="51" t="s">
        <v>1449</v>
      </c>
      <c r="C315" s="51" t="s">
        <v>9</v>
      </c>
      <c r="D315" s="51">
        <v>3655</v>
      </c>
      <c r="E315" s="52">
        <v>241</v>
      </c>
      <c r="F315" s="52">
        <v>26</v>
      </c>
      <c r="G315" s="52">
        <v>2</v>
      </c>
      <c r="H315" s="52"/>
      <c r="I315" s="52"/>
      <c r="J315" s="52">
        <v>69</v>
      </c>
      <c r="K315" s="52">
        <f t="shared" si="6"/>
        <v>69</v>
      </c>
      <c r="L315" s="52">
        <v>2</v>
      </c>
      <c r="M315" s="52" t="s">
        <v>1450</v>
      </c>
      <c r="N315" s="52" t="s">
        <v>15</v>
      </c>
      <c r="O315" s="52" t="s">
        <v>1425</v>
      </c>
      <c r="P315" s="52">
        <v>48</v>
      </c>
      <c r="Q315" s="52"/>
      <c r="R315" s="52"/>
      <c r="S315" s="52"/>
      <c r="T315" s="52"/>
      <c r="U315" s="52">
        <v>20</v>
      </c>
      <c r="V315" s="52">
        <v>0</v>
      </c>
    </row>
    <row r="316" spans="1:22" s="53" customFormat="1" ht="27" customHeight="1" x14ac:dyDescent="0.5">
      <c r="A316" s="51">
        <v>307</v>
      </c>
      <c r="B316" s="51"/>
      <c r="C316" s="51" t="s">
        <v>9</v>
      </c>
      <c r="D316" s="51">
        <v>46871</v>
      </c>
      <c r="E316" s="52">
        <v>4494</v>
      </c>
      <c r="F316" s="52">
        <v>334</v>
      </c>
      <c r="G316" s="52">
        <v>1</v>
      </c>
      <c r="H316" s="52">
        <v>3</v>
      </c>
      <c r="I316" s="52">
        <v>3</v>
      </c>
      <c r="J316" s="52">
        <v>30</v>
      </c>
      <c r="K316" s="52">
        <f t="shared" si="6"/>
        <v>1530</v>
      </c>
      <c r="L316" s="52">
        <v>1</v>
      </c>
      <c r="M316" s="52" t="s">
        <v>1450</v>
      </c>
      <c r="N316" s="52"/>
      <c r="O316" s="52"/>
      <c r="P316" s="52"/>
      <c r="Q316" s="52"/>
      <c r="R316" s="52"/>
      <c r="S316" s="52"/>
      <c r="T316" s="52"/>
      <c r="U316" s="52"/>
      <c r="V316" s="52">
        <v>0</v>
      </c>
    </row>
    <row r="317" spans="1:22" s="53" customFormat="1" ht="27" customHeight="1" x14ac:dyDescent="0.5">
      <c r="A317" s="51">
        <v>308</v>
      </c>
      <c r="B317" s="51"/>
      <c r="C317" s="51" t="s">
        <v>32</v>
      </c>
      <c r="D317" s="51">
        <v>3363</v>
      </c>
      <c r="E317" s="52">
        <v>3363</v>
      </c>
      <c r="F317" s="52">
        <v>135</v>
      </c>
      <c r="G317" s="52">
        <v>1</v>
      </c>
      <c r="H317" s="52">
        <v>4</v>
      </c>
      <c r="I317" s="52">
        <v>3</v>
      </c>
      <c r="J317" s="52">
        <v>14</v>
      </c>
      <c r="K317" s="52">
        <f t="shared" si="6"/>
        <v>1914</v>
      </c>
      <c r="L317" s="52">
        <v>1</v>
      </c>
      <c r="M317" s="52" t="s">
        <v>1450</v>
      </c>
      <c r="N317" s="52"/>
      <c r="O317" s="52"/>
      <c r="P317" s="52"/>
      <c r="Q317" s="52"/>
      <c r="R317" s="52"/>
      <c r="S317" s="52"/>
      <c r="T317" s="52"/>
      <c r="U317" s="52"/>
      <c r="V317" s="52">
        <v>0.01</v>
      </c>
    </row>
    <row r="318" spans="1:22" s="53" customFormat="1" ht="27" customHeight="1" x14ac:dyDescent="0.5">
      <c r="A318" s="51">
        <v>309</v>
      </c>
      <c r="B318" s="51"/>
      <c r="C318" s="51" t="s">
        <v>32</v>
      </c>
      <c r="D318" s="51"/>
      <c r="E318" s="52">
        <v>1919</v>
      </c>
      <c r="F318" s="52">
        <v>116</v>
      </c>
      <c r="G318" s="52">
        <v>1</v>
      </c>
      <c r="H318" s="52">
        <v>10</v>
      </c>
      <c r="I318" s="52">
        <v>2</v>
      </c>
      <c r="J318" s="52">
        <v>15</v>
      </c>
      <c r="K318" s="52">
        <f t="shared" si="6"/>
        <v>4215</v>
      </c>
      <c r="L318" s="52">
        <v>1</v>
      </c>
      <c r="M318" s="52" t="s">
        <v>1450</v>
      </c>
      <c r="N318" s="52"/>
      <c r="O318" s="52"/>
      <c r="P318" s="52"/>
      <c r="Q318" s="52"/>
      <c r="R318" s="52"/>
      <c r="S318" s="52"/>
      <c r="T318" s="52"/>
      <c r="U318" s="52"/>
      <c r="V318" s="52">
        <v>0.01</v>
      </c>
    </row>
    <row r="319" spans="1:22" s="53" customFormat="1" ht="27" customHeight="1" x14ac:dyDescent="0.5">
      <c r="A319" s="51">
        <v>310</v>
      </c>
      <c r="B319" s="51" t="s">
        <v>1451</v>
      </c>
      <c r="C319" s="51" t="s">
        <v>9</v>
      </c>
      <c r="D319" s="51">
        <v>3704</v>
      </c>
      <c r="E319" s="52">
        <v>290</v>
      </c>
      <c r="F319" s="52">
        <v>78</v>
      </c>
      <c r="G319" s="52">
        <v>2</v>
      </c>
      <c r="H319" s="52"/>
      <c r="I319" s="52"/>
      <c r="J319" s="52">
        <v>51</v>
      </c>
      <c r="K319" s="52">
        <f t="shared" si="6"/>
        <v>51</v>
      </c>
      <c r="L319" s="52">
        <v>2</v>
      </c>
      <c r="M319" s="52" t="s">
        <v>1452</v>
      </c>
      <c r="N319" s="52" t="s">
        <v>15</v>
      </c>
      <c r="O319" s="52" t="s">
        <v>12</v>
      </c>
      <c r="P319" s="52">
        <v>156</v>
      </c>
      <c r="Q319" s="52"/>
      <c r="R319" s="52"/>
      <c r="S319" s="52"/>
      <c r="T319" s="52"/>
      <c r="U319" s="52">
        <v>30</v>
      </c>
      <c r="V319" s="52">
        <v>0</v>
      </c>
    </row>
    <row r="320" spans="1:22" s="53" customFormat="1" ht="27" customHeight="1" x14ac:dyDescent="0.5">
      <c r="A320" s="51">
        <v>311</v>
      </c>
      <c r="B320" s="51"/>
      <c r="C320" s="51" t="s">
        <v>9</v>
      </c>
      <c r="D320" s="51">
        <v>16815</v>
      </c>
      <c r="E320" s="52">
        <v>2757</v>
      </c>
      <c r="F320" s="52">
        <v>226</v>
      </c>
      <c r="G320" s="52">
        <v>1</v>
      </c>
      <c r="H320" s="52">
        <v>14</v>
      </c>
      <c r="I320" s="52">
        <v>2</v>
      </c>
      <c r="J320" s="52">
        <v>68</v>
      </c>
      <c r="K320" s="52">
        <f t="shared" si="6"/>
        <v>5868</v>
      </c>
      <c r="L320" s="52">
        <v>1</v>
      </c>
      <c r="M320" s="52" t="s">
        <v>1452</v>
      </c>
      <c r="N320" s="52"/>
      <c r="O320" s="52"/>
      <c r="P320" s="52"/>
      <c r="Q320" s="52"/>
      <c r="R320" s="52"/>
      <c r="S320" s="52"/>
      <c r="T320" s="52"/>
      <c r="U320" s="52"/>
      <c r="V320" s="52">
        <v>0</v>
      </c>
    </row>
    <row r="321" spans="1:22" s="53" customFormat="1" ht="27" customHeight="1" x14ac:dyDescent="0.5">
      <c r="A321" s="51">
        <v>312</v>
      </c>
      <c r="B321" s="51"/>
      <c r="C321" s="51" t="s">
        <v>9</v>
      </c>
      <c r="D321" s="51">
        <v>16604</v>
      </c>
      <c r="E321" s="52"/>
      <c r="F321" s="52">
        <v>194</v>
      </c>
      <c r="G321" s="52">
        <v>1</v>
      </c>
      <c r="H321" s="52">
        <v>2</v>
      </c>
      <c r="I321" s="52"/>
      <c r="J321" s="52">
        <v>23</v>
      </c>
      <c r="K321" s="52">
        <f t="shared" si="6"/>
        <v>823</v>
      </c>
      <c r="L321" s="52">
        <v>1</v>
      </c>
      <c r="M321" s="52" t="s">
        <v>1452</v>
      </c>
      <c r="N321" s="52"/>
      <c r="O321" s="52"/>
      <c r="P321" s="52"/>
      <c r="Q321" s="52"/>
      <c r="R321" s="52"/>
      <c r="S321" s="52"/>
      <c r="T321" s="52"/>
      <c r="U321" s="52"/>
      <c r="V321" s="52">
        <v>0</v>
      </c>
    </row>
    <row r="322" spans="1:22" s="53" customFormat="1" ht="27" customHeight="1" x14ac:dyDescent="0.5">
      <c r="A322" s="51">
        <v>313</v>
      </c>
      <c r="B322" s="51"/>
      <c r="C322" s="51" t="s">
        <v>9</v>
      </c>
      <c r="D322" s="51">
        <v>13611</v>
      </c>
      <c r="E322" s="52">
        <v>1643</v>
      </c>
      <c r="F322" s="52">
        <v>384</v>
      </c>
      <c r="G322" s="52">
        <v>1</v>
      </c>
      <c r="H322" s="52">
        <v>7</v>
      </c>
      <c r="I322" s="52">
        <v>2</v>
      </c>
      <c r="J322" s="52">
        <v>41</v>
      </c>
      <c r="K322" s="52">
        <f t="shared" si="6"/>
        <v>3041</v>
      </c>
      <c r="L322" s="52">
        <v>1</v>
      </c>
      <c r="M322" s="52" t="s">
        <v>1452</v>
      </c>
      <c r="N322" s="52"/>
      <c r="O322" s="52"/>
      <c r="P322" s="52"/>
      <c r="Q322" s="52"/>
      <c r="R322" s="52"/>
      <c r="S322" s="52"/>
      <c r="T322" s="52"/>
      <c r="U322" s="52"/>
      <c r="V322" s="52">
        <v>0</v>
      </c>
    </row>
    <row r="323" spans="1:22" s="53" customFormat="1" ht="27" customHeight="1" x14ac:dyDescent="0.5">
      <c r="A323" s="51">
        <v>314</v>
      </c>
      <c r="B323" s="51"/>
      <c r="C323" s="51" t="s">
        <v>9</v>
      </c>
      <c r="D323" s="51">
        <v>13416</v>
      </c>
      <c r="E323" s="52">
        <v>3518</v>
      </c>
      <c r="F323" s="52">
        <v>94</v>
      </c>
      <c r="G323" s="52">
        <v>1</v>
      </c>
      <c r="H323" s="52">
        <v>15</v>
      </c>
      <c r="I323" s="52">
        <v>2</v>
      </c>
      <c r="J323" s="52">
        <v>82</v>
      </c>
      <c r="K323" s="52">
        <f t="shared" si="6"/>
        <v>6282</v>
      </c>
      <c r="L323" s="52">
        <v>1</v>
      </c>
      <c r="M323" s="52" t="s">
        <v>1452</v>
      </c>
      <c r="N323" s="52"/>
      <c r="O323" s="52"/>
      <c r="P323" s="52"/>
      <c r="Q323" s="52"/>
      <c r="R323" s="52"/>
      <c r="S323" s="52"/>
      <c r="T323" s="52"/>
      <c r="U323" s="52"/>
      <c r="V323" s="52">
        <v>0</v>
      </c>
    </row>
    <row r="324" spans="1:22" s="53" customFormat="1" ht="27" customHeight="1" x14ac:dyDescent="0.5">
      <c r="A324" s="51">
        <v>315</v>
      </c>
      <c r="B324" s="51"/>
      <c r="C324" s="51" t="s">
        <v>9</v>
      </c>
      <c r="D324" s="51">
        <v>53660</v>
      </c>
      <c r="E324" s="52">
        <v>5035</v>
      </c>
      <c r="F324" s="52">
        <v>243</v>
      </c>
      <c r="G324" s="52">
        <v>1</v>
      </c>
      <c r="H324" s="52"/>
      <c r="I324" s="52">
        <v>1</v>
      </c>
      <c r="J324" s="52">
        <v>15</v>
      </c>
      <c r="K324" s="52">
        <f t="shared" si="6"/>
        <v>115</v>
      </c>
      <c r="L324" s="52">
        <v>1</v>
      </c>
      <c r="M324" s="52" t="s">
        <v>1452</v>
      </c>
      <c r="N324" s="52"/>
      <c r="O324" s="52"/>
      <c r="P324" s="52"/>
      <c r="Q324" s="52"/>
      <c r="R324" s="52"/>
      <c r="S324" s="52"/>
      <c r="T324" s="52"/>
      <c r="U324" s="52"/>
      <c r="V324" s="52">
        <v>0</v>
      </c>
    </row>
    <row r="325" spans="1:22" s="53" customFormat="1" ht="27" customHeight="1" x14ac:dyDescent="0.5">
      <c r="A325" s="51">
        <v>316</v>
      </c>
      <c r="B325" s="51"/>
      <c r="C325" s="51" t="s">
        <v>13</v>
      </c>
      <c r="D325" s="51"/>
      <c r="E325" s="52"/>
      <c r="F325" s="52"/>
      <c r="G325" s="52">
        <v>1</v>
      </c>
      <c r="H325" s="52">
        <v>5</v>
      </c>
      <c r="I325" s="52"/>
      <c r="J325" s="52"/>
      <c r="K325" s="52">
        <f t="shared" si="6"/>
        <v>2000</v>
      </c>
      <c r="L325" s="52">
        <v>1</v>
      </c>
      <c r="M325" s="52" t="s">
        <v>1452</v>
      </c>
      <c r="N325" s="52"/>
      <c r="O325" s="52"/>
      <c r="P325" s="52"/>
      <c r="Q325" s="52"/>
      <c r="R325" s="52"/>
      <c r="S325" s="52"/>
      <c r="T325" s="52"/>
      <c r="U325" s="52"/>
      <c r="V325" s="52">
        <v>0.01</v>
      </c>
    </row>
    <row r="326" spans="1:22" s="53" customFormat="1" ht="27" customHeight="1" x14ac:dyDescent="0.5">
      <c r="A326" s="51">
        <v>317</v>
      </c>
      <c r="B326" s="51"/>
      <c r="C326" s="51" t="s">
        <v>9</v>
      </c>
      <c r="D326" s="51">
        <v>58364</v>
      </c>
      <c r="E326" s="52">
        <v>5526</v>
      </c>
      <c r="F326" s="52">
        <v>187</v>
      </c>
      <c r="G326" s="52">
        <v>2</v>
      </c>
      <c r="H326" s="52"/>
      <c r="I326" s="52"/>
      <c r="J326" s="52">
        <v>51</v>
      </c>
      <c r="K326" s="52">
        <f t="shared" si="6"/>
        <v>51</v>
      </c>
      <c r="L326" s="52">
        <v>2</v>
      </c>
      <c r="M326" s="52" t="s">
        <v>1453</v>
      </c>
      <c r="N326" s="52"/>
      <c r="O326" s="52"/>
      <c r="P326" s="52"/>
      <c r="Q326" s="52"/>
      <c r="R326" s="52"/>
      <c r="S326" s="52"/>
      <c r="T326" s="52"/>
      <c r="U326" s="52"/>
      <c r="V326" s="52">
        <v>0</v>
      </c>
    </row>
    <row r="327" spans="1:22" s="53" customFormat="1" ht="27" customHeight="1" x14ac:dyDescent="0.5">
      <c r="A327" s="51">
        <v>318</v>
      </c>
      <c r="B327" s="51" t="s">
        <v>1454</v>
      </c>
      <c r="C327" s="51" t="s">
        <v>9</v>
      </c>
      <c r="D327" s="51">
        <v>13427</v>
      </c>
      <c r="E327" s="52">
        <v>3441</v>
      </c>
      <c r="F327" s="52">
        <v>115</v>
      </c>
      <c r="G327" s="52">
        <v>1</v>
      </c>
      <c r="H327" s="52">
        <v>40</v>
      </c>
      <c r="I327" s="52">
        <v>3</v>
      </c>
      <c r="J327" s="52">
        <v>76</v>
      </c>
      <c r="K327" s="52">
        <f t="shared" si="6"/>
        <v>16376</v>
      </c>
      <c r="L327" s="52">
        <v>1</v>
      </c>
      <c r="M327" s="52" t="s">
        <v>1455</v>
      </c>
      <c r="N327" s="52"/>
      <c r="O327" s="52"/>
      <c r="P327" s="52"/>
      <c r="Q327" s="52"/>
      <c r="R327" s="52"/>
      <c r="S327" s="52"/>
      <c r="T327" s="52"/>
      <c r="U327" s="52"/>
      <c r="V327" s="52">
        <v>0</v>
      </c>
    </row>
    <row r="328" spans="1:22" s="53" customFormat="1" ht="27" customHeight="1" x14ac:dyDescent="0.5">
      <c r="A328" s="51">
        <v>319</v>
      </c>
      <c r="B328" s="51"/>
      <c r="C328" s="51" t="s">
        <v>9</v>
      </c>
      <c r="D328" s="51">
        <v>16598</v>
      </c>
      <c r="E328" s="52">
        <v>2649</v>
      </c>
      <c r="F328" s="52">
        <v>186</v>
      </c>
      <c r="G328" s="52">
        <v>1</v>
      </c>
      <c r="H328" s="52">
        <v>23</v>
      </c>
      <c r="I328" s="52">
        <v>1</v>
      </c>
      <c r="J328" s="52">
        <v>65</v>
      </c>
      <c r="K328" s="52">
        <f t="shared" si="6"/>
        <v>9365</v>
      </c>
      <c r="L328" s="52">
        <v>1</v>
      </c>
      <c r="M328" s="52" t="s">
        <v>1455</v>
      </c>
      <c r="N328" s="52"/>
      <c r="O328" s="52"/>
      <c r="P328" s="52"/>
      <c r="Q328" s="52"/>
      <c r="R328" s="52"/>
      <c r="S328" s="52"/>
      <c r="T328" s="52"/>
      <c r="U328" s="52"/>
      <c r="V328" s="52">
        <v>0</v>
      </c>
    </row>
    <row r="329" spans="1:22" s="53" customFormat="1" ht="27" customHeight="1" x14ac:dyDescent="0.5">
      <c r="A329" s="51">
        <v>320</v>
      </c>
      <c r="B329" s="51"/>
      <c r="C329" s="51" t="s">
        <v>9</v>
      </c>
      <c r="D329" s="51">
        <v>7265</v>
      </c>
      <c r="E329" s="52"/>
      <c r="F329" s="52">
        <v>8</v>
      </c>
      <c r="G329" s="52">
        <v>1</v>
      </c>
      <c r="H329" s="52"/>
      <c r="I329" s="52"/>
      <c r="J329" s="52">
        <v>46</v>
      </c>
      <c r="K329" s="52">
        <f t="shared" si="6"/>
        <v>46</v>
      </c>
      <c r="L329" s="52">
        <v>1</v>
      </c>
      <c r="M329" s="52" t="s">
        <v>1455</v>
      </c>
      <c r="N329" s="52"/>
      <c r="O329" s="52"/>
      <c r="P329" s="52"/>
      <c r="Q329" s="52"/>
      <c r="R329" s="52"/>
      <c r="S329" s="52"/>
      <c r="T329" s="52"/>
      <c r="U329" s="52"/>
      <c r="V329" s="52">
        <v>0</v>
      </c>
    </row>
    <row r="330" spans="1:22" s="53" customFormat="1" ht="27" customHeight="1" x14ac:dyDescent="0.5">
      <c r="A330" s="51">
        <v>321</v>
      </c>
      <c r="B330" s="51" t="s">
        <v>1456</v>
      </c>
      <c r="C330" s="51" t="s">
        <v>9</v>
      </c>
      <c r="D330" s="51">
        <v>3712</v>
      </c>
      <c r="E330" s="52"/>
      <c r="F330" s="52">
        <v>87</v>
      </c>
      <c r="G330" s="52">
        <v>2</v>
      </c>
      <c r="H330" s="52"/>
      <c r="I330" s="52"/>
      <c r="J330" s="52">
        <v>49</v>
      </c>
      <c r="K330" s="52">
        <f t="shared" si="6"/>
        <v>49</v>
      </c>
      <c r="L330" s="52">
        <v>2</v>
      </c>
      <c r="M330" s="52" t="s">
        <v>1455</v>
      </c>
      <c r="N330" s="52" t="s">
        <v>15</v>
      </c>
      <c r="O330" s="52" t="s">
        <v>12</v>
      </c>
      <c r="P330" s="52">
        <v>90</v>
      </c>
      <c r="Q330" s="52"/>
      <c r="R330" s="52"/>
      <c r="S330" s="52"/>
      <c r="T330" s="52"/>
      <c r="U330" s="52">
        <v>30</v>
      </c>
      <c r="V330" s="52">
        <v>0</v>
      </c>
    </row>
    <row r="331" spans="1:22" s="53" customFormat="1" ht="27" customHeight="1" x14ac:dyDescent="0.5">
      <c r="A331" s="51">
        <v>322</v>
      </c>
      <c r="B331" s="51" t="s">
        <v>1457</v>
      </c>
      <c r="C331" s="51" t="s">
        <v>9</v>
      </c>
      <c r="D331" s="51">
        <v>3727</v>
      </c>
      <c r="E331" s="52">
        <v>313</v>
      </c>
      <c r="F331" s="52">
        <v>102</v>
      </c>
      <c r="G331" s="52">
        <v>2</v>
      </c>
      <c r="H331" s="52"/>
      <c r="I331" s="52">
        <v>1</v>
      </c>
      <c r="J331" s="52">
        <v>56</v>
      </c>
      <c r="K331" s="52">
        <f t="shared" si="6"/>
        <v>156</v>
      </c>
      <c r="L331" s="52">
        <v>2</v>
      </c>
      <c r="M331" s="52" t="s">
        <v>1458</v>
      </c>
      <c r="N331" s="52" t="s">
        <v>15</v>
      </c>
      <c r="O331" s="52" t="s">
        <v>12</v>
      </c>
      <c r="P331" s="52">
        <v>187</v>
      </c>
      <c r="Q331" s="52"/>
      <c r="R331" s="52"/>
      <c r="S331" s="52"/>
      <c r="T331" s="52"/>
      <c r="U331" s="52">
        <v>30</v>
      </c>
      <c r="V331" s="52">
        <v>0</v>
      </c>
    </row>
    <row r="332" spans="1:22" s="53" customFormat="1" ht="27" customHeight="1" x14ac:dyDescent="0.5">
      <c r="A332" s="51">
        <v>323</v>
      </c>
      <c r="B332" s="51"/>
      <c r="C332" s="51" t="s">
        <v>9</v>
      </c>
      <c r="D332" s="51">
        <v>16845</v>
      </c>
      <c r="E332" s="52">
        <v>2787</v>
      </c>
      <c r="F332" s="52">
        <v>8</v>
      </c>
      <c r="G332" s="52">
        <v>1</v>
      </c>
      <c r="H332" s="52">
        <v>7</v>
      </c>
      <c r="I332" s="52"/>
      <c r="J332" s="52">
        <v>30</v>
      </c>
      <c r="K332" s="52">
        <f t="shared" si="6"/>
        <v>2830</v>
      </c>
      <c r="L332" s="52">
        <v>1</v>
      </c>
      <c r="M332" s="52" t="s">
        <v>1458</v>
      </c>
      <c r="N332" s="52"/>
      <c r="O332" s="52"/>
      <c r="P332" s="52"/>
      <c r="Q332" s="52"/>
      <c r="R332" s="52"/>
      <c r="S332" s="52"/>
      <c r="T332" s="52"/>
      <c r="U332" s="52"/>
      <c r="V332" s="52">
        <v>0</v>
      </c>
    </row>
    <row r="333" spans="1:22" s="53" customFormat="1" ht="27" customHeight="1" x14ac:dyDescent="0.5">
      <c r="A333" s="51">
        <v>324</v>
      </c>
      <c r="B333" s="51"/>
      <c r="C333" s="51" t="s">
        <v>9</v>
      </c>
      <c r="D333" s="51">
        <v>48372</v>
      </c>
      <c r="E333" s="52">
        <v>4625</v>
      </c>
      <c r="F333" s="52">
        <v>269</v>
      </c>
      <c r="G333" s="52">
        <v>1</v>
      </c>
      <c r="H333" s="52">
        <v>12</v>
      </c>
      <c r="I333" s="52"/>
      <c r="J333" s="52">
        <v>47</v>
      </c>
      <c r="K333" s="52">
        <f t="shared" si="6"/>
        <v>4847</v>
      </c>
      <c r="L333" s="52">
        <v>1</v>
      </c>
      <c r="M333" s="52" t="s">
        <v>1458</v>
      </c>
      <c r="N333" s="52"/>
      <c r="O333" s="52"/>
      <c r="P333" s="52"/>
      <c r="Q333" s="52"/>
      <c r="R333" s="52"/>
      <c r="S333" s="52"/>
      <c r="T333" s="52"/>
      <c r="U333" s="52"/>
      <c r="V333" s="52">
        <v>0</v>
      </c>
    </row>
    <row r="334" spans="1:22" s="53" customFormat="1" ht="27" customHeight="1" x14ac:dyDescent="0.5">
      <c r="A334" s="51">
        <v>325</v>
      </c>
      <c r="B334" s="51"/>
      <c r="C334" s="51" t="s">
        <v>9</v>
      </c>
      <c r="D334" s="51">
        <v>48374</v>
      </c>
      <c r="E334" s="52">
        <v>46</v>
      </c>
      <c r="F334" s="52">
        <v>142</v>
      </c>
      <c r="G334" s="52">
        <v>1</v>
      </c>
      <c r="H334" s="52">
        <v>10</v>
      </c>
      <c r="I334" s="52">
        <v>1</v>
      </c>
      <c r="J334" s="52">
        <v>59</v>
      </c>
      <c r="K334" s="52">
        <f t="shared" si="6"/>
        <v>4159</v>
      </c>
      <c r="L334" s="52">
        <v>1</v>
      </c>
      <c r="M334" s="52" t="s">
        <v>1458</v>
      </c>
      <c r="N334" s="52"/>
      <c r="O334" s="52"/>
      <c r="P334" s="52"/>
      <c r="Q334" s="52"/>
      <c r="R334" s="52"/>
      <c r="S334" s="52"/>
      <c r="T334" s="52"/>
      <c r="U334" s="52"/>
      <c r="V334" s="52">
        <v>0</v>
      </c>
    </row>
    <row r="335" spans="1:22" s="53" customFormat="1" ht="27" customHeight="1" x14ac:dyDescent="0.5">
      <c r="A335" s="51">
        <v>326</v>
      </c>
      <c r="B335" s="51"/>
      <c r="C335" s="51" t="s">
        <v>9</v>
      </c>
      <c r="D335" s="51">
        <v>59956</v>
      </c>
      <c r="E335" s="52">
        <v>5719</v>
      </c>
      <c r="F335" s="52">
        <v>69</v>
      </c>
      <c r="G335" s="52">
        <v>1</v>
      </c>
      <c r="H335" s="52"/>
      <c r="I335" s="52">
        <v>1</v>
      </c>
      <c r="J335" s="52">
        <v>93</v>
      </c>
      <c r="K335" s="52">
        <f t="shared" si="6"/>
        <v>193</v>
      </c>
      <c r="L335" s="52">
        <v>1</v>
      </c>
      <c r="M335" s="52" t="s">
        <v>1458</v>
      </c>
      <c r="N335" s="52"/>
      <c r="O335" s="52"/>
      <c r="P335" s="52"/>
      <c r="Q335" s="52"/>
      <c r="R335" s="52"/>
      <c r="S335" s="52"/>
      <c r="T335" s="52"/>
      <c r="U335" s="52"/>
      <c r="V335" s="52">
        <v>0</v>
      </c>
    </row>
    <row r="336" spans="1:22" s="53" customFormat="1" ht="27" customHeight="1" x14ac:dyDescent="0.5">
      <c r="A336" s="51">
        <v>327</v>
      </c>
      <c r="B336" s="51" t="s">
        <v>1459</v>
      </c>
      <c r="C336" s="51" t="s">
        <v>9</v>
      </c>
      <c r="D336" s="51">
        <v>3720</v>
      </c>
      <c r="E336" s="52"/>
      <c r="F336" s="52">
        <v>95</v>
      </c>
      <c r="G336" s="52">
        <v>2</v>
      </c>
      <c r="H336" s="52"/>
      <c r="I336" s="52"/>
      <c r="J336" s="52">
        <v>41</v>
      </c>
      <c r="K336" s="52">
        <f t="shared" si="6"/>
        <v>41</v>
      </c>
      <c r="L336" s="52">
        <v>2</v>
      </c>
      <c r="M336" s="52" t="s">
        <v>1460</v>
      </c>
      <c r="N336" s="52" t="s">
        <v>15</v>
      </c>
      <c r="O336" s="52" t="s">
        <v>12</v>
      </c>
      <c r="P336" s="52">
        <v>90</v>
      </c>
      <c r="Q336" s="52"/>
      <c r="R336" s="52">
        <v>90</v>
      </c>
      <c r="S336" s="52"/>
      <c r="T336" s="52"/>
      <c r="U336" s="52">
        <v>30</v>
      </c>
      <c r="V336" s="52">
        <v>0</v>
      </c>
    </row>
    <row r="337" spans="1:22" s="53" customFormat="1" ht="27" customHeight="1" x14ac:dyDescent="0.5">
      <c r="A337" s="51">
        <v>328</v>
      </c>
      <c r="B337" s="51" t="s">
        <v>1461</v>
      </c>
      <c r="C337" s="51" t="s">
        <v>9</v>
      </c>
      <c r="D337" s="51">
        <v>14591</v>
      </c>
      <c r="E337" s="52">
        <v>1753</v>
      </c>
      <c r="F337" s="52">
        <v>6</v>
      </c>
      <c r="G337" s="52">
        <v>1</v>
      </c>
      <c r="H337" s="52">
        <v>7</v>
      </c>
      <c r="I337" s="52"/>
      <c r="J337" s="52"/>
      <c r="K337" s="52">
        <f t="shared" si="6"/>
        <v>2800</v>
      </c>
      <c r="L337" s="52">
        <v>1</v>
      </c>
      <c r="M337" s="52" t="s">
        <v>1462</v>
      </c>
      <c r="N337" s="52"/>
      <c r="O337" s="52"/>
      <c r="P337" s="52"/>
      <c r="Q337" s="52"/>
      <c r="R337" s="52"/>
      <c r="S337" s="52"/>
      <c r="T337" s="52"/>
      <c r="U337" s="52"/>
      <c r="V337" s="52">
        <v>0</v>
      </c>
    </row>
    <row r="338" spans="1:22" s="53" customFormat="1" ht="27" customHeight="1" x14ac:dyDescent="0.5">
      <c r="A338" s="51">
        <v>329</v>
      </c>
      <c r="B338" s="51"/>
      <c r="C338" s="51" t="s">
        <v>9</v>
      </c>
      <c r="D338" s="51">
        <v>45194</v>
      </c>
      <c r="E338" s="52">
        <v>4487</v>
      </c>
      <c r="F338" s="52">
        <v>107</v>
      </c>
      <c r="G338" s="52">
        <v>1</v>
      </c>
      <c r="H338" s="52">
        <v>7</v>
      </c>
      <c r="I338" s="52"/>
      <c r="J338" s="52"/>
      <c r="K338" s="52">
        <f t="shared" si="6"/>
        <v>2800</v>
      </c>
      <c r="L338" s="52">
        <v>1</v>
      </c>
      <c r="M338" s="52" t="s">
        <v>1462</v>
      </c>
      <c r="N338" s="52"/>
      <c r="O338" s="52"/>
      <c r="P338" s="52"/>
      <c r="Q338" s="52"/>
      <c r="R338" s="52"/>
      <c r="S338" s="52"/>
      <c r="T338" s="52"/>
      <c r="U338" s="52"/>
      <c r="V338" s="52">
        <v>0</v>
      </c>
    </row>
    <row r="339" spans="1:22" s="53" customFormat="1" ht="27" customHeight="1" x14ac:dyDescent="0.5">
      <c r="A339" s="51">
        <v>330</v>
      </c>
      <c r="B339" s="51" t="s">
        <v>1463</v>
      </c>
      <c r="C339" s="51" t="s">
        <v>9</v>
      </c>
      <c r="D339" s="51">
        <v>14588</v>
      </c>
      <c r="E339" s="52">
        <v>1750</v>
      </c>
      <c r="F339" s="52">
        <v>3</v>
      </c>
      <c r="G339" s="52">
        <v>1</v>
      </c>
      <c r="H339" s="52">
        <v>9</v>
      </c>
      <c r="I339" s="52"/>
      <c r="J339" s="52">
        <v>90</v>
      </c>
      <c r="K339" s="52">
        <f t="shared" si="6"/>
        <v>3690</v>
      </c>
      <c r="L339" s="52">
        <v>1</v>
      </c>
      <c r="M339" s="52" t="s">
        <v>1464</v>
      </c>
      <c r="N339" s="52"/>
      <c r="O339" s="52"/>
      <c r="P339" s="52"/>
      <c r="Q339" s="52"/>
      <c r="R339" s="52"/>
      <c r="S339" s="52"/>
      <c r="T339" s="52"/>
      <c r="U339" s="52"/>
      <c r="V339" s="52">
        <v>0</v>
      </c>
    </row>
    <row r="340" spans="1:22" s="53" customFormat="1" ht="27" customHeight="1" x14ac:dyDescent="0.5">
      <c r="A340" s="51">
        <v>331</v>
      </c>
      <c r="B340" s="51" t="s">
        <v>1465</v>
      </c>
      <c r="C340" s="51" t="s">
        <v>117</v>
      </c>
      <c r="D340" s="51"/>
      <c r="E340" s="52"/>
      <c r="F340" s="52"/>
      <c r="G340" s="52">
        <v>1</v>
      </c>
      <c r="H340" s="52">
        <v>8</v>
      </c>
      <c r="I340" s="52">
        <v>3</v>
      </c>
      <c r="J340" s="52">
        <v>11</v>
      </c>
      <c r="K340" s="52">
        <f t="shared" si="6"/>
        <v>3511</v>
      </c>
      <c r="L340" s="52">
        <v>1</v>
      </c>
      <c r="M340" s="52" t="s">
        <v>1466</v>
      </c>
      <c r="N340" s="52"/>
      <c r="O340" s="52"/>
      <c r="P340" s="52"/>
      <c r="Q340" s="52"/>
      <c r="R340" s="52"/>
      <c r="S340" s="52"/>
      <c r="T340" s="52"/>
      <c r="U340" s="52"/>
      <c r="V340" s="52">
        <v>0.01</v>
      </c>
    </row>
    <row r="341" spans="1:22" s="53" customFormat="1" ht="27" customHeight="1" x14ac:dyDescent="0.5">
      <c r="A341" s="51">
        <v>332</v>
      </c>
      <c r="B341" s="51" t="s">
        <v>1467</v>
      </c>
      <c r="C341" s="51" t="s">
        <v>9</v>
      </c>
      <c r="D341" s="51">
        <v>15170</v>
      </c>
      <c r="E341" s="52">
        <v>2313</v>
      </c>
      <c r="F341" s="52">
        <v>248</v>
      </c>
      <c r="G341" s="52">
        <v>1</v>
      </c>
      <c r="H341" s="52">
        <v>8</v>
      </c>
      <c r="I341" s="52"/>
      <c r="J341" s="52">
        <v>23</v>
      </c>
      <c r="K341" s="52">
        <f t="shared" si="6"/>
        <v>3223</v>
      </c>
      <c r="L341" s="52">
        <v>1</v>
      </c>
      <c r="M341" s="52" t="s">
        <v>1468</v>
      </c>
      <c r="N341" s="52"/>
      <c r="O341" s="52"/>
      <c r="P341" s="52"/>
      <c r="Q341" s="52"/>
      <c r="R341" s="52"/>
      <c r="S341" s="52"/>
      <c r="T341" s="52"/>
      <c r="U341" s="52"/>
      <c r="V341" s="52">
        <v>0</v>
      </c>
    </row>
    <row r="342" spans="1:22" s="53" customFormat="1" ht="27" customHeight="1" x14ac:dyDescent="0.5">
      <c r="A342" s="51">
        <v>333</v>
      </c>
      <c r="B342" s="51" t="s">
        <v>1469</v>
      </c>
      <c r="C342" s="51" t="s">
        <v>355</v>
      </c>
      <c r="D342" s="51"/>
      <c r="E342" s="52"/>
      <c r="F342" s="52"/>
      <c r="G342" s="52">
        <v>1</v>
      </c>
      <c r="H342" s="52">
        <v>8</v>
      </c>
      <c r="I342" s="52">
        <v>2</v>
      </c>
      <c r="J342" s="52">
        <v>30</v>
      </c>
      <c r="K342" s="52">
        <f t="shared" si="6"/>
        <v>3430</v>
      </c>
      <c r="L342" s="52">
        <v>1</v>
      </c>
      <c r="M342" s="52" t="s">
        <v>1470</v>
      </c>
      <c r="N342" s="52"/>
      <c r="O342" s="52"/>
      <c r="P342" s="52"/>
      <c r="Q342" s="52"/>
      <c r="R342" s="52"/>
      <c r="S342" s="52"/>
      <c r="T342" s="52"/>
      <c r="U342" s="52"/>
      <c r="V342" s="52">
        <v>0.01</v>
      </c>
    </row>
    <row r="343" spans="1:22" s="53" customFormat="1" ht="27" customHeight="1" x14ac:dyDescent="0.5">
      <c r="A343" s="51">
        <v>334</v>
      </c>
      <c r="B343" s="51" t="s">
        <v>1471</v>
      </c>
      <c r="C343" s="51" t="s">
        <v>9</v>
      </c>
      <c r="D343" s="51">
        <v>14623</v>
      </c>
      <c r="E343" s="52">
        <v>1782</v>
      </c>
      <c r="F343" s="52">
        <v>47</v>
      </c>
      <c r="G343" s="52">
        <v>1</v>
      </c>
      <c r="H343" s="52">
        <v>19</v>
      </c>
      <c r="I343" s="52"/>
      <c r="J343" s="52">
        <v>72</v>
      </c>
      <c r="K343" s="52">
        <f t="shared" si="6"/>
        <v>7672</v>
      </c>
      <c r="L343" s="52">
        <v>1</v>
      </c>
      <c r="M343" s="52" t="s">
        <v>1472</v>
      </c>
      <c r="N343" s="52"/>
      <c r="O343" s="52"/>
      <c r="P343" s="52"/>
      <c r="Q343" s="52"/>
      <c r="R343" s="52"/>
      <c r="S343" s="52"/>
      <c r="T343" s="52"/>
      <c r="U343" s="52"/>
      <c r="V343" s="52">
        <v>0</v>
      </c>
    </row>
    <row r="344" spans="1:22" s="53" customFormat="1" ht="27" customHeight="1" x14ac:dyDescent="0.5">
      <c r="A344" s="51">
        <v>335</v>
      </c>
      <c r="B344" s="51" t="s">
        <v>1473</v>
      </c>
      <c r="C344" s="51" t="s">
        <v>13</v>
      </c>
      <c r="D344" s="51"/>
      <c r="E344" s="52"/>
      <c r="F344" s="52"/>
      <c r="G344" s="52">
        <v>1</v>
      </c>
      <c r="H344" s="52">
        <v>5</v>
      </c>
      <c r="I344" s="52"/>
      <c r="J344" s="52"/>
      <c r="K344" s="52">
        <f t="shared" si="6"/>
        <v>2000</v>
      </c>
      <c r="L344" s="52">
        <v>1</v>
      </c>
      <c r="M344" s="52" t="s">
        <v>1474</v>
      </c>
      <c r="N344" s="52"/>
      <c r="O344" s="52"/>
      <c r="P344" s="52"/>
      <c r="Q344" s="52"/>
      <c r="R344" s="52"/>
      <c r="S344" s="52"/>
      <c r="T344" s="52"/>
      <c r="U344" s="52"/>
      <c r="V344" s="52">
        <v>0.01</v>
      </c>
    </row>
    <row r="345" spans="1:22" s="53" customFormat="1" ht="27" customHeight="1" x14ac:dyDescent="0.5">
      <c r="A345" s="51">
        <v>336</v>
      </c>
      <c r="B345" s="51"/>
      <c r="C345" s="51" t="s">
        <v>13</v>
      </c>
      <c r="D345" s="51"/>
      <c r="E345" s="52"/>
      <c r="F345" s="52"/>
      <c r="G345" s="52">
        <v>1</v>
      </c>
      <c r="H345" s="52">
        <v>11</v>
      </c>
      <c r="I345" s="52"/>
      <c r="J345" s="52"/>
      <c r="K345" s="52">
        <f t="shared" si="6"/>
        <v>4400</v>
      </c>
      <c r="L345" s="52">
        <v>1</v>
      </c>
      <c r="M345" s="52" t="s">
        <v>1474</v>
      </c>
      <c r="N345" s="52"/>
      <c r="O345" s="52"/>
      <c r="P345" s="52"/>
      <c r="Q345" s="52"/>
      <c r="R345" s="52"/>
      <c r="S345" s="52"/>
      <c r="T345" s="52"/>
      <c r="U345" s="52"/>
      <c r="V345" s="52">
        <v>0.01</v>
      </c>
    </row>
    <row r="346" spans="1:22" s="53" customFormat="1" ht="27" customHeight="1" x14ac:dyDescent="0.5">
      <c r="A346" s="51">
        <v>337</v>
      </c>
      <c r="B346" s="51"/>
      <c r="C346" s="51" t="s">
        <v>13</v>
      </c>
      <c r="D346" s="51"/>
      <c r="E346" s="52"/>
      <c r="F346" s="52"/>
      <c r="G346" s="52">
        <v>1</v>
      </c>
      <c r="H346" s="52">
        <v>2</v>
      </c>
      <c r="I346" s="52">
        <v>2</v>
      </c>
      <c r="J346" s="52"/>
      <c r="K346" s="52">
        <f t="shared" si="6"/>
        <v>1000</v>
      </c>
      <c r="L346" s="52">
        <v>1</v>
      </c>
      <c r="M346" s="52" t="s">
        <v>1474</v>
      </c>
      <c r="N346" s="52"/>
      <c r="O346" s="52"/>
      <c r="P346" s="52"/>
      <c r="Q346" s="52"/>
      <c r="R346" s="52"/>
      <c r="S346" s="52"/>
      <c r="T346" s="52"/>
      <c r="U346" s="52"/>
      <c r="V346" s="52">
        <v>0.01</v>
      </c>
    </row>
    <row r="347" spans="1:22" s="53" customFormat="1" ht="27" customHeight="1" x14ac:dyDescent="0.5">
      <c r="A347" s="51">
        <v>338</v>
      </c>
      <c r="B347" s="51"/>
      <c r="C347" s="51" t="s">
        <v>32</v>
      </c>
      <c r="D347" s="51"/>
      <c r="E347" s="52">
        <v>2418</v>
      </c>
      <c r="F347" s="52">
        <v>109</v>
      </c>
      <c r="G347" s="52">
        <v>1</v>
      </c>
      <c r="H347" s="52">
        <v>24</v>
      </c>
      <c r="I347" s="52">
        <v>1</v>
      </c>
      <c r="J347" s="52">
        <v>20</v>
      </c>
      <c r="K347" s="52">
        <f t="shared" si="6"/>
        <v>9720</v>
      </c>
      <c r="L347" s="52">
        <v>1</v>
      </c>
      <c r="M347" s="52" t="s">
        <v>1474</v>
      </c>
      <c r="N347" s="52"/>
      <c r="O347" s="52"/>
      <c r="P347" s="52"/>
      <c r="Q347" s="52"/>
      <c r="R347" s="52"/>
      <c r="S347" s="52"/>
      <c r="T347" s="52"/>
      <c r="U347" s="52"/>
      <c r="V347" s="52">
        <v>0.01</v>
      </c>
    </row>
    <row r="348" spans="1:22" s="53" customFormat="1" ht="27" customHeight="1" x14ac:dyDescent="0.5">
      <c r="A348" s="51">
        <v>339</v>
      </c>
      <c r="B348" s="51"/>
      <c r="C348" s="51" t="s">
        <v>9</v>
      </c>
      <c r="D348" s="51">
        <v>59953</v>
      </c>
      <c r="E348" s="52">
        <v>5716</v>
      </c>
      <c r="F348" s="52">
        <v>66</v>
      </c>
      <c r="G348" s="52">
        <v>1</v>
      </c>
      <c r="H348" s="52"/>
      <c r="I348" s="52">
        <v>2</v>
      </c>
      <c r="J348" s="52">
        <v>88</v>
      </c>
      <c r="K348" s="52">
        <f t="shared" si="6"/>
        <v>288</v>
      </c>
      <c r="L348" s="52">
        <v>1</v>
      </c>
      <c r="M348" s="52" t="s">
        <v>1474</v>
      </c>
      <c r="N348" s="52"/>
      <c r="O348" s="52"/>
      <c r="P348" s="52"/>
      <c r="Q348" s="52"/>
      <c r="R348" s="52"/>
      <c r="S348" s="52"/>
      <c r="T348" s="52"/>
      <c r="U348" s="52"/>
      <c r="V348" s="52">
        <v>0</v>
      </c>
    </row>
    <row r="349" spans="1:22" s="53" customFormat="1" ht="27" customHeight="1" x14ac:dyDescent="0.5">
      <c r="A349" s="51">
        <v>340</v>
      </c>
      <c r="B349" s="51" t="s">
        <v>1475</v>
      </c>
      <c r="C349" s="51" t="s">
        <v>9</v>
      </c>
      <c r="D349" s="51">
        <v>3698</v>
      </c>
      <c r="E349" s="52">
        <v>284</v>
      </c>
      <c r="F349" s="52">
        <v>72</v>
      </c>
      <c r="G349" s="52">
        <v>1</v>
      </c>
      <c r="H349" s="52"/>
      <c r="I349" s="52"/>
      <c r="J349" s="52">
        <v>66</v>
      </c>
      <c r="K349" s="52">
        <f t="shared" si="6"/>
        <v>66</v>
      </c>
      <c r="L349" s="52">
        <v>1</v>
      </c>
      <c r="M349" s="52" t="s">
        <v>1474</v>
      </c>
      <c r="N349" s="52"/>
      <c r="O349" s="52"/>
      <c r="P349" s="52"/>
      <c r="Q349" s="52"/>
      <c r="R349" s="52"/>
      <c r="S349" s="52"/>
      <c r="T349" s="52"/>
      <c r="U349" s="52"/>
      <c r="V349" s="52">
        <v>0</v>
      </c>
    </row>
    <row r="350" spans="1:22" s="53" customFormat="1" ht="27" customHeight="1" x14ac:dyDescent="0.5">
      <c r="A350" s="51">
        <v>341</v>
      </c>
      <c r="B350" s="51"/>
      <c r="C350" s="51" t="s">
        <v>9</v>
      </c>
      <c r="D350" s="51">
        <v>13417</v>
      </c>
      <c r="E350" s="52">
        <v>3519</v>
      </c>
      <c r="F350" s="52">
        <v>98</v>
      </c>
      <c r="G350" s="52">
        <v>1</v>
      </c>
      <c r="H350" s="52">
        <v>8</v>
      </c>
      <c r="I350" s="52"/>
      <c r="J350" s="52">
        <v>48</v>
      </c>
      <c r="K350" s="52">
        <f t="shared" si="6"/>
        <v>3248</v>
      </c>
      <c r="L350" s="52">
        <v>1</v>
      </c>
      <c r="M350" s="52" t="s">
        <v>1474</v>
      </c>
      <c r="N350" s="52"/>
      <c r="O350" s="52"/>
      <c r="P350" s="52"/>
      <c r="Q350" s="52"/>
      <c r="R350" s="52"/>
      <c r="S350" s="52"/>
      <c r="T350" s="52"/>
      <c r="U350" s="52"/>
      <c r="V350" s="52">
        <v>0</v>
      </c>
    </row>
    <row r="351" spans="1:22" s="53" customFormat="1" ht="27" customHeight="1" x14ac:dyDescent="0.5">
      <c r="A351" s="51">
        <v>342</v>
      </c>
      <c r="B351" s="51"/>
      <c r="C351" s="51" t="s">
        <v>9</v>
      </c>
      <c r="D351" s="51">
        <v>16905</v>
      </c>
      <c r="E351" s="52">
        <v>2840</v>
      </c>
      <c r="F351" s="52">
        <v>416</v>
      </c>
      <c r="G351" s="52">
        <v>1</v>
      </c>
      <c r="H351" s="52">
        <v>14</v>
      </c>
      <c r="I351" s="52">
        <v>1</v>
      </c>
      <c r="J351" s="52">
        <v>79</v>
      </c>
      <c r="K351" s="52">
        <f t="shared" si="6"/>
        <v>5779</v>
      </c>
      <c r="L351" s="52">
        <v>1</v>
      </c>
      <c r="M351" s="52" t="s">
        <v>1474</v>
      </c>
      <c r="N351" s="52"/>
      <c r="O351" s="52"/>
      <c r="P351" s="52"/>
      <c r="Q351" s="52"/>
      <c r="R351" s="52"/>
      <c r="S351" s="52"/>
      <c r="T351" s="52"/>
      <c r="U351" s="52"/>
      <c r="V351" s="52">
        <v>0</v>
      </c>
    </row>
    <row r="352" spans="1:22" s="53" customFormat="1" ht="27" customHeight="1" x14ac:dyDescent="0.5">
      <c r="A352" s="51">
        <v>343</v>
      </c>
      <c r="B352" s="51"/>
      <c r="C352" s="51" t="s">
        <v>9</v>
      </c>
      <c r="D352" s="51">
        <v>13570</v>
      </c>
      <c r="E352" s="52">
        <v>1603</v>
      </c>
      <c r="F352" s="52">
        <v>484</v>
      </c>
      <c r="G352" s="52">
        <v>1</v>
      </c>
      <c r="H352" s="52">
        <v>10</v>
      </c>
      <c r="I352" s="52"/>
      <c r="J352" s="52">
        <v>62</v>
      </c>
      <c r="K352" s="52">
        <f t="shared" si="6"/>
        <v>4062</v>
      </c>
      <c r="L352" s="52">
        <v>1</v>
      </c>
      <c r="M352" s="52" t="s">
        <v>1474</v>
      </c>
      <c r="N352" s="52"/>
      <c r="O352" s="52"/>
      <c r="P352" s="52"/>
      <c r="Q352" s="52"/>
      <c r="R352" s="52"/>
      <c r="S352" s="52"/>
      <c r="T352" s="52"/>
      <c r="U352" s="52"/>
      <c r="V352" s="52">
        <v>0</v>
      </c>
    </row>
    <row r="353" spans="1:22" s="53" customFormat="1" ht="27" customHeight="1" x14ac:dyDescent="0.5">
      <c r="A353" s="51">
        <v>344</v>
      </c>
      <c r="B353" s="51" t="s">
        <v>1476</v>
      </c>
      <c r="C353" s="51" t="s">
        <v>9</v>
      </c>
      <c r="D353" s="51">
        <v>3688</v>
      </c>
      <c r="E353" s="52">
        <v>274</v>
      </c>
      <c r="F353" s="52">
        <v>62</v>
      </c>
      <c r="G353" s="52">
        <v>2</v>
      </c>
      <c r="H353" s="52"/>
      <c r="I353" s="52"/>
      <c r="J353" s="52">
        <v>93</v>
      </c>
      <c r="K353" s="52">
        <f t="shared" si="6"/>
        <v>93</v>
      </c>
      <c r="L353" s="52">
        <v>2</v>
      </c>
      <c r="M353" s="52" t="s">
        <v>1474</v>
      </c>
      <c r="N353" s="52" t="s">
        <v>15</v>
      </c>
      <c r="O353" s="52" t="s">
        <v>12</v>
      </c>
      <c r="P353" s="52">
        <v>308</v>
      </c>
      <c r="Q353" s="52"/>
      <c r="R353" s="52">
        <v>300</v>
      </c>
      <c r="S353" s="52">
        <v>8</v>
      </c>
      <c r="T353" s="52"/>
      <c r="U353" s="52"/>
      <c r="V353" s="52">
        <v>0</v>
      </c>
    </row>
    <row r="354" spans="1:22" s="53" customFormat="1" ht="27" customHeight="1" x14ac:dyDescent="0.5">
      <c r="A354" s="51">
        <v>345</v>
      </c>
      <c r="B354" s="51"/>
      <c r="C354" s="51" t="s">
        <v>9</v>
      </c>
      <c r="D354" s="51">
        <v>13561</v>
      </c>
      <c r="E354" s="52">
        <v>1555</v>
      </c>
      <c r="F354" s="52">
        <v>417</v>
      </c>
      <c r="G354" s="52">
        <v>1</v>
      </c>
      <c r="H354" s="52">
        <v>6</v>
      </c>
      <c r="I354" s="52">
        <v>1</v>
      </c>
      <c r="J354" s="52">
        <v>31</v>
      </c>
      <c r="K354" s="52">
        <f t="shared" si="6"/>
        <v>2531</v>
      </c>
      <c r="L354" s="52">
        <v>1</v>
      </c>
      <c r="M354" s="52" t="s">
        <v>1474</v>
      </c>
      <c r="N354" s="52"/>
      <c r="O354" s="52"/>
      <c r="P354" s="52"/>
      <c r="Q354" s="52"/>
      <c r="R354" s="52"/>
      <c r="S354" s="52"/>
      <c r="T354" s="52"/>
      <c r="U354" s="52"/>
      <c r="V354" s="52">
        <v>0</v>
      </c>
    </row>
    <row r="355" spans="1:22" s="53" customFormat="1" ht="27" customHeight="1" x14ac:dyDescent="0.5">
      <c r="A355" s="51">
        <v>346</v>
      </c>
      <c r="B355" s="51"/>
      <c r="C355" s="51" t="s">
        <v>9</v>
      </c>
      <c r="D355" s="51">
        <v>17080</v>
      </c>
      <c r="E355" s="52">
        <v>3008</v>
      </c>
      <c r="F355" s="52">
        <v>11</v>
      </c>
      <c r="G355" s="52">
        <v>1</v>
      </c>
      <c r="H355" s="52">
        <v>10</v>
      </c>
      <c r="I355" s="52">
        <v>3</v>
      </c>
      <c r="J355" s="52">
        <v>40</v>
      </c>
      <c r="K355" s="52">
        <f t="shared" si="6"/>
        <v>4340</v>
      </c>
      <c r="L355" s="52">
        <v>1</v>
      </c>
      <c r="M355" s="52" t="s">
        <v>1474</v>
      </c>
      <c r="N355" s="52"/>
      <c r="O355" s="52"/>
      <c r="P355" s="52"/>
      <c r="Q355" s="52"/>
      <c r="R355" s="52"/>
      <c r="S355" s="52"/>
      <c r="T355" s="52"/>
      <c r="U355" s="52"/>
      <c r="V355" s="52">
        <v>0</v>
      </c>
    </row>
    <row r="356" spans="1:22" s="53" customFormat="1" ht="27" customHeight="1" x14ac:dyDescent="0.5">
      <c r="A356" s="51">
        <v>347</v>
      </c>
      <c r="B356" s="51"/>
      <c r="C356" s="51" t="s">
        <v>9</v>
      </c>
      <c r="D356" s="51">
        <v>16683</v>
      </c>
      <c r="E356" s="52">
        <v>2555</v>
      </c>
      <c r="F356" s="52">
        <v>77</v>
      </c>
      <c r="G356" s="52">
        <v>1</v>
      </c>
      <c r="H356" s="52">
        <v>10</v>
      </c>
      <c r="I356" s="52">
        <v>2</v>
      </c>
      <c r="J356" s="52">
        <v>48</v>
      </c>
      <c r="K356" s="52">
        <f t="shared" si="6"/>
        <v>4248</v>
      </c>
      <c r="L356" s="52">
        <v>1</v>
      </c>
      <c r="M356" s="52" t="s">
        <v>1474</v>
      </c>
      <c r="N356" s="52"/>
      <c r="O356" s="52"/>
      <c r="P356" s="52"/>
      <c r="Q356" s="52"/>
      <c r="R356" s="52"/>
      <c r="S356" s="52"/>
      <c r="T356" s="52"/>
      <c r="U356" s="52"/>
      <c r="V356" s="52">
        <v>0</v>
      </c>
    </row>
    <row r="357" spans="1:22" s="53" customFormat="1" ht="27" customHeight="1" x14ac:dyDescent="0.5">
      <c r="A357" s="51">
        <v>348</v>
      </c>
      <c r="B357" s="51" t="s">
        <v>1477</v>
      </c>
      <c r="C357" s="51" t="s">
        <v>9</v>
      </c>
      <c r="D357" s="51">
        <v>13090</v>
      </c>
      <c r="E357" s="52">
        <v>1500</v>
      </c>
      <c r="F357" s="52">
        <v>439</v>
      </c>
      <c r="G357" s="52">
        <v>1</v>
      </c>
      <c r="H357" s="52">
        <v>21</v>
      </c>
      <c r="I357" s="52">
        <v>1</v>
      </c>
      <c r="J357" s="52">
        <v>8</v>
      </c>
      <c r="K357" s="52">
        <f t="shared" si="6"/>
        <v>8508</v>
      </c>
      <c r="L357" s="52">
        <v>1</v>
      </c>
      <c r="M357" s="52" t="s">
        <v>1478</v>
      </c>
      <c r="N357" s="52"/>
      <c r="O357" s="52"/>
      <c r="P357" s="52"/>
      <c r="Q357" s="52"/>
      <c r="R357" s="52"/>
      <c r="S357" s="52"/>
      <c r="T357" s="52"/>
      <c r="U357" s="52"/>
      <c r="V357" s="52">
        <v>0</v>
      </c>
    </row>
    <row r="358" spans="1:22" s="53" customFormat="1" ht="27" customHeight="1" x14ac:dyDescent="0.5">
      <c r="A358" s="51">
        <v>349</v>
      </c>
      <c r="B358" s="51"/>
      <c r="C358" s="51" t="s">
        <v>9</v>
      </c>
      <c r="D358" s="51">
        <v>8682</v>
      </c>
      <c r="E358" s="52">
        <v>964</v>
      </c>
      <c r="F358" s="52">
        <v>81</v>
      </c>
      <c r="G358" s="52">
        <v>1</v>
      </c>
      <c r="H358" s="52"/>
      <c r="I358" s="52">
        <v>2</v>
      </c>
      <c r="J358" s="52">
        <v>38</v>
      </c>
      <c r="K358" s="52">
        <f t="shared" si="6"/>
        <v>238</v>
      </c>
      <c r="L358" s="52">
        <v>1</v>
      </c>
      <c r="M358" s="52" t="s">
        <v>1478</v>
      </c>
      <c r="N358" s="52"/>
      <c r="O358" s="52"/>
      <c r="P358" s="52"/>
      <c r="Q358" s="52"/>
      <c r="R358" s="52"/>
      <c r="S358" s="52"/>
      <c r="T358" s="52"/>
      <c r="U358" s="52"/>
      <c r="V358" s="52">
        <v>0</v>
      </c>
    </row>
    <row r="359" spans="1:22" s="53" customFormat="1" ht="27" customHeight="1" x14ac:dyDescent="0.5">
      <c r="A359" s="51">
        <v>350</v>
      </c>
      <c r="B359" s="51" t="s">
        <v>1479</v>
      </c>
      <c r="C359" s="51" t="s">
        <v>9</v>
      </c>
      <c r="D359" s="51">
        <v>3669</v>
      </c>
      <c r="E359" s="52">
        <v>256</v>
      </c>
      <c r="F359" s="52">
        <v>42</v>
      </c>
      <c r="G359" s="52">
        <v>2</v>
      </c>
      <c r="H359" s="52"/>
      <c r="I359" s="52"/>
      <c r="J359" s="52">
        <v>82</v>
      </c>
      <c r="K359" s="52">
        <f t="shared" si="6"/>
        <v>82</v>
      </c>
      <c r="L359" s="52">
        <v>2</v>
      </c>
      <c r="M359" s="52" t="s">
        <v>1480</v>
      </c>
      <c r="N359" s="52" t="s">
        <v>15</v>
      </c>
      <c r="O359" s="52" t="s">
        <v>1425</v>
      </c>
      <c r="P359" s="52">
        <v>67.5</v>
      </c>
      <c r="Q359" s="52"/>
      <c r="R359" s="52">
        <v>60</v>
      </c>
      <c r="S359" s="52">
        <v>7.5</v>
      </c>
      <c r="T359" s="52"/>
      <c r="U359" s="52">
        <v>2</v>
      </c>
      <c r="V359" s="52">
        <v>0</v>
      </c>
    </row>
    <row r="360" spans="1:22" s="53" customFormat="1" ht="27" customHeight="1" x14ac:dyDescent="0.5">
      <c r="A360" s="51">
        <v>351</v>
      </c>
      <c r="B360" s="51" t="s">
        <v>1481</v>
      </c>
      <c r="C360" s="51" t="s">
        <v>9</v>
      </c>
      <c r="D360" s="51">
        <v>3689</v>
      </c>
      <c r="E360" s="52">
        <v>275</v>
      </c>
      <c r="F360" s="52">
        <v>63</v>
      </c>
      <c r="G360" s="52">
        <v>2</v>
      </c>
      <c r="H360" s="52"/>
      <c r="I360" s="52">
        <v>2</v>
      </c>
      <c r="J360" s="52">
        <v>41</v>
      </c>
      <c r="K360" s="52">
        <f t="shared" ref="K360:K413" si="7">H360*400+I360*100+J360</f>
        <v>241</v>
      </c>
      <c r="L360" s="52">
        <v>2</v>
      </c>
      <c r="M360" s="52" t="s">
        <v>1482</v>
      </c>
      <c r="N360" s="52" t="s">
        <v>15</v>
      </c>
      <c r="O360" s="52" t="s">
        <v>12</v>
      </c>
      <c r="P360" s="52">
        <v>209</v>
      </c>
      <c r="Q360" s="52"/>
      <c r="R360" s="52">
        <v>197</v>
      </c>
      <c r="S360" s="52">
        <v>12</v>
      </c>
      <c r="T360" s="52"/>
      <c r="U360" s="52">
        <v>30</v>
      </c>
      <c r="V360" s="52">
        <v>0</v>
      </c>
    </row>
    <row r="361" spans="1:22" s="53" customFormat="1" ht="27" customHeight="1" x14ac:dyDescent="0.5">
      <c r="A361" s="51">
        <v>352</v>
      </c>
      <c r="B361" s="51"/>
      <c r="C361" s="51" t="s">
        <v>13</v>
      </c>
      <c r="D361" s="51"/>
      <c r="E361" s="52"/>
      <c r="F361" s="52"/>
      <c r="G361" s="52">
        <v>1</v>
      </c>
      <c r="H361" s="52">
        <v>9</v>
      </c>
      <c r="I361" s="52">
        <v>3</v>
      </c>
      <c r="J361" s="52"/>
      <c r="K361" s="52">
        <f t="shared" si="7"/>
        <v>3900</v>
      </c>
      <c r="L361" s="52">
        <v>1</v>
      </c>
      <c r="M361" s="52" t="s">
        <v>1482</v>
      </c>
      <c r="N361" s="52"/>
      <c r="O361" s="52"/>
      <c r="P361" s="52"/>
      <c r="Q361" s="52"/>
      <c r="R361" s="52"/>
      <c r="S361" s="52"/>
      <c r="T361" s="52"/>
      <c r="U361" s="52"/>
      <c r="V361" s="52">
        <v>0.01</v>
      </c>
    </row>
    <row r="362" spans="1:22" s="53" customFormat="1" ht="27" customHeight="1" x14ac:dyDescent="0.5">
      <c r="A362" s="51">
        <v>353</v>
      </c>
      <c r="B362" s="51"/>
      <c r="C362" s="51" t="s">
        <v>13</v>
      </c>
      <c r="D362" s="51"/>
      <c r="E362" s="52"/>
      <c r="F362" s="52"/>
      <c r="G362" s="52">
        <v>1</v>
      </c>
      <c r="H362" s="52"/>
      <c r="I362" s="52">
        <v>1</v>
      </c>
      <c r="J362" s="52"/>
      <c r="K362" s="52">
        <f t="shared" si="7"/>
        <v>100</v>
      </c>
      <c r="L362" s="52">
        <v>1</v>
      </c>
      <c r="M362" s="52" t="s">
        <v>1482</v>
      </c>
      <c r="N362" s="52"/>
      <c r="O362" s="52"/>
      <c r="P362" s="52"/>
      <c r="Q362" s="52"/>
      <c r="R362" s="52"/>
      <c r="S362" s="52"/>
      <c r="T362" s="52"/>
      <c r="U362" s="52"/>
      <c r="V362" s="52">
        <v>0.01</v>
      </c>
    </row>
    <row r="363" spans="1:22" s="53" customFormat="1" ht="27" customHeight="1" x14ac:dyDescent="0.5">
      <c r="A363" s="51">
        <v>354</v>
      </c>
      <c r="B363" s="51"/>
      <c r="C363" s="51" t="s">
        <v>13</v>
      </c>
      <c r="D363" s="51"/>
      <c r="E363" s="52"/>
      <c r="F363" s="52"/>
      <c r="G363" s="52">
        <v>1</v>
      </c>
      <c r="H363" s="52"/>
      <c r="I363" s="52">
        <v>1</v>
      </c>
      <c r="J363" s="52">
        <v>54</v>
      </c>
      <c r="K363" s="52">
        <f t="shared" si="7"/>
        <v>154</v>
      </c>
      <c r="L363" s="52">
        <v>1</v>
      </c>
      <c r="M363" s="52" t="s">
        <v>1482</v>
      </c>
      <c r="N363" s="52"/>
      <c r="O363" s="52"/>
      <c r="P363" s="52"/>
      <c r="Q363" s="52"/>
      <c r="R363" s="52"/>
      <c r="S363" s="52"/>
      <c r="T363" s="52"/>
      <c r="U363" s="52"/>
      <c r="V363" s="52">
        <v>0.01</v>
      </c>
    </row>
    <row r="364" spans="1:22" s="53" customFormat="1" ht="27" customHeight="1" x14ac:dyDescent="0.5">
      <c r="A364" s="51">
        <v>355</v>
      </c>
      <c r="B364" s="51"/>
      <c r="C364" s="51" t="s">
        <v>9</v>
      </c>
      <c r="D364" s="51">
        <v>44810</v>
      </c>
      <c r="E364" s="52">
        <v>4490</v>
      </c>
      <c r="F364" s="52">
        <v>115</v>
      </c>
      <c r="G364" s="52">
        <v>1</v>
      </c>
      <c r="H364" s="52"/>
      <c r="I364" s="52">
        <v>2</v>
      </c>
      <c r="J364" s="52">
        <v>38</v>
      </c>
      <c r="K364" s="52">
        <f t="shared" si="7"/>
        <v>238</v>
      </c>
      <c r="L364" s="52">
        <v>1</v>
      </c>
      <c r="M364" s="52" t="s">
        <v>1482</v>
      </c>
      <c r="N364" s="52"/>
      <c r="O364" s="52"/>
      <c r="P364" s="52"/>
      <c r="Q364" s="52"/>
      <c r="R364" s="52"/>
      <c r="S364" s="52"/>
      <c r="T364" s="52"/>
      <c r="U364" s="52"/>
      <c r="V364" s="52">
        <v>0</v>
      </c>
    </row>
    <row r="365" spans="1:22" s="53" customFormat="1" ht="27" customHeight="1" x14ac:dyDescent="0.5">
      <c r="A365" s="51">
        <v>356</v>
      </c>
      <c r="B365" s="51"/>
      <c r="C365" s="51" t="s">
        <v>9</v>
      </c>
      <c r="D365" s="51">
        <v>48303</v>
      </c>
      <c r="E365" s="52">
        <v>4638</v>
      </c>
      <c r="F365" s="52">
        <v>173</v>
      </c>
      <c r="G365" s="52">
        <v>1</v>
      </c>
      <c r="H365" s="52"/>
      <c r="I365" s="52"/>
      <c r="J365" s="52">
        <v>14</v>
      </c>
      <c r="K365" s="52">
        <f t="shared" si="7"/>
        <v>14</v>
      </c>
      <c r="L365" s="52">
        <v>1</v>
      </c>
      <c r="M365" s="52" t="s">
        <v>1482</v>
      </c>
      <c r="N365" s="52"/>
      <c r="O365" s="52"/>
      <c r="P365" s="52"/>
      <c r="Q365" s="52"/>
      <c r="R365" s="52"/>
      <c r="S365" s="52"/>
      <c r="T365" s="52"/>
      <c r="U365" s="52"/>
      <c r="V365" s="52">
        <v>0</v>
      </c>
    </row>
    <row r="366" spans="1:22" s="53" customFormat="1" ht="27" customHeight="1" x14ac:dyDescent="0.5">
      <c r="A366" s="51">
        <v>357</v>
      </c>
      <c r="B366" s="51"/>
      <c r="C366" s="51" t="s">
        <v>9</v>
      </c>
      <c r="D366" s="51">
        <v>28981</v>
      </c>
      <c r="E366" s="52">
        <v>3540</v>
      </c>
      <c r="F366" s="52">
        <v>518</v>
      </c>
      <c r="G366" s="52">
        <v>1</v>
      </c>
      <c r="H366" s="52">
        <v>22</v>
      </c>
      <c r="I366" s="52">
        <v>1</v>
      </c>
      <c r="J366" s="52">
        <v>55</v>
      </c>
      <c r="K366" s="52">
        <f t="shared" si="7"/>
        <v>8955</v>
      </c>
      <c r="L366" s="52">
        <v>1</v>
      </c>
      <c r="M366" s="52" t="s">
        <v>1482</v>
      </c>
      <c r="N366" s="52"/>
      <c r="O366" s="52"/>
      <c r="P366" s="52"/>
      <c r="Q366" s="52"/>
      <c r="R366" s="52"/>
      <c r="S366" s="52"/>
      <c r="T366" s="52"/>
      <c r="U366" s="52"/>
      <c r="V366" s="52">
        <v>0</v>
      </c>
    </row>
    <row r="367" spans="1:22" s="53" customFormat="1" ht="27" customHeight="1" x14ac:dyDescent="0.5">
      <c r="A367" s="51">
        <v>358</v>
      </c>
      <c r="B367" s="51"/>
      <c r="C367" s="51" t="s">
        <v>9</v>
      </c>
      <c r="D367" s="51">
        <v>13536</v>
      </c>
      <c r="E367" s="52">
        <v>1604</v>
      </c>
      <c r="F367" s="52">
        <v>485</v>
      </c>
      <c r="G367" s="52">
        <v>1</v>
      </c>
      <c r="H367" s="52">
        <v>7</v>
      </c>
      <c r="I367" s="52"/>
      <c r="J367" s="52"/>
      <c r="K367" s="52">
        <f t="shared" si="7"/>
        <v>2800</v>
      </c>
      <c r="L367" s="52">
        <v>1</v>
      </c>
      <c r="M367" s="52" t="s">
        <v>1482</v>
      </c>
      <c r="N367" s="52"/>
      <c r="O367" s="52"/>
      <c r="P367" s="52"/>
      <c r="Q367" s="52"/>
      <c r="R367" s="52"/>
      <c r="S367" s="52"/>
      <c r="T367" s="52"/>
      <c r="U367" s="52"/>
      <c r="V367" s="52">
        <v>0</v>
      </c>
    </row>
    <row r="368" spans="1:22" s="53" customFormat="1" ht="27" customHeight="1" x14ac:dyDescent="0.5">
      <c r="A368" s="51">
        <v>359</v>
      </c>
      <c r="B368" s="51"/>
      <c r="C368" s="51" t="s">
        <v>9</v>
      </c>
      <c r="D368" s="51">
        <v>16902</v>
      </c>
      <c r="E368" s="52">
        <v>2837</v>
      </c>
      <c r="F368" s="52">
        <v>402</v>
      </c>
      <c r="G368" s="52">
        <v>1</v>
      </c>
      <c r="H368" s="52">
        <v>14</v>
      </c>
      <c r="I368" s="52">
        <v>1</v>
      </c>
      <c r="J368" s="52">
        <v>52</v>
      </c>
      <c r="K368" s="52">
        <f t="shared" si="7"/>
        <v>5752</v>
      </c>
      <c r="L368" s="52">
        <v>1</v>
      </c>
      <c r="M368" s="52" t="s">
        <v>1482</v>
      </c>
      <c r="N368" s="52"/>
      <c r="O368" s="52"/>
      <c r="P368" s="52"/>
      <c r="Q368" s="52"/>
      <c r="R368" s="52"/>
      <c r="S368" s="52"/>
      <c r="T368" s="52"/>
      <c r="U368" s="52"/>
      <c r="V368" s="52">
        <v>0</v>
      </c>
    </row>
    <row r="369" spans="1:22" s="53" customFormat="1" ht="27" customHeight="1" x14ac:dyDescent="0.5">
      <c r="A369" s="51">
        <v>360</v>
      </c>
      <c r="B369" s="51"/>
      <c r="C369" s="51" t="s">
        <v>9</v>
      </c>
      <c r="D369" s="51">
        <v>13471</v>
      </c>
      <c r="E369" s="52">
        <v>3480</v>
      </c>
      <c r="F369" s="52">
        <v>41</v>
      </c>
      <c r="G369" s="52">
        <v>1</v>
      </c>
      <c r="H369" s="52">
        <v>22</v>
      </c>
      <c r="I369" s="52">
        <v>3</v>
      </c>
      <c r="J369" s="52">
        <v>18</v>
      </c>
      <c r="K369" s="52">
        <f t="shared" si="7"/>
        <v>9118</v>
      </c>
      <c r="L369" s="52">
        <v>1</v>
      </c>
      <c r="M369" s="52" t="s">
        <v>1482</v>
      </c>
      <c r="N369" s="52"/>
      <c r="O369" s="52"/>
      <c r="P369" s="52"/>
      <c r="Q369" s="52"/>
      <c r="R369" s="52"/>
      <c r="S369" s="52"/>
      <c r="T369" s="52"/>
      <c r="U369" s="52"/>
      <c r="V369" s="52">
        <v>0</v>
      </c>
    </row>
    <row r="370" spans="1:22" s="53" customFormat="1" ht="27" customHeight="1" x14ac:dyDescent="0.5">
      <c r="A370" s="51">
        <v>361</v>
      </c>
      <c r="B370" s="51" t="s">
        <v>1483</v>
      </c>
      <c r="C370" s="51" t="s">
        <v>9</v>
      </c>
      <c r="D370" s="51">
        <v>3721</v>
      </c>
      <c r="E370" s="52">
        <v>307</v>
      </c>
      <c r="F370" s="52">
        <v>96</v>
      </c>
      <c r="G370" s="52">
        <v>2</v>
      </c>
      <c r="H370" s="52">
        <v>72</v>
      </c>
      <c r="I370" s="52"/>
      <c r="J370" s="52"/>
      <c r="K370" s="52">
        <f t="shared" si="7"/>
        <v>28800</v>
      </c>
      <c r="L370" s="52">
        <v>2</v>
      </c>
      <c r="M370" s="52" t="s">
        <v>1484</v>
      </c>
      <c r="N370" s="52" t="s">
        <v>15</v>
      </c>
      <c r="O370" s="52" t="s">
        <v>12</v>
      </c>
      <c r="P370" s="52">
        <v>84</v>
      </c>
      <c r="Q370" s="52"/>
      <c r="R370" s="52">
        <v>84</v>
      </c>
      <c r="S370" s="52"/>
      <c r="T370" s="52"/>
      <c r="U370" s="52">
        <v>30</v>
      </c>
      <c r="V370" s="52">
        <v>0</v>
      </c>
    </row>
    <row r="371" spans="1:22" s="53" customFormat="1" ht="27" customHeight="1" x14ac:dyDescent="0.5">
      <c r="A371" s="51">
        <v>362</v>
      </c>
      <c r="B371" s="51"/>
      <c r="C371" s="51" t="s">
        <v>9</v>
      </c>
      <c r="D371" s="51">
        <v>16829</v>
      </c>
      <c r="E371" s="52">
        <v>2771</v>
      </c>
      <c r="F371" s="52">
        <v>55</v>
      </c>
      <c r="G371" s="52">
        <v>1</v>
      </c>
      <c r="H371" s="52">
        <v>7</v>
      </c>
      <c r="I371" s="52">
        <v>1</v>
      </c>
      <c r="J371" s="52">
        <v>74</v>
      </c>
      <c r="K371" s="52">
        <f t="shared" si="7"/>
        <v>2974</v>
      </c>
      <c r="L371" s="52">
        <v>1</v>
      </c>
      <c r="M371" s="52" t="s">
        <v>1484</v>
      </c>
      <c r="N371" s="52"/>
      <c r="O371" s="52"/>
      <c r="P371" s="52"/>
      <c r="Q371" s="52"/>
      <c r="R371" s="52"/>
      <c r="S371" s="52"/>
      <c r="T371" s="52"/>
      <c r="U371" s="52"/>
      <c r="V371" s="52">
        <v>0</v>
      </c>
    </row>
    <row r="372" spans="1:22" s="53" customFormat="1" ht="27" customHeight="1" x14ac:dyDescent="0.5">
      <c r="A372" s="51">
        <v>363</v>
      </c>
      <c r="B372" s="51"/>
      <c r="C372" s="51" t="s">
        <v>9</v>
      </c>
      <c r="D372" s="51">
        <v>14053</v>
      </c>
      <c r="E372" s="52">
        <v>1705</v>
      </c>
      <c r="F372" s="52">
        <v>482</v>
      </c>
      <c r="G372" s="52">
        <v>1</v>
      </c>
      <c r="H372" s="52">
        <v>4</v>
      </c>
      <c r="I372" s="52">
        <v>2</v>
      </c>
      <c r="J372" s="52">
        <v>89</v>
      </c>
      <c r="K372" s="52">
        <f t="shared" si="7"/>
        <v>1889</v>
      </c>
      <c r="L372" s="52">
        <v>1</v>
      </c>
      <c r="M372" s="52" t="s">
        <v>1484</v>
      </c>
      <c r="N372" s="52"/>
      <c r="O372" s="52"/>
      <c r="P372" s="52"/>
      <c r="Q372" s="52"/>
      <c r="R372" s="52"/>
      <c r="S372" s="52"/>
      <c r="T372" s="52"/>
      <c r="U372" s="52"/>
      <c r="V372" s="52">
        <v>0</v>
      </c>
    </row>
    <row r="373" spans="1:22" s="53" customFormat="1" ht="27" customHeight="1" x14ac:dyDescent="0.5">
      <c r="A373" s="51">
        <v>364</v>
      </c>
      <c r="B373" s="51"/>
      <c r="C373" s="51" t="s">
        <v>9</v>
      </c>
      <c r="D373" s="51">
        <v>14630</v>
      </c>
      <c r="E373" s="52">
        <v>1789</v>
      </c>
      <c r="F373" s="52">
        <v>59</v>
      </c>
      <c r="G373" s="52">
        <v>1</v>
      </c>
      <c r="H373" s="52">
        <v>10</v>
      </c>
      <c r="I373" s="52">
        <v>2</v>
      </c>
      <c r="J373" s="52">
        <v>48</v>
      </c>
      <c r="K373" s="52">
        <f t="shared" si="7"/>
        <v>4248</v>
      </c>
      <c r="L373" s="52">
        <v>1</v>
      </c>
      <c r="M373" s="52" t="s">
        <v>1484</v>
      </c>
      <c r="N373" s="52"/>
      <c r="O373" s="52"/>
      <c r="P373" s="52"/>
      <c r="Q373" s="52"/>
      <c r="R373" s="52"/>
      <c r="S373" s="52"/>
      <c r="T373" s="52"/>
      <c r="U373" s="52"/>
      <c r="V373" s="52">
        <v>0</v>
      </c>
    </row>
    <row r="374" spans="1:22" s="53" customFormat="1" ht="27" customHeight="1" x14ac:dyDescent="0.5">
      <c r="A374" s="51">
        <v>365</v>
      </c>
      <c r="B374" s="51" t="s">
        <v>1485</v>
      </c>
      <c r="C374" s="51" t="s">
        <v>9</v>
      </c>
      <c r="D374" s="51">
        <v>57853</v>
      </c>
      <c r="E374" s="52">
        <v>5461</v>
      </c>
      <c r="F374" s="52">
        <v>186</v>
      </c>
      <c r="G374" s="52">
        <v>2</v>
      </c>
      <c r="H374" s="52"/>
      <c r="I374" s="52"/>
      <c r="J374" s="52">
        <v>77</v>
      </c>
      <c r="K374" s="52">
        <f t="shared" si="7"/>
        <v>77</v>
      </c>
      <c r="L374" s="52">
        <v>2</v>
      </c>
      <c r="M374" s="52" t="s">
        <v>1486</v>
      </c>
      <c r="N374" s="52" t="s">
        <v>15</v>
      </c>
      <c r="O374" s="52" t="s">
        <v>12</v>
      </c>
      <c r="P374" s="52">
        <v>136</v>
      </c>
      <c r="Q374" s="52"/>
      <c r="R374" s="52">
        <v>126</v>
      </c>
      <c r="S374" s="52">
        <v>10</v>
      </c>
      <c r="T374" s="52"/>
      <c r="U374" s="52">
        <v>30</v>
      </c>
      <c r="V374" s="52">
        <v>0</v>
      </c>
    </row>
    <row r="375" spans="1:22" s="53" customFormat="1" ht="27" customHeight="1" x14ac:dyDescent="0.5">
      <c r="A375" s="51">
        <v>366</v>
      </c>
      <c r="B375" s="51"/>
      <c r="C375" s="51" t="s">
        <v>9</v>
      </c>
      <c r="D375" s="51">
        <v>52973</v>
      </c>
      <c r="E375" s="52">
        <v>4976</v>
      </c>
      <c r="F375" s="52">
        <v>297</v>
      </c>
      <c r="G375" s="52">
        <v>1</v>
      </c>
      <c r="H375" s="52">
        <v>5</v>
      </c>
      <c r="I375" s="52"/>
      <c r="J375" s="52"/>
      <c r="K375" s="52">
        <f t="shared" si="7"/>
        <v>2000</v>
      </c>
      <c r="L375" s="52">
        <v>1</v>
      </c>
      <c r="M375" s="52" t="s">
        <v>1486</v>
      </c>
      <c r="N375" s="52"/>
      <c r="O375" s="52"/>
      <c r="P375" s="52"/>
      <c r="Q375" s="52"/>
      <c r="R375" s="52"/>
      <c r="S375" s="52"/>
      <c r="T375" s="52"/>
      <c r="U375" s="52"/>
      <c r="V375" s="52">
        <v>0</v>
      </c>
    </row>
    <row r="376" spans="1:22" s="53" customFormat="1" ht="27" customHeight="1" x14ac:dyDescent="0.5">
      <c r="A376" s="51">
        <v>367</v>
      </c>
      <c r="B376" s="51" t="s">
        <v>1487</v>
      </c>
      <c r="C376" s="51" t="s">
        <v>9</v>
      </c>
      <c r="D376" s="51"/>
      <c r="E376" s="52"/>
      <c r="F376" s="52"/>
      <c r="G376" s="52">
        <v>2</v>
      </c>
      <c r="H376" s="52"/>
      <c r="I376" s="52"/>
      <c r="J376" s="52"/>
      <c r="K376" s="52">
        <f t="shared" si="7"/>
        <v>0</v>
      </c>
      <c r="L376" s="52">
        <v>2</v>
      </c>
      <c r="M376" s="52" t="s">
        <v>1488</v>
      </c>
      <c r="N376" s="52" t="s">
        <v>15</v>
      </c>
      <c r="O376" s="52" t="s">
        <v>12</v>
      </c>
      <c r="P376" s="52">
        <v>136</v>
      </c>
      <c r="Q376" s="52"/>
      <c r="R376" s="52">
        <v>128</v>
      </c>
      <c r="S376" s="52">
        <v>8</v>
      </c>
      <c r="T376" s="52"/>
      <c r="U376" s="52">
        <v>30</v>
      </c>
      <c r="V376" s="52">
        <v>0</v>
      </c>
    </row>
    <row r="377" spans="1:22" s="53" customFormat="1" ht="27" customHeight="1" x14ac:dyDescent="0.5">
      <c r="A377" s="51">
        <v>368</v>
      </c>
      <c r="B377" s="51"/>
      <c r="C377" s="51" t="s">
        <v>9</v>
      </c>
      <c r="D377" s="51">
        <v>46753</v>
      </c>
      <c r="E377" s="52">
        <v>4574</v>
      </c>
      <c r="F377" s="52">
        <v>110</v>
      </c>
      <c r="G377" s="52">
        <v>1</v>
      </c>
      <c r="H377" s="52">
        <v>8</v>
      </c>
      <c r="I377" s="52"/>
      <c r="J377" s="52">
        <v>3</v>
      </c>
      <c r="K377" s="52">
        <f t="shared" si="7"/>
        <v>3203</v>
      </c>
      <c r="L377" s="52">
        <v>1</v>
      </c>
      <c r="M377" s="52" t="s">
        <v>1488</v>
      </c>
      <c r="N377" s="52"/>
      <c r="O377" s="52"/>
      <c r="P377" s="52"/>
      <c r="Q377" s="52"/>
      <c r="R377" s="52"/>
      <c r="S377" s="52"/>
      <c r="T377" s="52"/>
      <c r="U377" s="52"/>
      <c r="V377" s="52">
        <v>0</v>
      </c>
    </row>
    <row r="378" spans="1:22" s="53" customFormat="1" ht="27" customHeight="1" x14ac:dyDescent="0.5">
      <c r="A378" s="51">
        <v>369</v>
      </c>
      <c r="B378" s="51" t="s">
        <v>1489</v>
      </c>
      <c r="C378" s="51" t="s">
        <v>9</v>
      </c>
      <c r="D378" s="51">
        <v>3690</v>
      </c>
      <c r="E378" s="52">
        <v>276</v>
      </c>
      <c r="F378" s="52">
        <v>64</v>
      </c>
      <c r="G378" s="52">
        <v>2</v>
      </c>
      <c r="H378" s="52"/>
      <c r="I378" s="52">
        <v>1</v>
      </c>
      <c r="J378" s="52">
        <v>24</v>
      </c>
      <c r="K378" s="52">
        <f t="shared" si="7"/>
        <v>124</v>
      </c>
      <c r="L378" s="52">
        <v>2</v>
      </c>
      <c r="M378" s="52" t="s">
        <v>1247</v>
      </c>
      <c r="N378" s="52" t="s">
        <v>15</v>
      </c>
      <c r="O378" s="52" t="s">
        <v>12</v>
      </c>
      <c r="P378" s="52">
        <v>72</v>
      </c>
      <c r="Q378" s="52"/>
      <c r="R378" s="52">
        <v>72</v>
      </c>
      <c r="S378" s="52"/>
      <c r="T378" s="52"/>
      <c r="U378" s="52">
        <v>10</v>
      </c>
      <c r="V378" s="52">
        <v>0</v>
      </c>
    </row>
    <row r="379" spans="1:22" s="53" customFormat="1" ht="27" customHeight="1" x14ac:dyDescent="0.5">
      <c r="A379" s="51">
        <v>370</v>
      </c>
      <c r="B379" s="51"/>
      <c r="C379" s="51" t="s">
        <v>9</v>
      </c>
      <c r="D379" s="51">
        <v>17050</v>
      </c>
      <c r="E379" s="52">
        <v>2978</v>
      </c>
      <c r="F379" s="52">
        <v>124</v>
      </c>
      <c r="G379" s="52">
        <v>1</v>
      </c>
      <c r="H379" s="52">
        <v>11</v>
      </c>
      <c r="I379" s="52">
        <v>5</v>
      </c>
      <c r="J379" s="52">
        <v>57</v>
      </c>
      <c r="K379" s="52">
        <f t="shared" si="7"/>
        <v>4957</v>
      </c>
      <c r="L379" s="52">
        <v>1</v>
      </c>
      <c r="M379" s="52" t="s">
        <v>1247</v>
      </c>
      <c r="N379" s="52"/>
      <c r="O379" s="52"/>
      <c r="P379" s="52"/>
      <c r="Q379" s="52"/>
      <c r="R379" s="52"/>
      <c r="S379" s="52"/>
      <c r="T379" s="52"/>
      <c r="U379" s="52"/>
      <c r="V379" s="52">
        <v>0</v>
      </c>
    </row>
    <row r="380" spans="1:22" s="53" customFormat="1" ht="27" customHeight="1" x14ac:dyDescent="0.5">
      <c r="A380" s="51">
        <v>371</v>
      </c>
      <c r="B380" s="51" t="s">
        <v>1490</v>
      </c>
      <c r="C380" s="51" t="s">
        <v>9</v>
      </c>
      <c r="D380" s="51">
        <v>3696</v>
      </c>
      <c r="E380" s="52"/>
      <c r="F380" s="52">
        <v>70</v>
      </c>
      <c r="G380" s="52">
        <v>2</v>
      </c>
      <c r="H380" s="52"/>
      <c r="I380" s="52"/>
      <c r="J380" s="52">
        <v>27</v>
      </c>
      <c r="K380" s="52">
        <f t="shared" si="7"/>
        <v>27</v>
      </c>
      <c r="L380" s="52">
        <v>2</v>
      </c>
      <c r="M380" s="52" t="s">
        <v>1491</v>
      </c>
      <c r="N380" s="52" t="s">
        <v>15</v>
      </c>
      <c r="O380" s="52" t="s">
        <v>47</v>
      </c>
      <c r="P380" s="52">
        <v>108</v>
      </c>
      <c r="Q380" s="52"/>
      <c r="R380" s="52">
        <v>108</v>
      </c>
      <c r="S380" s="52"/>
      <c r="T380" s="52"/>
      <c r="U380" s="52">
        <v>2</v>
      </c>
      <c r="V380" s="52">
        <v>0</v>
      </c>
    </row>
    <row r="381" spans="1:22" s="53" customFormat="1" ht="27" customHeight="1" x14ac:dyDescent="0.5">
      <c r="A381" s="51">
        <v>372</v>
      </c>
      <c r="B381" s="51"/>
      <c r="C381" s="51" t="s">
        <v>13</v>
      </c>
      <c r="D381" s="51"/>
      <c r="E381" s="52"/>
      <c r="F381" s="52"/>
      <c r="G381" s="52">
        <v>1</v>
      </c>
      <c r="H381" s="52">
        <v>10</v>
      </c>
      <c r="I381" s="52">
        <v>3</v>
      </c>
      <c r="J381" s="52">
        <v>38</v>
      </c>
      <c r="K381" s="52">
        <f t="shared" si="7"/>
        <v>4338</v>
      </c>
      <c r="L381" s="52">
        <v>1</v>
      </c>
      <c r="M381" s="52" t="s">
        <v>1491</v>
      </c>
      <c r="N381" s="52"/>
      <c r="O381" s="52"/>
      <c r="P381" s="52"/>
      <c r="Q381" s="52"/>
      <c r="R381" s="52"/>
      <c r="S381" s="52"/>
      <c r="T381" s="52"/>
      <c r="U381" s="52"/>
      <c r="V381" s="52">
        <v>0.01</v>
      </c>
    </row>
    <row r="382" spans="1:22" s="53" customFormat="1" ht="27" customHeight="1" x14ac:dyDescent="0.5">
      <c r="A382" s="51">
        <v>373</v>
      </c>
      <c r="B382" s="51" t="s">
        <v>1492</v>
      </c>
      <c r="C382" s="51" t="s">
        <v>9</v>
      </c>
      <c r="D382" s="51">
        <v>16682</v>
      </c>
      <c r="E382" s="52">
        <v>2554</v>
      </c>
      <c r="F382" s="52">
        <v>76</v>
      </c>
      <c r="G382" s="52">
        <v>1</v>
      </c>
      <c r="H382" s="52">
        <v>6</v>
      </c>
      <c r="I382" s="52"/>
      <c r="J382" s="52">
        <v>54</v>
      </c>
      <c r="K382" s="52">
        <f t="shared" si="7"/>
        <v>2454</v>
      </c>
      <c r="L382" s="52">
        <v>1</v>
      </c>
      <c r="M382" s="52" t="s">
        <v>1491</v>
      </c>
      <c r="N382" s="52"/>
      <c r="O382" s="52"/>
      <c r="P382" s="52"/>
      <c r="Q382" s="52"/>
      <c r="R382" s="52"/>
      <c r="S382" s="52"/>
      <c r="T382" s="52"/>
      <c r="U382" s="52"/>
      <c r="V382" s="52">
        <v>0</v>
      </c>
    </row>
    <row r="383" spans="1:22" s="53" customFormat="1" ht="27" customHeight="1" x14ac:dyDescent="0.5">
      <c r="A383" s="51">
        <v>374</v>
      </c>
      <c r="B383" s="51"/>
      <c r="C383" s="51" t="s">
        <v>9</v>
      </c>
      <c r="D383" s="51">
        <v>34444</v>
      </c>
      <c r="E383" s="52">
        <v>3875</v>
      </c>
      <c r="F383" s="52">
        <v>244</v>
      </c>
      <c r="G383" s="52">
        <v>1</v>
      </c>
      <c r="H383" s="52">
        <v>17</v>
      </c>
      <c r="I383" s="52">
        <v>1</v>
      </c>
      <c r="J383" s="52">
        <v>53</v>
      </c>
      <c r="K383" s="52">
        <f t="shared" si="7"/>
        <v>6953</v>
      </c>
      <c r="L383" s="52">
        <v>1</v>
      </c>
      <c r="M383" s="52" t="s">
        <v>1491</v>
      </c>
      <c r="N383" s="52"/>
      <c r="O383" s="52"/>
      <c r="P383" s="52"/>
      <c r="Q383" s="52"/>
      <c r="R383" s="52"/>
      <c r="S383" s="52"/>
      <c r="T383" s="52"/>
      <c r="U383" s="52"/>
      <c r="V383" s="52">
        <v>0</v>
      </c>
    </row>
    <row r="384" spans="1:22" s="53" customFormat="1" ht="27" customHeight="1" x14ac:dyDescent="0.5">
      <c r="A384" s="51">
        <v>375</v>
      </c>
      <c r="B384" s="51"/>
      <c r="C384" s="51" t="s">
        <v>355</v>
      </c>
      <c r="D384" s="51"/>
      <c r="E384" s="52"/>
      <c r="F384" s="52"/>
      <c r="G384" s="52">
        <v>1</v>
      </c>
      <c r="H384" s="52">
        <v>7</v>
      </c>
      <c r="I384" s="52"/>
      <c r="J384" s="52"/>
      <c r="K384" s="52">
        <f t="shared" si="7"/>
        <v>2800</v>
      </c>
      <c r="L384" s="52">
        <v>1</v>
      </c>
      <c r="M384" s="52" t="s">
        <v>1491</v>
      </c>
      <c r="N384" s="52"/>
      <c r="O384" s="52"/>
      <c r="P384" s="52"/>
      <c r="Q384" s="52"/>
      <c r="R384" s="52"/>
      <c r="S384" s="52"/>
      <c r="T384" s="52"/>
      <c r="U384" s="52"/>
      <c r="V384" s="52">
        <v>0.01</v>
      </c>
    </row>
    <row r="385" spans="1:22" s="53" customFormat="1" ht="27" customHeight="1" x14ac:dyDescent="0.5">
      <c r="A385" s="51">
        <v>376</v>
      </c>
      <c r="B385" s="51"/>
      <c r="C385" s="51" t="s">
        <v>355</v>
      </c>
      <c r="D385" s="51">
        <v>122</v>
      </c>
      <c r="E385" s="52"/>
      <c r="F385" s="52"/>
      <c r="G385" s="52">
        <v>1</v>
      </c>
      <c r="H385" s="52">
        <v>8</v>
      </c>
      <c r="I385" s="52"/>
      <c r="J385" s="52"/>
      <c r="K385" s="52">
        <f t="shared" si="7"/>
        <v>3200</v>
      </c>
      <c r="L385" s="52">
        <v>1</v>
      </c>
      <c r="M385" s="52" t="s">
        <v>1491</v>
      </c>
      <c r="N385" s="52"/>
      <c r="O385" s="52"/>
      <c r="P385" s="52"/>
      <c r="Q385" s="52"/>
      <c r="R385" s="52"/>
      <c r="S385" s="52"/>
      <c r="T385" s="52"/>
      <c r="U385" s="52"/>
      <c r="V385" s="52">
        <v>0.01</v>
      </c>
    </row>
    <row r="386" spans="1:22" s="53" customFormat="1" ht="27" customHeight="1" x14ac:dyDescent="0.5">
      <c r="A386" s="51">
        <v>377</v>
      </c>
      <c r="B386" s="51" t="s">
        <v>1493</v>
      </c>
      <c r="C386" s="51" t="s">
        <v>9</v>
      </c>
      <c r="D386" s="51">
        <v>3692</v>
      </c>
      <c r="E386" s="52">
        <v>278</v>
      </c>
      <c r="F386" s="52">
        <v>66</v>
      </c>
      <c r="G386" s="52">
        <v>2</v>
      </c>
      <c r="H386" s="52"/>
      <c r="I386" s="52"/>
      <c r="J386" s="52">
        <v>77</v>
      </c>
      <c r="K386" s="52">
        <f t="shared" si="7"/>
        <v>77</v>
      </c>
      <c r="L386" s="52">
        <v>2</v>
      </c>
      <c r="M386" s="52" t="s">
        <v>1494</v>
      </c>
      <c r="N386" s="52" t="s">
        <v>15</v>
      </c>
      <c r="O386" s="52" t="s">
        <v>12</v>
      </c>
      <c r="P386" s="52">
        <v>263</v>
      </c>
      <c r="Q386" s="52"/>
      <c r="R386" s="52">
        <v>225</v>
      </c>
      <c r="S386" s="52">
        <v>12</v>
      </c>
      <c r="T386" s="52"/>
      <c r="U386" s="52">
        <v>30</v>
      </c>
      <c r="V386" s="52">
        <v>0</v>
      </c>
    </row>
    <row r="387" spans="1:22" s="53" customFormat="1" ht="27" customHeight="1" x14ac:dyDescent="0.5">
      <c r="A387" s="51">
        <v>378</v>
      </c>
      <c r="B387" s="51"/>
      <c r="C387" s="51" t="s">
        <v>9</v>
      </c>
      <c r="D387" s="51">
        <v>16566</v>
      </c>
      <c r="E387" s="52">
        <v>2618</v>
      </c>
      <c r="F387" s="52">
        <v>148</v>
      </c>
      <c r="G387" s="52">
        <v>1</v>
      </c>
      <c r="H387" s="52">
        <v>15</v>
      </c>
      <c r="I387" s="52">
        <v>2</v>
      </c>
      <c r="J387" s="52">
        <v>98</v>
      </c>
      <c r="K387" s="52">
        <f t="shared" si="7"/>
        <v>6298</v>
      </c>
      <c r="L387" s="52">
        <v>1</v>
      </c>
      <c r="M387" s="52" t="s">
        <v>1494</v>
      </c>
      <c r="N387" s="52"/>
      <c r="O387" s="52"/>
      <c r="P387" s="52"/>
      <c r="Q387" s="52"/>
      <c r="R387" s="52"/>
      <c r="S387" s="52"/>
      <c r="T387" s="52"/>
      <c r="U387" s="52"/>
      <c r="V387" s="52">
        <v>0</v>
      </c>
    </row>
    <row r="388" spans="1:22" s="53" customFormat="1" ht="27" customHeight="1" x14ac:dyDescent="0.5">
      <c r="A388" s="51">
        <v>379</v>
      </c>
      <c r="B388" s="51"/>
      <c r="C388" s="51" t="s">
        <v>9</v>
      </c>
      <c r="D388" s="51">
        <v>57970</v>
      </c>
      <c r="E388" s="52">
        <v>5462</v>
      </c>
      <c r="F388" s="52">
        <v>508</v>
      </c>
      <c r="G388" s="52">
        <v>1</v>
      </c>
      <c r="H388" s="52">
        <v>2</v>
      </c>
      <c r="I388" s="52"/>
      <c r="J388" s="52"/>
      <c r="K388" s="52">
        <f t="shared" si="7"/>
        <v>800</v>
      </c>
      <c r="L388" s="52">
        <v>1</v>
      </c>
      <c r="M388" s="52" t="s">
        <v>1494</v>
      </c>
      <c r="N388" s="52"/>
      <c r="O388" s="52"/>
      <c r="P388" s="52"/>
      <c r="Q388" s="52"/>
      <c r="R388" s="52"/>
      <c r="S388" s="52"/>
      <c r="T388" s="52"/>
      <c r="U388" s="52"/>
      <c r="V388" s="52">
        <v>0</v>
      </c>
    </row>
    <row r="389" spans="1:22" s="53" customFormat="1" ht="27" customHeight="1" x14ac:dyDescent="0.5">
      <c r="A389" s="51">
        <v>380</v>
      </c>
      <c r="B389" s="51" t="s">
        <v>1495</v>
      </c>
      <c r="C389" s="51" t="s">
        <v>9</v>
      </c>
      <c r="D389" s="51">
        <v>3722</v>
      </c>
      <c r="E389" s="52">
        <v>308</v>
      </c>
      <c r="F389" s="52">
        <v>97</v>
      </c>
      <c r="G389" s="52">
        <v>2</v>
      </c>
      <c r="H389" s="52"/>
      <c r="I389" s="52"/>
      <c r="J389" s="52">
        <v>71</v>
      </c>
      <c r="K389" s="52">
        <f t="shared" si="7"/>
        <v>71</v>
      </c>
      <c r="L389" s="52">
        <v>2</v>
      </c>
      <c r="M389" s="52" t="s">
        <v>1496</v>
      </c>
      <c r="N389" s="52" t="s">
        <v>15</v>
      </c>
      <c r="O389" s="52" t="s">
        <v>12</v>
      </c>
      <c r="P389" s="52">
        <v>263</v>
      </c>
      <c r="Q389" s="52"/>
      <c r="R389" s="52">
        <v>245</v>
      </c>
      <c r="S389" s="52">
        <v>18</v>
      </c>
      <c r="T389" s="52"/>
      <c r="U389" s="52">
        <v>30</v>
      </c>
      <c r="V389" s="52">
        <v>0</v>
      </c>
    </row>
    <row r="390" spans="1:22" s="53" customFormat="1" ht="27" customHeight="1" x14ac:dyDescent="0.5">
      <c r="A390" s="51">
        <v>381</v>
      </c>
      <c r="B390" s="51"/>
      <c r="C390" s="51" t="s">
        <v>9</v>
      </c>
      <c r="D390" s="51">
        <v>16317</v>
      </c>
      <c r="E390" s="52">
        <v>2466</v>
      </c>
      <c r="F390" s="52">
        <v>492</v>
      </c>
      <c r="G390" s="52">
        <v>1</v>
      </c>
      <c r="H390" s="52">
        <v>8</v>
      </c>
      <c r="I390" s="52">
        <v>3</v>
      </c>
      <c r="J390" s="52">
        <v>76</v>
      </c>
      <c r="K390" s="52">
        <f t="shared" si="7"/>
        <v>3576</v>
      </c>
      <c r="L390" s="52">
        <v>1</v>
      </c>
      <c r="M390" s="52" t="s">
        <v>1496</v>
      </c>
      <c r="N390" s="52"/>
      <c r="O390" s="52"/>
      <c r="P390" s="52"/>
      <c r="Q390" s="52"/>
      <c r="R390" s="52"/>
      <c r="S390" s="52"/>
      <c r="T390" s="52"/>
      <c r="U390" s="52"/>
      <c r="V390" s="52">
        <v>0</v>
      </c>
    </row>
    <row r="391" spans="1:22" s="53" customFormat="1" ht="27" customHeight="1" x14ac:dyDescent="0.5">
      <c r="A391" s="51">
        <v>382</v>
      </c>
      <c r="B391" s="51"/>
      <c r="C391" s="51" t="s">
        <v>9</v>
      </c>
      <c r="D391" s="51">
        <v>17048</v>
      </c>
      <c r="E391" s="52">
        <v>2977</v>
      </c>
      <c r="F391" s="52">
        <v>77</v>
      </c>
      <c r="G391" s="52">
        <v>1</v>
      </c>
      <c r="H391" s="52">
        <v>9</v>
      </c>
      <c r="I391" s="52">
        <v>3</v>
      </c>
      <c r="J391" s="52">
        <v>90</v>
      </c>
      <c r="K391" s="52">
        <f t="shared" si="7"/>
        <v>3990</v>
      </c>
      <c r="L391" s="52">
        <v>1</v>
      </c>
      <c r="M391" s="52" t="s">
        <v>1496</v>
      </c>
      <c r="N391" s="52"/>
      <c r="O391" s="52"/>
      <c r="P391" s="52"/>
      <c r="Q391" s="52"/>
      <c r="R391" s="52"/>
      <c r="S391" s="52"/>
      <c r="T391" s="52"/>
      <c r="U391" s="52"/>
      <c r="V391" s="52">
        <v>0</v>
      </c>
    </row>
    <row r="392" spans="1:22" s="53" customFormat="1" ht="27" customHeight="1" x14ac:dyDescent="0.5">
      <c r="A392" s="51">
        <v>383</v>
      </c>
      <c r="B392" s="51"/>
      <c r="C392" s="51" t="s">
        <v>32</v>
      </c>
      <c r="D392" s="51">
        <v>1921</v>
      </c>
      <c r="E392" s="52">
        <v>1921</v>
      </c>
      <c r="F392" s="52">
        <v>118</v>
      </c>
      <c r="G392" s="52">
        <v>1</v>
      </c>
      <c r="H392" s="52">
        <v>9</v>
      </c>
      <c r="I392" s="52">
        <v>2</v>
      </c>
      <c r="J392" s="52">
        <v>33</v>
      </c>
      <c r="K392" s="52">
        <f t="shared" si="7"/>
        <v>3833</v>
      </c>
      <c r="L392" s="52">
        <v>1</v>
      </c>
      <c r="M392" s="52" t="s">
        <v>1496</v>
      </c>
      <c r="N392" s="52"/>
      <c r="O392" s="52"/>
      <c r="P392" s="52"/>
      <c r="Q392" s="52"/>
      <c r="R392" s="52"/>
      <c r="S392" s="52"/>
      <c r="T392" s="52"/>
      <c r="U392" s="52"/>
      <c r="V392" s="52">
        <v>0.01</v>
      </c>
    </row>
    <row r="393" spans="1:22" s="53" customFormat="1" ht="27" customHeight="1" x14ac:dyDescent="0.5">
      <c r="A393" s="51">
        <v>384</v>
      </c>
      <c r="B393" s="51"/>
      <c r="C393" s="51" t="s">
        <v>9</v>
      </c>
      <c r="D393" s="51">
        <v>16845</v>
      </c>
      <c r="E393" s="52"/>
      <c r="F393" s="52">
        <v>8</v>
      </c>
      <c r="G393" s="52">
        <v>1</v>
      </c>
      <c r="H393" s="52">
        <v>27</v>
      </c>
      <c r="I393" s="52">
        <v>1</v>
      </c>
      <c r="J393" s="52">
        <v>69</v>
      </c>
      <c r="K393" s="52">
        <f t="shared" si="7"/>
        <v>10969</v>
      </c>
      <c r="L393" s="52">
        <v>1</v>
      </c>
      <c r="M393" s="52" t="s">
        <v>1496</v>
      </c>
      <c r="N393" s="52"/>
      <c r="O393" s="52"/>
      <c r="P393" s="52"/>
      <c r="Q393" s="52"/>
      <c r="R393" s="52"/>
      <c r="S393" s="52"/>
      <c r="T393" s="52"/>
      <c r="U393" s="52"/>
      <c r="V393" s="52">
        <v>0</v>
      </c>
    </row>
    <row r="394" spans="1:22" s="53" customFormat="1" ht="27" customHeight="1" x14ac:dyDescent="0.5">
      <c r="A394" s="51">
        <v>385</v>
      </c>
      <c r="B394" s="51"/>
      <c r="C394" s="51" t="s">
        <v>9</v>
      </c>
      <c r="D394" s="51">
        <v>17064</v>
      </c>
      <c r="E394" s="52"/>
      <c r="F394" s="52">
        <v>210</v>
      </c>
      <c r="G394" s="52">
        <v>1</v>
      </c>
      <c r="H394" s="52">
        <v>19</v>
      </c>
      <c r="I394" s="52">
        <v>2</v>
      </c>
      <c r="J394" s="52">
        <v>82</v>
      </c>
      <c r="K394" s="52">
        <f t="shared" si="7"/>
        <v>7882</v>
      </c>
      <c r="L394" s="52">
        <v>1</v>
      </c>
      <c r="M394" s="52" t="s">
        <v>1496</v>
      </c>
      <c r="N394" s="52"/>
      <c r="O394" s="52"/>
      <c r="P394" s="52"/>
      <c r="Q394" s="52"/>
      <c r="R394" s="52"/>
      <c r="S394" s="52"/>
      <c r="T394" s="52"/>
      <c r="U394" s="52"/>
      <c r="V394" s="52">
        <v>0</v>
      </c>
    </row>
    <row r="395" spans="1:22" s="53" customFormat="1" ht="27" customHeight="1" x14ac:dyDescent="0.5">
      <c r="A395" s="51">
        <v>386</v>
      </c>
      <c r="B395" s="51"/>
      <c r="C395" s="51" t="s">
        <v>9</v>
      </c>
      <c r="D395" s="51">
        <v>33810</v>
      </c>
      <c r="E395" s="52">
        <v>263</v>
      </c>
      <c r="F395" s="52">
        <v>3840</v>
      </c>
      <c r="G395" s="52">
        <v>1</v>
      </c>
      <c r="H395" s="52"/>
      <c r="I395" s="52">
        <v>1</v>
      </c>
      <c r="J395" s="52">
        <v>74</v>
      </c>
      <c r="K395" s="52">
        <f t="shared" si="7"/>
        <v>174</v>
      </c>
      <c r="L395" s="52">
        <v>1</v>
      </c>
      <c r="M395" s="52" t="s">
        <v>1496</v>
      </c>
      <c r="N395" s="52"/>
      <c r="O395" s="52"/>
      <c r="P395" s="52"/>
      <c r="Q395" s="52"/>
      <c r="R395" s="52"/>
      <c r="S395" s="52"/>
      <c r="T395" s="52"/>
      <c r="U395" s="52"/>
      <c r="V395" s="52">
        <v>0</v>
      </c>
    </row>
    <row r="396" spans="1:22" s="53" customFormat="1" ht="27" customHeight="1" x14ac:dyDescent="0.5">
      <c r="A396" s="51">
        <v>387</v>
      </c>
      <c r="B396" s="51"/>
      <c r="C396" s="51" t="s">
        <v>9</v>
      </c>
      <c r="D396" s="51">
        <v>59955</v>
      </c>
      <c r="E396" s="52">
        <v>5718</v>
      </c>
      <c r="F396" s="52">
        <v>68</v>
      </c>
      <c r="G396" s="52">
        <v>1</v>
      </c>
      <c r="H396" s="52"/>
      <c r="I396" s="52">
        <v>1</v>
      </c>
      <c r="J396" s="52">
        <v>38</v>
      </c>
      <c r="K396" s="52">
        <f t="shared" si="7"/>
        <v>138</v>
      </c>
      <c r="L396" s="52">
        <v>1</v>
      </c>
      <c r="M396" s="52" t="s">
        <v>1496</v>
      </c>
      <c r="N396" s="52"/>
      <c r="O396" s="52"/>
      <c r="P396" s="52"/>
      <c r="Q396" s="52"/>
      <c r="R396" s="52"/>
      <c r="S396" s="52"/>
      <c r="T396" s="52"/>
      <c r="U396" s="52"/>
      <c r="V396" s="52">
        <v>0</v>
      </c>
    </row>
    <row r="397" spans="1:22" s="53" customFormat="1" ht="27" customHeight="1" x14ac:dyDescent="0.5">
      <c r="A397" s="51">
        <v>388</v>
      </c>
      <c r="B397" s="51"/>
      <c r="C397" s="51" t="s">
        <v>9</v>
      </c>
      <c r="D397" s="51">
        <v>59959</v>
      </c>
      <c r="E397" s="52">
        <v>5722</v>
      </c>
      <c r="F397" s="52">
        <v>72</v>
      </c>
      <c r="G397" s="52">
        <v>1</v>
      </c>
      <c r="H397" s="52"/>
      <c r="I397" s="52">
        <v>1</v>
      </c>
      <c r="J397" s="52">
        <v>73</v>
      </c>
      <c r="K397" s="52">
        <f t="shared" si="7"/>
        <v>173</v>
      </c>
      <c r="L397" s="52">
        <v>1</v>
      </c>
      <c r="M397" s="52" t="s">
        <v>1496</v>
      </c>
      <c r="N397" s="52"/>
      <c r="O397" s="52"/>
      <c r="P397" s="52"/>
      <c r="Q397" s="52"/>
      <c r="R397" s="52"/>
      <c r="S397" s="52"/>
      <c r="T397" s="52"/>
      <c r="U397" s="52"/>
      <c r="V397" s="52">
        <v>0</v>
      </c>
    </row>
    <row r="398" spans="1:22" s="53" customFormat="1" ht="27" customHeight="1" x14ac:dyDescent="0.5">
      <c r="A398" s="51">
        <v>389</v>
      </c>
      <c r="B398" s="51" t="s">
        <v>1497</v>
      </c>
      <c r="C398" s="51" t="s">
        <v>9</v>
      </c>
      <c r="D398" s="52">
        <v>7290</v>
      </c>
      <c r="E398" s="54">
        <v>804</v>
      </c>
      <c r="F398" s="52">
        <v>276</v>
      </c>
      <c r="G398" s="52">
        <v>2</v>
      </c>
      <c r="H398" s="52"/>
      <c r="I398" s="52">
        <v>1</v>
      </c>
      <c r="J398" s="52">
        <v>43</v>
      </c>
      <c r="K398" s="52">
        <f t="shared" si="7"/>
        <v>143</v>
      </c>
      <c r="L398" s="52">
        <v>2</v>
      </c>
      <c r="M398" s="52" t="s">
        <v>1498</v>
      </c>
      <c r="N398" s="52" t="s">
        <v>15</v>
      </c>
      <c r="O398" s="52" t="s">
        <v>12</v>
      </c>
      <c r="P398" s="52">
        <v>156</v>
      </c>
      <c r="Q398" s="52"/>
      <c r="R398" s="52">
        <v>144</v>
      </c>
      <c r="S398" s="52">
        <v>12</v>
      </c>
      <c r="T398" s="52"/>
      <c r="U398" s="52">
        <v>30</v>
      </c>
      <c r="V398" s="52">
        <v>0</v>
      </c>
    </row>
    <row r="399" spans="1:22" s="53" customFormat="1" ht="27" customHeight="1" x14ac:dyDescent="0.5">
      <c r="A399" s="51">
        <v>390</v>
      </c>
      <c r="B399" s="51"/>
      <c r="C399" s="51" t="s">
        <v>9</v>
      </c>
      <c r="D399" s="51">
        <v>3723</v>
      </c>
      <c r="E399" s="142"/>
      <c r="F399" s="52">
        <v>98</v>
      </c>
      <c r="G399" s="52">
        <v>1</v>
      </c>
      <c r="H399" s="52"/>
      <c r="I399" s="52">
        <v>1</v>
      </c>
      <c r="J399" s="52">
        <v>10</v>
      </c>
      <c r="K399" s="52">
        <f t="shared" si="7"/>
        <v>110</v>
      </c>
      <c r="L399" s="52">
        <v>1</v>
      </c>
      <c r="M399" s="52" t="s">
        <v>1498</v>
      </c>
      <c r="N399" s="52"/>
      <c r="O399" s="52"/>
      <c r="P399" s="52"/>
      <c r="Q399" s="52"/>
      <c r="R399" s="52"/>
      <c r="S399" s="52"/>
      <c r="T399" s="52"/>
      <c r="U399" s="52"/>
      <c r="V399" s="52">
        <v>0</v>
      </c>
    </row>
    <row r="400" spans="1:22" s="53" customFormat="1" ht="27" customHeight="1" x14ac:dyDescent="0.5">
      <c r="A400" s="51">
        <v>391</v>
      </c>
      <c r="B400" s="51"/>
      <c r="C400" s="51" t="s">
        <v>9</v>
      </c>
      <c r="D400" s="51">
        <v>16289</v>
      </c>
      <c r="E400" s="52">
        <v>2440</v>
      </c>
      <c r="F400" s="52">
        <v>444</v>
      </c>
      <c r="G400" s="52">
        <v>1</v>
      </c>
      <c r="H400" s="52">
        <v>3</v>
      </c>
      <c r="I400" s="52">
        <v>3</v>
      </c>
      <c r="J400" s="52">
        <v>1</v>
      </c>
      <c r="K400" s="52">
        <f t="shared" si="7"/>
        <v>1501</v>
      </c>
      <c r="L400" s="52">
        <v>1</v>
      </c>
      <c r="M400" s="52" t="s">
        <v>1498</v>
      </c>
      <c r="N400" s="52"/>
      <c r="O400" s="52"/>
      <c r="P400" s="52"/>
      <c r="Q400" s="52"/>
      <c r="R400" s="52"/>
      <c r="S400" s="52"/>
      <c r="T400" s="52"/>
      <c r="U400" s="52"/>
      <c r="V400" s="52">
        <v>0</v>
      </c>
    </row>
    <row r="401" spans="1:22" s="53" customFormat="1" ht="27" customHeight="1" x14ac:dyDescent="0.5">
      <c r="A401" s="51">
        <v>392</v>
      </c>
      <c r="B401" s="51"/>
      <c r="C401" s="51" t="s">
        <v>9</v>
      </c>
      <c r="D401" s="51">
        <v>5338</v>
      </c>
      <c r="E401" s="52">
        <v>374</v>
      </c>
      <c r="F401" s="52">
        <v>103</v>
      </c>
      <c r="G401" s="52">
        <v>1</v>
      </c>
      <c r="H401" s="52"/>
      <c r="I401" s="52">
        <v>2</v>
      </c>
      <c r="J401" s="52">
        <v>66</v>
      </c>
      <c r="K401" s="52">
        <f t="shared" si="7"/>
        <v>266</v>
      </c>
      <c r="L401" s="52">
        <v>1</v>
      </c>
      <c r="M401" s="52" t="s">
        <v>1498</v>
      </c>
      <c r="N401" s="52"/>
      <c r="O401" s="52"/>
      <c r="P401" s="52"/>
      <c r="Q401" s="52"/>
      <c r="R401" s="52"/>
      <c r="S401" s="52"/>
      <c r="T401" s="52"/>
      <c r="U401" s="52"/>
      <c r="V401" s="52">
        <v>0</v>
      </c>
    </row>
    <row r="402" spans="1:22" s="53" customFormat="1" ht="27" customHeight="1" x14ac:dyDescent="0.5">
      <c r="A402" s="51">
        <v>393</v>
      </c>
      <c r="B402" s="51"/>
      <c r="C402" s="51" t="s">
        <v>9</v>
      </c>
      <c r="D402" s="51">
        <v>47923</v>
      </c>
      <c r="E402" s="52">
        <v>4612</v>
      </c>
      <c r="F402" s="52">
        <v>80</v>
      </c>
      <c r="G402" s="52">
        <v>1</v>
      </c>
      <c r="H402" s="52"/>
      <c r="I402" s="52"/>
      <c r="J402" s="52">
        <v>32</v>
      </c>
      <c r="K402" s="52">
        <f t="shared" si="7"/>
        <v>32</v>
      </c>
      <c r="L402" s="52">
        <v>1</v>
      </c>
      <c r="M402" s="52" t="s">
        <v>1498</v>
      </c>
      <c r="N402" s="52"/>
      <c r="O402" s="52"/>
      <c r="P402" s="52"/>
      <c r="Q402" s="52"/>
      <c r="R402" s="52"/>
      <c r="S402" s="52"/>
      <c r="T402" s="52"/>
      <c r="U402" s="52"/>
      <c r="V402" s="52">
        <v>0</v>
      </c>
    </row>
    <row r="403" spans="1:22" s="53" customFormat="1" ht="27" customHeight="1" x14ac:dyDescent="0.5">
      <c r="A403" s="51">
        <v>394</v>
      </c>
      <c r="B403" s="51"/>
      <c r="C403" s="51" t="s">
        <v>9</v>
      </c>
      <c r="D403" s="51">
        <v>3687</v>
      </c>
      <c r="E403" s="52">
        <v>273</v>
      </c>
      <c r="F403" s="52">
        <v>61</v>
      </c>
      <c r="G403" s="52">
        <v>1</v>
      </c>
      <c r="H403" s="52"/>
      <c r="I403" s="52"/>
      <c r="J403" s="52">
        <v>49</v>
      </c>
      <c r="K403" s="52">
        <f t="shared" si="7"/>
        <v>49</v>
      </c>
      <c r="L403" s="52">
        <v>1</v>
      </c>
      <c r="M403" s="52" t="s">
        <v>1498</v>
      </c>
      <c r="N403" s="52"/>
      <c r="O403" s="52"/>
      <c r="P403" s="52"/>
      <c r="Q403" s="52"/>
      <c r="R403" s="52"/>
      <c r="S403" s="52"/>
      <c r="T403" s="52"/>
      <c r="U403" s="52"/>
      <c r="V403" s="52">
        <v>0</v>
      </c>
    </row>
    <row r="404" spans="1:22" s="53" customFormat="1" ht="27" customHeight="1" x14ac:dyDescent="0.5">
      <c r="A404" s="51">
        <v>395</v>
      </c>
      <c r="B404" s="51"/>
      <c r="C404" s="51" t="s">
        <v>9</v>
      </c>
      <c r="D404" s="51">
        <v>46754</v>
      </c>
      <c r="E404" s="52">
        <v>4575</v>
      </c>
      <c r="F404" s="52">
        <v>111</v>
      </c>
      <c r="G404" s="52">
        <v>1</v>
      </c>
      <c r="H404" s="52">
        <v>3</v>
      </c>
      <c r="I404" s="52">
        <v>2</v>
      </c>
      <c r="J404" s="52">
        <v>16</v>
      </c>
      <c r="K404" s="52">
        <f t="shared" si="7"/>
        <v>1416</v>
      </c>
      <c r="L404" s="52">
        <v>1</v>
      </c>
      <c r="M404" s="52" t="s">
        <v>1498</v>
      </c>
      <c r="N404" s="52"/>
      <c r="O404" s="52"/>
      <c r="P404" s="52"/>
      <c r="Q404" s="52"/>
      <c r="R404" s="52"/>
      <c r="S404" s="52"/>
      <c r="T404" s="52"/>
      <c r="U404" s="52"/>
      <c r="V404" s="52">
        <v>0</v>
      </c>
    </row>
    <row r="405" spans="1:22" s="53" customFormat="1" ht="27" customHeight="1" x14ac:dyDescent="0.5">
      <c r="A405" s="51">
        <v>396</v>
      </c>
      <c r="B405" s="51"/>
      <c r="C405" s="51" t="s">
        <v>9</v>
      </c>
      <c r="D405" s="51">
        <v>51315</v>
      </c>
      <c r="E405" s="52"/>
      <c r="F405" s="52">
        <v>199</v>
      </c>
      <c r="G405" s="52">
        <v>1</v>
      </c>
      <c r="H405" s="52">
        <v>3</v>
      </c>
      <c r="I405" s="52">
        <v>1</v>
      </c>
      <c r="J405" s="52">
        <v>90</v>
      </c>
      <c r="K405" s="52">
        <f t="shared" si="7"/>
        <v>1390</v>
      </c>
      <c r="L405" s="52">
        <v>1</v>
      </c>
      <c r="M405" s="52" t="s">
        <v>1498</v>
      </c>
      <c r="N405" s="52"/>
      <c r="O405" s="52"/>
      <c r="P405" s="52"/>
      <c r="Q405" s="52"/>
      <c r="R405" s="52"/>
      <c r="S405" s="52"/>
      <c r="T405" s="52"/>
      <c r="U405" s="52"/>
      <c r="V405" s="52">
        <v>0</v>
      </c>
    </row>
    <row r="406" spans="1:22" s="53" customFormat="1" ht="27" customHeight="1" x14ac:dyDescent="0.5">
      <c r="A406" s="51">
        <v>397</v>
      </c>
      <c r="B406" s="51"/>
      <c r="C406" s="51" t="s">
        <v>9</v>
      </c>
      <c r="D406" s="51">
        <v>46755</v>
      </c>
      <c r="E406" s="52">
        <v>4576</v>
      </c>
      <c r="F406" s="52">
        <v>112</v>
      </c>
      <c r="G406" s="52">
        <v>1</v>
      </c>
      <c r="H406" s="52">
        <v>3</v>
      </c>
      <c r="I406" s="52">
        <v>2</v>
      </c>
      <c r="J406" s="52">
        <v>89</v>
      </c>
      <c r="K406" s="52">
        <f t="shared" si="7"/>
        <v>1489</v>
      </c>
      <c r="L406" s="52">
        <v>1</v>
      </c>
      <c r="M406" s="52" t="s">
        <v>1498</v>
      </c>
      <c r="N406" s="52"/>
      <c r="O406" s="52"/>
      <c r="P406" s="52"/>
      <c r="Q406" s="52"/>
      <c r="R406" s="52"/>
      <c r="S406" s="52"/>
      <c r="T406" s="52"/>
      <c r="U406" s="52"/>
      <c r="V406" s="52">
        <v>0</v>
      </c>
    </row>
    <row r="407" spans="1:22" s="53" customFormat="1" ht="27" customHeight="1" x14ac:dyDescent="0.5">
      <c r="A407" s="51">
        <v>398</v>
      </c>
      <c r="B407" s="51"/>
      <c r="C407" s="51" t="s">
        <v>13</v>
      </c>
      <c r="D407" s="51"/>
      <c r="E407" s="52"/>
      <c r="F407" s="52"/>
      <c r="G407" s="52">
        <v>1</v>
      </c>
      <c r="H407" s="52">
        <v>5</v>
      </c>
      <c r="I407" s="52"/>
      <c r="J407" s="52"/>
      <c r="K407" s="52">
        <f t="shared" si="7"/>
        <v>2000</v>
      </c>
      <c r="L407" s="52">
        <v>1</v>
      </c>
      <c r="M407" s="52" t="s">
        <v>1498</v>
      </c>
      <c r="N407" s="52"/>
      <c r="O407" s="52"/>
      <c r="P407" s="52"/>
      <c r="Q407" s="52"/>
      <c r="R407" s="52"/>
      <c r="S407" s="52"/>
      <c r="T407" s="52"/>
      <c r="U407" s="52"/>
      <c r="V407" s="52">
        <v>0.01</v>
      </c>
    </row>
    <row r="408" spans="1:22" s="53" customFormat="1" ht="27" customHeight="1" x14ac:dyDescent="0.5">
      <c r="A408" s="51">
        <v>399</v>
      </c>
      <c r="B408" s="51"/>
      <c r="C408" s="51" t="s">
        <v>9</v>
      </c>
      <c r="D408" s="51">
        <v>26254</v>
      </c>
      <c r="E408" s="52"/>
      <c r="F408" s="52">
        <v>443</v>
      </c>
      <c r="G408" s="52">
        <v>1</v>
      </c>
      <c r="H408" s="52">
        <v>2</v>
      </c>
      <c r="I408" s="52"/>
      <c r="J408" s="52">
        <v>35</v>
      </c>
      <c r="K408" s="52">
        <f t="shared" si="7"/>
        <v>835</v>
      </c>
      <c r="L408" s="52">
        <v>1</v>
      </c>
      <c r="M408" s="52" t="s">
        <v>1498</v>
      </c>
      <c r="N408" s="52"/>
      <c r="O408" s="52"/>
      <c r="P408" s="52"/>
      <c r="Q408" s="52"/>
      <c r="R408" s="52"/>
      <c r="S408" s="52"/>
      <c r="T408" s="52"/>
      <c r="U408" s="52"/>
      <c r="V408" s="52">
        <v>0</v>
      </c>
    </row>
    <row r="409" spans="1:22" s="53" customFormat="1" ht="27" customHeight="1" x14ac:dyDescent="0.5">
      <c r="A409" s="51">
        <v>400</v>
      </c>
      <c r="B409" s="51"/>
      <c r="C409" s="51" t="s">
        <v>9</v>
      </c>
      <c r="D409" s="51">
        <v>14636</v>
      </c>
      <c r="E409" s="52">
        <v>1795</v>
      </c>
      <c r="F409" s="52">
        <v>65</v>
      </c>
      <c r="G409" s="52">
        <v>1</v>
      </c>
      <c r="H409" s="52">
        <v>17</v>
      </c>
      <c r="I409" s="52"/>
      <c r="J409" s="52">
        <v>51</v>
      </c>
      <c r="K409" s="52">
        <f t="shared" si="7"/>
        <v>6851</v>
      </c>
      <c r="L409" s="52">
        <v>1</v>
      </c>
      <c r="M409" s="52" t="s">
        <v>1498</v>
      </c>
      <c r="N409" s="52"/>
      <c r="O409" s="52"/>
      <c r="P409" s="52"/>
      <c r="Q409" s="52"/>
      <c r="R409" s="52"/>
      <c r="S409" s="52"/>
      <c r="T409" s="52"/>
      <c r="U409" s="52"/>
      <c r="V409" s="52">
        <v>0</v>
      </c>
    </row>
    <row r="410" spans="1:22" s="53" customFormat="1" ht="27" customHeight="1" x14ac:dyDescent="0.5">
      <c r="A410" s="51">
        <v>401</v>
      </c>
      <c r="B410" s="51"/>
      <c r="C410" s="51" t="s">
        <v>9</v>
      </c>
      <c r="D410" s="51">
        <v>47924</v>
      </c>
      <c r="E410" s="52">
        <v>4613</v>
      </c>
      <c r="F410" s="52">
        <v>81</v>
      </c>
      <c r="G410" s="52">
        <v>1</v>
      </c>
      <c r="H410" s="52">
        <v>8</v>
      </c>
      <c r="I410" s="52"/>
      <c r="J410" s="52">
        <v>1</v>
      </c>
      <c r="K410" s="52">
        <f t="shared" si="7"/>
        <v>3201</v>
      </c>
      <c r="L410" s="52">
        <v>1</v>
      </c>
      <c r="M410" s="52" t="s">
        <v>1498</v>
      </c>
      <c r="N410" s="52"/>
      <c r="O410" s="52"/>
      <c r="P410" s="52"/>
      <c r="Q410" s="52"/>
      <c r="R410" s="52"/>
      <c r="S410" s="52"/>
      <c r="T410" s="52"/>
      <c r="U410" s="52"/>
      <c r="V410" s="52">
        <v>0</v>
      </c>
    </row>
    <row r="411" spans="1:22" s="53" customFormat="1" ht="27" customHeight="1" x14ac:dyDescent="0.5">
      <c r="A411" s="51">
        <v>402</v>
      </c>
      <c r="B411" s="51"/>
      <c r="C411" s="51" t="s">
        <v>9</v>
      </c>
      <c r="D411" s="51">
        <v>14629</v>
      </c>
      <c r="E411" s="52">
        <v>1788</v>
      </c>
      <c r="F411" s="52">
        <v>58</v>
      </c>
      <c r="G411" s="52">
        <v>1</v>
      </c>
      <c r="H411" s="52">
        <v>6</v>
      </c>
      <c r="I411" s="52">
        <v>1</v>
      </c>
      <c r="J411" s="52">
        <v>80</v>
      </c>
      <c r="K411" s="52">
        <f t="shared" si="7"/>
        <v>2580</v>
      </c>
      <c r="L411" s="52">
        <v>1</v>
      </c>
      <c r="M411" s="52" t="s">
        <v>1498</v>
      </c>
      <c r="N411" s="52"/>
      <c r="O411" s="52"/>
      <c r="P411" s="52"/>
      <c r="Q411" s="52"/>
      <c r="R411" s="52"/>
      <c r="S411" s="52"/>
      <c r="T411" s="52"/>
      <c r="U411" s="52"/>
      <c r="V411" s="52">
        <v>0</v>
      </c>
    </row>
    <row r="412" spans="1:22" s="53" customFormat="1" ht="27" customHeight="1" x14ac:dyDescent="0.5">
      <c r="A412" s="51">
        <v>403</v>
      </c>
      <c r="B412" s="51" t="s">
        <v>1499</v>
      </c>
      <c r="C412" s="51" t="s">
        <v>9</v>
      </c>
      <c r="D412" s="51">
        <v>3659</v>
      </c>
      <c r="E412" s="52">
        <v>246</v>
      </c>
      <c r="F412" s="52">
        <v>32</v>
      </c>
      <c r="G412" s="52">
        <v>2</v>
      </c>
      <c r="H412" s="52"/>
      <c r="I412" s="52">
        <v>1</v>
      </c>
      <c r="J412" s="52">
        <v>23</v>
      </c>
      <c r="K412" s="52">
        <f t="shared" si="7"/>
        <v>123</v>
      </c>
      <c r="L412" s="52">
        <v>2</v>
      </c>
      <c r="M412" s="52" t="s">
        <v>1500</v>
      </c>
      <c r="N412" s="52" t="s">
        <v>15</v>
      </c>
      <c r="O412" s="52" t="s">
        <v>12</v>
      </c>
      <c r="P412" s="52">
        <v>132</v>
      </c>
      <c r="Q412" s="52"/>
      <c r="R412" s="52">
        <v>126</v>
      </c>
      <c r="S412" s="52">
        <v>6</v>
      </c>
      <c r="T412" s="52"/>
      <c r="U412" s="52">
        <v>20</v>
      </c>
      <c r="V412" s="52">
        <v>0</v>
      </c>
    </row>
    <row r="413" spans="1:22" s="53" customFormat="1" ht="27" customHeight="1" x14ac:dyDescent="0.5">
      <c r="A413" s="51">
        <v>404</v>
      </c>
      <c r="B413" s="51"/>
      <c r="C413" s="51" t="s">
        <v>9</v>
      </c>
      <c r="D413" s="51">
        <v>13592</v>
      </c>
      <c r="E413" s="52">
        <v>1624</v>
      </c>
      <c r="F413" s="52">
        <v>355</v>
      </c>
      <c r="G413" s="52">
        <v>1</v>
      </c>
      <c r="H413" s="52">
        <v>8</v>
      </c>
      <c r="I413" s="52"/>
      <c r="J413" s="52"/>
      <c r="K413" s="52">
        <f t="shared" si="7"/>
        <v>3200</v>
      </c>
      <c r="L413" s="52">
        <v>1</v>
      </c>
      <c r="M413" s="52" t="s">
        <v>1500</v>
      </c>
      <c r="N413" s="52"/>
      <c r="O413" s="52"/>
      <c r="P413" s="52"/>
      <c r="Q413" s="52"/>
      <c r="R413" s="52"/>
      <c r="S413" s="52"/>
      <c r="T413" s="52"/>
      <c r="U413" s="52"/>
      <c r="V413" s="52">
        <v>0</v>
      </c>
    </row>
    <row r="414" spans="1:22" s="53" customFormat="1" ht="27" customHeight="1" x14ac:dyDescent="0.5">
      <c r="A414" s="51">
        <v>405</v>
      </c>
      <c r="B414" s="51" t="s">
        <v>1501</v>
      </c>
      <c r="C414" s="51" t="s">
        <v>9</v>
      </c>
      <c r="D414" s="51">
        <v>13558</v>
      </c>
      <c r="E414" s="52">
        <v>1591</v>
      </c>
      <c r="F414" s="52">
        <v>468</v>
      </c>
      <c r="G414" s="52">
        <v>2</v>
      </c>
      <c r="H414" s="52">
        <v>4</v>
      </c>
      <c r="I414" s="52"/>
      <c r="J414" s="52">
        <v>72</v>
      </c>
      <c r="K414" s="52">
        <f t="shared" ref="K414:K473" si="8">H414*400+I414*100+J414</f>
        <v>1672</v>
      </c>
      <c r="L414" s="52">
        <v>2</v>
      </c>
      <c r="M414" s="52" t="s">
        <v>1502</v>
      </c>
      <c r="N414" s="52" t="s">
        <v>15</v>
      </c>
      <c r="O414" s="52" t="s">
        <v>12</v>
      </c>
      <c r="P414" s="52">
        <v>96</v>
      </c>
      <c r="Q414" s="52"/>
      <c r="R414" s="52">
        <v>96</v>
      </c>
      <c r="S414" s="52"/>
      <c r="T414" s="52"/>
      <c r="U414" s="52">
        <v>10</v>
      </c>
      <c r="V414" s="52">
        <v>0</v>
      </c>
    </row>
    <row r="415" spans="1:22" s="53" customFormat="1" ht="27" customHeight="1" x14ac:dyDescent="0.5">
      <c r="A415" s="51">
        <v>406</v>
      </c>
      <c r="B415" s="51" t="s">
        <v>1503</v>
      </c>
      <c r="C415" s="51" t="s">
        <v>9</v>
      </c>
      <c r="D415" s="51">
        <v>3650</v>
      </c>
      <c r="E415" s="52">
        <v>237</v>
      </c>
      <c r="F415" s="52">
        <v>22</v>
      </c>
      <c r="G415" s="52">
        <v>2</v>
      </c>
      <c r="H415" s="52"/>
      <c r="I415" s="52"/>
      <c r="J415" s="52">
        <v>49</v>
      </c>
      <c r="K415" s="52">
        <f t="shared" si="8"/>
        <v>49</v>
      </c>
      <c r="L415" s="52">
        <v>2</v>
      </c>
      <c r="M415" s="52" t="s">
        <v>1504</v>
      </c>
      <c r="N415" s="52" t="s">
        <v>15</v>
      </c>
      <c r="O415" s="52" t="s">
        <v>12</v>
      </c>
      <c r="P415" s="52">
        <v>172</v>
      </c>
      <c r="Q415" s="52"/>
      <c r="R415" s="52">
        <v>156</v>
      </c>
      <c r="S415" s="52">
        <v>16</v>
      </c>
      <c r="T415" s="52"/>
      <c r="U415" s="52">
        <v>30</v>
      </c>
      <c r="V415" s="52">
        <v>0</v>
      </c>
    </row>
    <row r="416" spans="1:22" s="53" customFormat="1" ht="27" customHeight="1" x14ac:dyDescent="0.5">
      <c r="A416" s="51">
        <v>407</v>
      </c>
      <c r="B416" s="51"/>
      <c r="C416" s="51" t="s">
        <v>9</v>
      </c>
      <c r="D416" s="51">
        <v>3694</v>
      </c>
      <c r="E416" s="52"/>
      <c r="F416" s="52">
        <v>68</v>
      </c>
      <c r="G416" s="52">
        <v>1</v>
      </c>
      <c r="H416" s="52"/>
      <c r="I416" s="52">
        <v>1</v>
      </c>
      <c r="J416" s="52">
        <v>2</v>
      </c>
      <c r="K416" s="52">
        <f t="shared" si="8"/>
        <v>102</v>
      </c>
      <c r="L416" s="52">
        <v>1</v>
      </c>
      <c r="M416" s="52" t="s">
        <v>1504</v>
      </c>
      <c r="N416" s="52"/>
      <c r="O416" s="52"/>
      <c r="P416" s="52"/>
      <c r="Q416" s="52"/>
      <c r="R416" s="52"/>
      <c r="S416" s="52"/>
      <c r="T416" s="52"/>
      <c r="U416" s="52"/>
      <c r="V416" s="52">
        <v>0</v>
      </c>
    </row>
    <row r="417" spans="1:22" s="53" customFormat="1" ht="27" customHeight="1" x14ac:dyDescent="0.5">
      <c r="A417" s="51">
        <v>408</v>
      </c>
      <c r="B417" s="51"/>
      <c r="C417" s="51" t="s">
        <v>9</v>
      </c>
      <c r="D417" s="51">
        <v>17065</v>
      </c>
      <c r="E417" s="52">
        <v>2993</v>
      </c>
      <c r="F417" s="52">
        <v>1</v>
      </c>
      <c r="G417" s="52">
        <v>1</v>
      </c>
      <c r="H417" s="52">
        <v>45</v>
      </c>
      <c r="I417" s="52">
        <v>1</v>
      </c>
      <c r="J417" s="52">
        <v>73</v>
      </c>
      <c r="K417" s="52">
        <f t="shared" si="8"/>
        <v>18173</v>
      </c>
      <c r="L417" s="52">
        <v>1</v>
      </c>
      <c r="M417" s="52" t="s">
        <v>1504</v>
      </c>
      <c r="N417" s="52"/>
      <c r="O417" s="52"/>
      <c r="P417" s="52"/>
      <c r="Q417" s="52"/>
      <c r="R417" s="52"/>
      <c r="S417" s="52"/>
      <c r="T417" s="52"/>
      <c r="U417" s="52"/>
      <c r="V417" s="52">
        <v>0</v>
      </c>
    </row>
    <row r="418" spans="1:22" s="53" customFormat="1" ht="27" customHeight="1" x14ac:dyDescent="0.5">
      <c r="A418" s="51">
        <v>409</v>
      </c>
      <c r="B418" s="51"/>
      <c r="C418" s="51" t="s">
        <v>9</v>
      </c>
      <c r="D418" s="51">
        <v>33677</v>
      </c>
      <c r="E418" s="52">
        <v>3741</v>
      </c>
      <c r="F418" s="52">
        <v>37</v>
      </c>
      <c r="G418" s="52">
        <v>1</v>
      </c>
      <c r="H418" s="52">
        <v>12</v>
      </c>
      <c r="I418" s="52"/>
      <c r="J418" s="52">
        <v>99</v>
      </c>
      <c r="K418" s="52">
        <f t="shared" si="8"/>
        <v>4899</v>
      </c>
      <c r="L418" s="52">
        <v>1</v>
      </c>
      <c r="M418" s="52" t="s">
        <v>1504</v>
      </c>
      <c r="N418" s="52"/>
      <c r="O418" s="52"/>
      <c r="P418" s="52"/>
      <c r="Q418" s="52"/>
      <c r="R418" s="52"/>
      <c r="S418" s="52"/>
      <c r="T418" s="52"/>
      <c r="U418" s="52"/>
      <c r="V418" s="52">
        <v>0</v>
      </c>
    </row>
    <row r="419" spans="1:22" s="53" customFormat="1" ht="27" customHeight="1" x14ac:dyDescent="0.5">
      <c r="A419" s="51">
        <v>410</v>
      </c>
      <c r="B419" s="51" t="s">
        <v>1505</v>
      </c>
      <c r="C419" s="51" t="s">
        <v>9</v>
      </c>
      <c r="D419" s="51">
        <v>3652</v>
      </c>
      <c r="E419" s="52">
        <v>239</v>
      </c>
      <c r="F419" s="52">
        <v>24</v>
      </c>
      <c r="G419" s="52">
        <v>2</v>
      </c>
      <c r="H419" s="52"/>
      <c r="I419" s="52"/>
      <c r="J419" s="52">
        <v>51</v>
      </c>
      <c r="K419" s="52">
        <f t="shared" si="8"/>
        <v>51</v>
      </c>
      <c r="L419" s="52">
        <v>2</v>
      </c>
      <c r="M419" s="52" t="s">
        <v>1506</v>
      </c>
      <c r="N419" s="52" t="s">
        <v>15</v>
      </c>
      <c r="O419" s="52" t="s">
        <v>12</v>
      </c>
      <c r="P419" s="52">
        <v>196</v>
      </c>
      <c r="Q419" s="52"/>
      <c r="R419" s="52">
        <v>184</v>
      </c>
      <c r="S419" s="52">
        <v>12</v>
      </c>
      <c r="T419" s="52"/>
      <c r="U419" s="52">
        <v>30</v>
      </c>
      <c r="V419" s="52">
        <v>0</v>
      </c>
    </row>
    <row r="420" spans="1:22" s="53" customFormat="1" ht="27" customHeight="1" x14ac:dyDescent="0.5">
      <c r="A420" s="51">
        <v>411</v>
      </c>
      <c r="B420" s="51"/>
      <c r="C420" s="51" t="s">
        <v>9</v>
      </c>
      <c r="D420" s="51">
        <v>13552</v>
      </c>
      <c r="E420" s="52">
        <v>1585</v>
      </c>
      <c r="F420" s="52">
        <v>458</v>
      </c>
      <c r="G420" s="52">
        <v>1</v>
      </c>
      <c r="H420" s="52">
        <v>9</v>
      </c>
      <c r="I420" s="52">
        <v>2</v>
      </c>
      <c r="J420" s="52">
        <v>55</v>
      </c>
      <c r="K420" s="52">
        <f t="shared" si="8"/>
        <v>3855</v>
      </c>
      <c r="L420" s="52">
        <v>1</v>
      </c>
      <c r="M420" s="52" t="s">
        <v>1506</v>
      </c>
      <c r="N420" s="52"/>
      <c r="O420" s="52"/>
      <c r="P420" s="52"/>
      <c r="Q420" s="52"/>
      <c r="R420" s="52"/>
      <c r="S420" s="52"/>
      <c r="T420" s="52"/>
      <c r="U420" s="52"/>
      <c r="V420" s="52">
        <v>0</v>
      </c>
    </row>
    <row r="421" spans="1:22" s="53" customFormat="1" ht="27" customHeight="1" x14ac:dyDescent="0.5">
      <c r="A421" s="51">
        <v>412</v>
      </c>
      <c r="B421" s="51"/>
      <c r="C421" s="51" t="s">
        <v>9</v>
      </c>
      <c r="D421" s="51">
        <v>13591</v>
      </c>
      <c r="E421" s="52">
        <v>1623</v>
      </c>
      <c r="F421" s="52">
        <v>354</v>
      </c>
      <c r="G421" s="52">
        <v>1</v>
      </c>
      <c r="H421" s="52">
        <v>12</v>
      </c>
      <c r="I421" s="52">
        <v>3</v>
      </c>
      <c r="J421" s="52">
        <v>39</v>
      </c>
      <c r="K421" s="52">
        <f t="shared" si="8"/>
        <v>5139</v>
      </c>
      <c r="L421" s="52">
        <v>1</v>
      </c>
      <c r="M421" s="52" t="s">
        <v>1506</v>
      </c>
      <c r="N421" s="52"/>
      <c r="O421" s="52"/>
      <c r="P421" s="52"/>
      <c r="Q421" s="52"/>
      <c r="R421" s="52"/>
      <c r="S421" s="52"/>
      <c r="T421" s="52"/>
      <c r="U421" s="52"/>
      <c r="V421" s="52">
        <v>0</v>
      </c>
    </row>
    <row r="422" spans="1:22" s="53" customFormat="1" ht="27" customHeight="1" x14ac:dyDescent="0.5">
      <c r="A422" s="51">
        <v>413</v>
      </c>
      <c r="B422" s="51"/>
      <c r="C422" s="51" t="s">
        <v>9</v>
      </c>
      <c r="D422" s="51">
        <v>13551</v>
      </c>
      <c r="E422" s="52"/>
      <c r="F422" s="52">
        <v>456</v>
      </c>
      <c r="G422" s="52">
        <v>1</v>
      </c>
      <c r="H422" s="52">
        <v>3</v>
      </c>
      <c r="I422" s="52">
        <v>3</v>
      </c>
      <c r="J422" s="52"/>
      <c r="K422" s="52">
        <f t="shared" si="8"/>
        <v>1500</v>
      </c>
      <c r="L422" s="52">
        <v>1</v>
      </c>
      <c r="M422" s="52" t="s">
        <v>1506</v>
      </c>
      <c r="N422" s="52"/>
      <c r="O422" s="52"/>
      <c r="P422" s="52"/>
      <c r="Q422" s="52"/>
      <c r="R422" s="52"/>
      <c r="S422" s="52"/>
      <c r="T422" s="52"/>
      <c r="U422" s="52"/>
      <c r="V422" s="52">
        <v>0</v>
      </c>
    </row>
    <row r="423" spans="1:22" s="53" customFormat="1" ht="27" customHeight="1" x14ac:dyDescent="0.5">
      <c r="A423" s="51">
        <v>414</v>
      </c>
      <c r="B423" s="51"/>
      <c r="C423" s="51" t="s">
        <v>9</v>
      </c>
      <c r="D423" s="51">
        <v>8833</v>
      </c>
      <c r="E423" s="52"/>
      <c r="F423" s="52"/>
      <c r="G423" s="52">
        <v>1</v>
      </c>
      <c r="H423" s="52">
        <v>1</v>
      </c>
      <c r="I423" s="52"/>
      <c r="J423" s="52">
        <v>81</v>
      </c>
      <c r="K423" s="52">
        <f t="shared" si="8"/>
        <v>481</v>
      </c>
      <c r="L423" s="52">
        <v>1</v>
      </c>
      <c r="M423" s="52" t="s">
        <v>1506</v>
      </c>
      <c r="N423" s="52"/>
      <c r="O423" s="52"/>
      <c r="P423" s="52"/>
      <c r="Q423" s="52"/>
      <c r="R423" s="52"/>
      <c r="S423" s="52"/>
      <c r="T423" s="52"/>
      <c r="U423" s="52"/>
      <c r="V423" s="52">
        <v>0</v>
      </c>
    </row>
    <row r="424" spans="1:22" s="53" customFormat="1" ht="27" customHeight="1" x14ac:dyDescent="0.5">
      <c r="A424" s="51">
        <v>415</v>
      </c>
      <c r="B424" s="51"/>
      <c r="C424" s="51" t="s">
        <v>9</v>
      </c>
      <c r="D424" s="51">
        <v>3691</v>
      </c>
      <c r="E424" s="52">
        <v>277</v>
      </c>
      <c r="F424" s="52">
        <v>65</v>
      </c>
      <c r="G424" s="52">
        <v>1</v>
      </c>
      <c r="H424" s="52"/>
      <c r="I424" s="52"/>
      <c r="J424" s="52">
        <v>75</v>
      </c>
      <c r="K424" s="52">
        <f t="shared" si="8"/>
        <v>75</v>
      </c>
      <c r="L424" s="52">
        <v>1</v>
      </c>
      <c r="M424" s="52" t="s">
        <v>1506</v>
      </c>
      <c r="N424" s="52"/>
      <c r="O424" s="52"/>
      <c r="P424" s="52"/>
      <c r="Q424" s="52"/>
      <c r="R424" s="52"/>
      <c r="S424" s="52"/>
      <c r="T424" s="52"/>
      <c r="U424" s="52"/>
      <c r="V424" s="52">
        <v>0</v>
      </c>
    </row>
    <row r="425" spans="1:22" s="53" customFormat="1" ht="27" customHeight="1" x14ac:dyDescent="0.5">
      <c r="A425" s="51">
        <v>416</v>
      </c>
      <c r="B425" s="51" t="s">
        <v>1507</v>
      </c>
      <c r="C425" s="51" t="s">
        <v>9</v>
      </c>
      <c r="D425" s="51">
        <v>3701</v>
      </c>
      <c r="E425" s="52">
        <v>287</v>
      </c>
      <c r="F425" s="52">
        <v>75</v>
      </c>
      <c r="G425" s="52">
        <v>2</v>
      </c>
      <c r="H425" s="52"/>
      <c r="I425" s="52">
        <v>1</v>
      </c>
      <c r="J425" s="52">
        <v>83</v>
      </c>
      <c r="K425" s="52">
        <f t="shared" si="8"/>
        <v>183</v>
      </c>
      <c r="L425" s="52">
        <v>2</v>
      </c>
      <c r="M425" s="52" t="s">
        <v>1508</v>
      </c>
      <c r="N425" s="52" t="s">
        <v>15</v>
      </c>
      <c r="O425" s="52" t="s">
        <v>12</v>
      </c>
      <c r="P425" s="52">
        <v>207</v>
      </c>
      <c r="Q425" s="52"/>
      <c r="R425" s="52">
        <v>197</v>
      </c>
      <c r="S425" s="52">
        <v>10</v>
      </c>
      <c r="T425" s="52"/>
      <c r="U425" s="52">
        <v>30</v>
      </c>
      <c r="V425" s="52">
        <v>0</v>
      </c>
    </row>
    <row r="426" spans="1:22" s="53" customFormat="1" ht="27" customHeight="1" x14ac:dyDescent="0.5">
      <c r="A426" s="51">
        <v>417</v>
      </c>
      <c r="B426" s="51"/>
      <c r="C426" s="51" t="s">
        <v>9</v>
      </c>
      <c r="D426" s="51">
        <v>55134</v>
      </c>
      <c r="E426" s="52">
        <v>5006</v>
      </c>
      <c r="F426" s="52">
        <v>124</v>
      </c>
      <c r="G426" s="52">
        <v>1</v>
      </c>
      <c r="H426" s="52">
        <v>2</v>
      </c>
      <c r="I426" s="52"/>
      <c r="J426" s="52">
        <v>74</v>
      </c>
      <c r="K426" s="52">
        <f t="shared" si="8"/>
        <v>874</v>
      </c>
      <c r="L426" s="52">
        <v>1</v>
      </c>
      <c r="M426" s="52" t="s">
        <v>1508</v>
      </c>
      <c r="N426" s="52"/>
      <c r="O426" s="52"/>
      <c r="P426" s="52"/>
      <c r="Q426" s="52"/>
      <c r="R426" s="52"/>
      <c r="S426" s="52"/>
      <c r="T426" s="52"/>
      <c r="U426" s="52"/>
      <c r="V426" s="52">
        <v>0</v>
      </c>
    </row>
    <row r="427" spans="1:22" s="53" customFormat="1" ht="27" customHeight="1" x14ac:dyDescent="0.5">
      <c r="A427" s="51">
        <v>418</v>
      </c>
      <c r="B427" s="51"/>
      <c r="C427" s="51" t="s">
        <v>9</v>
      </c>
      <c r="D427" s="51">
        <v>14832</v>
      </c>
      <c r="E427" s="52">
        <v>1978</v>
      </c>
      <c r="F427" s="52">
        <v>50</v>
      </c>
      <c r="G427" s="52">
        <v>1</v>
      </c>
      <c r="H427" s="52">
        <v>17</v>
      </c>
      <c r="I427" s="52">
        <v>1</v>
      </c>
      <c r="J427" s="52">
        <v>30</v>
      </c>
      <c r="K427" s="52">
        <f t="shared" si="8"/>
        <v>6930</v>
      </c>
      <c r="L427" s="52">
        <v>1</v>
      </c>
      <c r="M427" s="52" t="s">
        <v>1508</v>
      </c>
      <c r="N427" s="52"/>
      <c r="O427" s="52"/>
      <c r="P427" s="52"/>
      <c r="Q427" s="52"/>
      <c r="R427" s="52"/>
      <c r="S427" s="52"/>
      <c r="T427" s="52"/>
      <c r="U427" s="52"/>
      <c r="V427" s="52">
        <v>0</v>
      </c>
    </row>
    <row r="428" spans="1:22" s="53" customFormat="1" ht="27" customHeight="1" x14ac:dyDescent="0.5">
      <c r="A428" s="51">
        <v>419</v>
      </c>
      <c r="B428" s="51"/>
      <c r="C428" s="51" t="s">
        <v>9</v>
      </c>
      <c r="D428" s="51">
        <v>14838</v>
      </c>
      <c r="E428" s="52">
        <v>1784</v>
      </c>
      <c r="F428" s="52">
        <v>64</v>
      </c>
      <c r="G428" s="52">
        <v>1</v>
      </c>
      <c r="H428" s="52">
        <v>6</v>
      </c>
      <c r="I428" s="52">
        <v>3</v>
      </c>
      <c r="J428" s="52">
        <v>48</v>
      </c>
      <c r="K428" s="52">
        <f t="shared" si="8"/>
        <v>2748</v>
      </c>
      <c r="L428" s="52">
        <v>1</v>
      </c>
      <c r="M428" s="52" t="s">
        <v>1508</v>
      </c>
      <c r="N428" s="52"/>
      <c r="O428" s="52"/>
      <c r="P428" s="52"/>
      <c r="Q428" s="52"/>
      <c r="R428" s="52"/>
      <c r="S428" s="52"/>
      <c r="T428" s="52"/>
      <c r="U428" s="52"/>
      <c r="V428" s="52">
        <v>0</v>
      </c>
    </row>
    <row r="429" spans="1:22" s="53" customFormat="1" ht="27" customHeight="1" x14ac:dyDescent="0.5">
      <c r="A429" s="51">
        <v>420</v>
      </c>
      <c r="B429" s="51" t="s">
        <v>1509</v>
      </c>
      <c r="C429" s="51" t="s">
        <v>9</v>
      </c>
      <c r="D429" s="51">
        <v>42810</v>
      </c>
      <c r="E429" s="52">
        <v>4331</v>
      </c>
      <c r="F429" s="52">
        <v>160</v>
      </c>
      <c r="G429" s="52">
        <v>2</v>
      </c>
      <c r="H429" s="52"/>
      <c r="I429" s="52"/>
      <c r="J429" s="52">
        <v>88</v>
      </c>
      <c r="K429" s="52">
        <f t="shared" si="8"/>
        <v>88</v>
      </c>
      <c r="L429" s="52">
        <v>2</v>
      </c>
      <c r="M429" s="52" t="s">
        <v>1510</v>
      </c>
      <c r="N429" s="52" t="s">
        <v>15</v>
      </c>
      <c r="O429" s="52" t="s">
        <v>12</v>
      </c>
      <c r="P429" s="52">
        <v>96</v>
      </c>
      <c r="Q429" s="52"/>
      <c r="R429" s="52">
        <v>90</v>
      </c>
      <c r="S429" s="52">
        <v>6</v>
      </c>
      <c r="T429" s="52"/>
      <c r="U429" s="52">
        <v>30</v>
      </c>
      <c r="V429" s="52">
        <v>0</v>
      </c>
    </row>
    <row r="430" spans="1:22" s="53" customFormat="1" ht="27" customHeight="1" x14ac:dyDescent="0.5">
      <c r="A430" s="51">
        <v>421</v>
      </c>
      <c r="B430" s="51"/>
      <c r="C430" s="51" t="s">
        <v>9</v>
      </c>
      <c r="D430" s="51">
        <v>45287</v>
      </c>
      <c r="E430" s="52">
        <v>4537</v>
      </c>
      <c r="F430" s="52">
        <v>7</v>
      </c>
      <c r="G430" s="52">
        <v>1</v>
      </c>
      <c r="H430" s="52">
        <v>11</v>
      </c>
      <c r="I430" s="52">
        <v>2</v>
      </c>
      <c r="J430" s="52">
        <v>45</v>
      </c>
      <c r="K430" s="52">
        <f t="shared" si="8"/>
        <v>4645</v>
      </c>
      <c r="L430" s="52">
        <v>1</v>
      </c>
      <c r="M430" s="52" t="s">
        <v>1510</v>
      </c>
      <c r="N430" s="52"/>
      <c r="O430" s="52"/>
      <c r="P430" s="52"/>
      <c r="Q430" s="52"/>
      <c r="R430" s="52"/>
      <c r="S430" s="52"/>
      <c r="T430" s="52"/>
      <c r="U430" s="52"/>
      <c r="V430" s="52">
        <v>0</v>
      </c>
    </row>
    <row r="431" spans="1:22" s="53" customFormat="1" ht="27" customHeight="1" x14ac:dyDescent="0.5">
      <c r="A431" s="51">
        <v>422</v>
      </c>
      <c r="B431" s="51"/>
      <c r="C431" s="51" t="s">
        <v>13</v>
      </c>
      <c r="D431" s="51"/>
      <c r="E431" s="52"/>
      <c r="F431" s="52"/>
      <c r="G431" s="52">
        <v>1</v>
      </c>
      <c r="H431" s="52">
        <v>4</v>
      </c>
      <c r="I431" s="52"/>
      <c r="J431" s="52"/>
      <c r="K431" s="52">
        <f t="shared" si="8"/>
        <v>1600</v>
      </c>
      <c r="L431" s="52">
        <v>1</v>
      </c>
      <c r="M431" s="52" t="s">
        <v>1510</v>
      </c>
      <c r="N431" s="52"/>
      <c r="O431" s="52"/>
      <c r="P431" s="52"/>
      <c r="Q431" s="52"/>
      <c r="R431" s="52"/>
      <c r="S431" s="52"/>
      <c r="T431" s="52"/>
      <c r="U431" s="52"/>
      <c r="V431" s="52">
        <v>0.01</v>
      </c>
    </row>
    <row r="432" spans="1:22" s="53" customFormat="1" ht="27" customHeight="1" x14ac:dyDescent="0.5">
      <c r="A432" s="51">
        <v>423</v>
      </c>
      <c r="B432" s="51"/>
      <c r="C432" s="51" t="s">
        <v>9</v>
      </c>
      <c r="D432" s="51">
        <v>45288</v>
      </c>
      <c r="E432" s="52">
        <v>4538</v>
      </c>
      <c r="F432" s="52">
        <v>8</v>
      </c>
      <c r="G432" s="52">
        <v>1</v>
      </c>
      <c r="H432" s="52">
        <v>1</v>
      </c>
      <c r="I432" s="52"/>
      <c r="J432" s="52">
        <v>80</v>
      </c>
      <c r="K432" s="52">
        <f t="shared" si="8"/>
        <v>480</v>
      </c>
      <c r="L432" s="52">
        <v>1</v>
      </c>
      <c r="M432" s="52" t="s">
        <v>1510</v>
      </c>
      <c r="N432" s="52"/>
      <c r="O432" s="52"/>
      <c r="P432" s="52"/>
      <c r="Q432" s="52"/>
      <c r="R432" s="52"/>
      <c r="S432" s="52"/>
      <c r="T432" s="52"/>
      <c r="U432" s="52"/>
      <c r="V432" s="52">
        <v>0</v>
      </c>
    </row>
    <row r="433" spans="1:22" s="53" customFormat="1" ht="27" customHeight="1" x14ac:dyDescent="0.5">
      <c r="A433" s="51">
        <v>424</v>
      </c>
      <c r="B433" s="51" t="s">
        <v>1511</v>
      </c>
      <c r="C433" s="51" t="s">
        <v>9</v>
      </c>
      <c r="D433" s="51">
        <v>3726</v>
      </c>
      <c r="E433" s="52"/>
      <c r="F433" s="52">
        <v>101</v>
      </c>
      <c r="G433" s="52">
        <v>2</v>
      </c>
      <c r="H433" s="52"/>
      <c r="I433" s="52"/>
      <c r="J433" s="52">
        <v>47</v>
      </c>
      <c r="K433" s="52">
        <f t="shared" si="8"/>
        <v>47</v>
      </c>
      <c r="L433" s="52">
        <v>2</v>
      </c>
      <c r="M433" s="52" t="s">
        <v>1512</v>
      </c>
      <c r="N433" s="52" t="s">
        <v>15</v>
      </c>
      <c r="O433" s="52" t="s">
        <v>12</v>
      </c>
      <c r="P433" s="52">
        <v>209</v>
      </c>
      <c r="Q433" s="52"/>
      <c r="R433" s="52">
        <v>197</v>
      </c>
      <c r="S433" s="52">
        <v>12</v>
      </c>
      <c r="T433" s="52"/>
      <c r="U433" s="52">
        <v>30</v>
      </c>
      <c r="V433" s="52">
        <v>0</v>
      </c>
    </row>
    <row r="434" spans="1:22" s="53" customFormat="1" ht="27" customHeight="1" x14ac:dyDescent="0.5">
      <c r="A434" s="51">
        <v>425</v>
      </c>
      <c r="B434" s="51"/>
      <c r="C434" s="51" t="s">
        <v>13</v>
      </c>
      <c r="D434" s="51"/>
      <c r="E434" s="52"/>
      <c r="F434" s="52"/>
      <c r="G434" s="52">
        <v>1</v>
      </c>
      <c r="H434" s="52">
        <v>15</v>
      </c>
      <c r="I434" s="52"/>
      <c r="J434" s="52"/>
      <c r="K434" s="52">
        <f t="shared" si="8"/>
        <v>6000</v>
      </c>
      <c r="L434" s="52">
        <v>1</v>
      </c>
      <c r="M434" s="52" t="s">
        <v>1512</v>
      </c>
      <c r="N434" s="52"/>
      <c r="O434" s="52"/>
      <c r="P434" s="52"/>
      <c r="Q434" s="52"/>
      <c r="R434" s="52"/>
      <c r="S434" s="52"/>
      <c r="T434" s="52"/>
      <c r="U434" s="52"/>
      <c r="V434" s="52">
        <v>0.01</v>
      </c>
    </row>
    <row r="435" spans="1:22" s="53" customFormat="1" ht="27" customHeight="1" x14ac:dyDescent="0.5">
      <c r="A435" s="51">
        <v>426</v>
      </c>
      <c r="B435" s="51"/>
      <c r="C435" s="51" t="s">
        <v>13</v>
      </c>
      <c r="D435" s="51"/>
      <c r="E435" s="52"/>
      <c r="F435" s="52"/>
      <c r="G435" s="52">
        <v>1</v>
      </c>
      <c r="H435" s="52">
        <v>14</v>
      </c>
      <c r="I435" s="52"/>
      <c r="J435" s="52"/>
      <c r="K435" s="52">
        <f t="shared" si="8"/>
        <v>5600</v>
      </c>
      <c r="L435" s="52">
        <v>1</v>
      </c>
      <c r="M435" s="52" t="s">
        <v>1512</v>
      </c>
      <c r="N435" s="52"/>
      <c r="O435" s="52"/>
      <c r="P435" s="52"/>
      <c r="Q435" s="52"/>
      <c r="R435" s="52"/>
      <c r="S435" s="52"/>
      <c r="T435" s="52"/>
      <c r="U435" s="52"/>
      <c r="V435" s="52">
        <v>0.01</v>
      </c>
    </row>
    <row r="436" spans="1:22" s="53" customFormat="1" ht="27" customHeight="1" x14ac:dyDescent="0.5">
      <c r="A436" s="51">
        <v>427</v>
      </c>
      <c r="B436" s="51"/>
      <c r="C436" s="51" t="s">
        <v>9</v>
      </c>
      <c r="D436" s="51">
        <v>14889</v>
      </c>
      <c r="E436" s="52">
        <v>2034</v>
      </c>
      <c r="F436" s="52">
        <v>137</v>
      </c>
      <c r="G436" s="52">
        <v>1</v>
      </c>
      <c r="H436" s="52">
        <v>6</v>
      </c>
      <c r="I436" s="52"/>
      <c r="J436" s="52">
        <v>8</v>
      </c>
      <c r="K436" s="52">
        <f t="shared" si="8"/>
        <v>2408</v>
      </c>
      <c r="L436" s="52">
        <v>1</v>
      </c>
      <c r="M436" s="52" t="s">
        <v>1512</v>
      </c>
      <c r="N436" s="52"/>
      <c r="O436" s="52"/>
      <c r="P436" s="52"/>
      <c r="Q436" s="52"/>
      <c r="R436" s="52"/>
      <c r="S436" s="52"/>
      <c r="T436" s="52"/>
      <c r="U436" s="52"/>
      <c r="V436" s="52">
        <v>0</v>
      </c>
    </row>
    <row r="437" spans="1:22" s="53" customFormat="1" ht="27" customHeight="1" x14ac:dyDescent="0.5">
      <c r="A437" s="51">
        <v>428</v>
      </c>
      <c r="B437" s="51"/>
      <c r="C437" s="51" t="s">
        <v>32</v>
      </c>
      <c r="D437" s="51">
        <v>1925</v>
      </c>
      <c r="E437" s="52">
        <v>1925</v>
      </c>
      <c r="F437" s="52">
        <v>122</v>
      </c>
      <c r="G437" s="52">
        <v>1</v>
      </c>
      <c r="H437" s="52">
        <v>14</v>
      </c>
      <c r="I437" s="52">
        <v>2</v>
      </c>
      <c r="J437" s="52">
        <v>90</v>
      </c>
      <c r="K437" s="52">
        <f t="shared" si="8"/>
        <v>5890</v>
      </c>
      <c r="L437" s="52">
        <v>1</v>
      </c>
      <c r="M437" s="52" t="s">
        <v>1512</v>
      </c>
      <c r="N437" s="52"/>
      <c r="O437" s="52"/>
      <c r="P437" s="52"/>
      <c r="Q437" s="52"/>
      <c r="R437" s="52"/>
      <c r="S437" s="52"/>
      <c r="T437" s="52"/>
      <c r="U437" s="52"/>
      <c r="V437" s="52">
        <v>0.01</v>
      </c>
    </row>
    <row r="438" spans="1:22" s="53" customFormat="1" ht="27" customHeight="1" x14ac:dyDescent="0.5">
      <c r="A438" s="51">
        <v>429</v>
      </c>
      <c r="B438" s="51"/>
      <c r="C438" s="51" t="s">
        <v>9</v>
      </c>
      <c r="D438" s="51">
        <v>3824</v>
      </c>
      <c r="E438" s="52"/>
      <c r="F438" s="52">
        <v>100</v>
      </c>
      <c r="G438" s="52">
        <v>1</v>
      </c>
      <c r="H438" s="52"/>
      <c r="I438" s="52"/>
      <c r="J438" s="52">
        <v>18</v>
      </c>
      <c r="K438" s="52">
        <f t="shared" si="8"/>
        <v>18</v>
      </c>
      <c r="L438" s="52">
        <v>1</v>
      </c>
      <c r="M438" s="52" t="s">
        <v>1512</v>
      </c>
      <c r="N438" s="52"/>
      <c r="O438" s="52"/>
      <c r="P438" s="52"/>
      <c r="Q438" s="52"/>
      <c r="R438" s="52"/>
      <c r="S438" s="52"/>
      <c r="T438" s="52"/>
      <c r="U438" s="52"/>
      <c r="V438" s="52">
        <v>0</v>
      </c>
    </row>
    <row r="439" spans="1:22" s="53" customFormat="1" ht="27" customHeight="1" x14ac:dyDescent="0.5">
      <c r="A439" s="51">
        <v>430</v>
      </c>
      <c r="B439" s="51"/>
      <c r="C439" s="51" t="s">
        <v>9</v>
      </c>
      <c r="D439" s="51">
        <v>16872</v>
      </c>
      <c r="E439" s="52">
        <v>2811</v>
      </c>
      <c r="F439" s="52">
        <v>141</v>
      </c>
      <c r="G439" s="52">
        <v>1</v>
      </c>
      <c r="H439" s="52">
        <v>4</v>
      </c>
      <c r="I439" s="52">
        <v>1</v>
      </c>
      <c r="J439" s="52">
        <v>62</v>
      </c>
      <c r="K439" s="52">
        <f t="shared" si="8"/>
        <v>1762</v>
      </c>
      <c r="L439" s="52">
        <v>1</v>
      </c>
      <c r="M439" s="52" t="s">
        <v>1512</v>
      </c>
      <c r="N439" s="52"/>
      <c r="O439" s="52"/>
      <c r="P439" s="52"/>
      <c r="Q439" s="52"/>
      <c r="R439" s="52"/>
      <c r="S439" s="52"/>
      <c r="T439" s="52"/>
      <c r="U439" s="52"/>
      <c r="V439" s="52">
        <v>0</v>
      </c>
    </row>
    <row r="440" spans="1:22" s="53" customFormat="1" ht="27" customHeight="1" x14ac:dyDescent="0.5">
      <c r="A440" s="51">
        <v>431</v>
      </c>
      <c r="B440" s="51"/>
      <c r="C440" s="51" t="s">
        <v>9</v>
      </c>
      <c r="D440" s="51">
        <v>16871</v>
      </c>
      <c r="E440" s="52">
        <v>2810</v>
      </c>
      <c r="F440" s="52">
        <v>140</v>
      </c>
      <c r="G440" s="52">
        <v>1</v>
      </c>
      <c r="H440" s="52">
        <v>2</v>
      </c>
      <c r="I440" s="52"/>
      <c r="J440" s="52">
        <v>56</v>
      </c>
      <c r="K440" s="52">
        <f t="shared" si="8"/>
        <v>856</v>
      </c>
      <c r="L440" s="52">
        <v>1</v>
      </c>
      <c r="M440" s="52" t="s">
        <v>1512</v>
      </c>
      <c r="N440" s="52"/>
      <c r="O440" s="52"/>
      <c r="P440" s="52"/>
      <c r="Q440" s="52"/>
      <c r="R440" s="52"/>
      <c r="S440" s="52"/>
      <c r="T440" s="52"/>
      <c r="U440" s="52"/>
      <c r="V440" s="52">
        <v>0</v>
      </c>
    </row>
    <row r="441" spans="1:22" s="53" customFormat="1" ht="27" customHeight="1" x14ac:dyDescent="0.5">
      <c r="A441" s="51">
        <v>432</v>
      </c>
      <c r="B441" s="51" t="s">
        <v>1513</v>
      </c>
      <c r="C441" s="51" t="s">
        <v>9</v>
      </c>
      <c r="D441" s="51">
        <v>44711</v>
      </c>
      <c r="E441" s="52">
        <v>4392</v>
      </c>
      <c r="F441" s="52">
        <v>169</v>
      </c>
      <c r="G441" s="52">
        <v>2</v>
      </c>
      <c r="H441" s="52"/>
      <c r="I441" s="52">
        <v>1</v>
      </c>
      <c r="J441" s="52">
        <v>46</v>
      </c>
      <c r="K441" s="52">
        <f t="shared" si="8"/>
        <v>146</v>
      </c>
      <c r="L441" s="52">
        <v>2</v>
      </c>
      <c r="M441" s="52" t="s">
        <v>1514</v>
      </c>
      <c r="N441" s="52" t="s">
        <v>15</v>
      </c>
      <c r="O441" s="52" t="s">
        <v>12</v>
      </c>
      <c r="P441" s="52">
        <v>206</v>
      </c>
      <c r="Q441" s="52"/>
      <c r="R441" s="52">
        <v>196</v>
      </c>
      <c r="S441" s="52">
        <v>10</v>
      </c>
      <c r="T441" s="52"/>
      <c r="U441" s="52">
        <v>30</v>
      </c>
      <c r="V441" s="52">
        <v>0</v>
      </c>
    </row>
    <row r="442" spans="1:22" s="53" customFormat="1" ht="27" customHeight="1" x14ac:dyDescent="0.5">
      <c r="A442" s="51">
        <v>433</v>
      </c>
      <c r="B442" s="51"/>
      <c r="C442" s="51" t="s">
        <v>9</v>
      </c>
      <c r="D442" s="51">
        <v>50403</v>
      </c>
      <c r="E442" s="52">
        <v>4816</v>
      </c>
      <c r="F442" s="52">
        <v>159</v>
      </c>
      <c r="G442" s="52">
        <v>1</v>
      </c>
      <c r="H442" s="52">
        <v>14</v>
      </c>
      <c r="I442" s="52"/>
      <c r="J442" s="52">
        <v>87</v>
      </c>
      <c r="K442" s="52">
        <f t="shared" si="8"/>
        <v>5687</v>
      </c>
      <c r="L442" s="52">
        <v>1</v>
      </c>
      <c r="M442" s="52" t="s">
        <v>1514</v>
      </c>
      <c r="N442" s="52"/>
      <c r="O442" s="52"/>
      <c r="P442" s="52"/>
      <c r="Q442" s="52"/>
      <c r="R442" s="52"/>
      <c r="S442" s="52"/>
      <c r="T442" s="52"/>
      <c r="U442" s="52"/>
      <c r="V442" s="52">
        <v>0</v>
      </c>
    </row>
    <row r="443" spans="1:22" s="53" customFormat="1" ht="27" customHeight="1" x14ac:dyDescent="0.5">
      <c r="A443" s="51">
        <v>434</v>
      </c>
      <c r="B443" s="51" t="s">
        <v>1515</v>
      </c>
      <c r="C443" s="51" t="s">
        <v>9</v>
      </c>
      <c r="D443" s="51">
        <v>3642</v>
      </c>
      <c r="E443" s="52">
        <v>229</v>
      </c>
      <c r="F443" s="52">
        <v>14</v>
      </c>
      <c r="G443" s="52">
        <v>2</v>
      </c>
      <c r="H443" s="52"/>
      <c r="I443" s="52"/>
      <c r="J443" s="52">
        <v>61</v>
      </c>
      <c r="K443" s="52">
        <f t="shared" si="8"/>
        <v>61</v>
      </c>
      <c r="L443" s="52">
        <v>2</v>
      </c>
      <c r="M443" s="52" t="s">
        <v>1516</v>
      </c>
      <c r="N443" s="52" t="s">
        <v>15</v>
      </c>
      <c r="O443" s="52" t="s">
        <v>12</v>
      </c>
      <c r="P443" s="52">
        <v>122</v>
      </c>
      <c r="Q443" s="52"/>
      <c r="R443" s="52">
        <v>116</v>
      </c>
      <c r="S443" s="52">
        <v>6</v>
      </c>
      <c r="T443" s="52"/>
      <c r="U443" s="52">
        <v>40</v>
      </c>
      <c r="V443" s="52">
        <v>0</v>
      </c>
    </row>
    <row r="444" spans="1:22" s="53" customFormat="1" ht="27" customHeight="1" x14ac:dyDescent="0.5">
      <c r="A444" s="51">
        <v>435</v>
      </c>
      <c r="B444" s="51"/>
      <c r="C444" s="51" t="s">
        <v>355</v>
      </c>
      <c r="D444" s="51"/>
      <c r="E444" s="52"/>
      <c r="F444" s="52"/>
      <c r="G444" s="52">
        <v>1</v>
      </c>
      <c r="H444" s="52">
        <v>5</v>
      </c>
      <c r="I444" s="52">
        <v>1</v>
      </c>
      <c r="J444" s="52"/>
      <c r="K444" s="52">
        <f t="shared" si="8"/>
        <v>2100</v>
      </c>
      <c r="L444" s="52">
        <v>1</v>
      </c>
      <c r="M444" s="52" t="s">
        <v>1516</v>
      </c>
      <c r="N444" s="52"/>
      <c r="O444" s="52"/>
      <c r="P444" s="52"/>
      <c r="Q444" s="52"/>
      <c r="R444" s="52"/>
      <c r="S444" s="52"/>
      <c r="T444" s="52"/>
      <c r="U444" s="52"/>
      <c r="V444" s="52">
        <v>0.01</v>
      </c>
    </row>
    <row r="445" spans="1:22" s="53" customFormat="1" ht="27" customHeight="1" x14ac:dyDescent="0.5">
      <c r="A445" s="51">
        <v>436</v>
      </c>
      <c r="B445" s="51" t="s">
        <v>1517</v>
      </c>
      <c r="C445" s="51" t="s">
        <v>9</v>
      </c>
      <c r="D445" s="51"/>
      <c r="E445" s="52"/>
      <c r="F445" s="52"/>
      <c r="G445" s="52">
        <v>2</v>
      </c>
      <c r="H445" s="52"/>
      <c r="I445" s="52"/>
      <c r="J445" s="52"/>
      <c r="K445" s="52">
        <f t="shared" si="8"/>
        <v>0</v>
      </c>
      <c r="L445" s="52">
        <v>2</v>
      </c>
      <c r="M445" s="52" t="s">
        <v>1518</v>
      </c>
      <c r="N445" s="52" t="s">
        <v>15</v>
      </c>
      <c r="O445" s="52" t="s">
        <v>12</v>
      </c>
      <c r="P445" s="52">
        <v>222</v>
      </c>
      <c r="Q445" s="52"/>
      <c r="R445" s="52">
        <v>207</v>
      </c>
      <c r="S445" s="52">
        <v>15</v>
      </c>
      <c r="T445" s="52"/>
      <c r="U445" s="52">
        <v>20</v>
      </c>
      <c r="V445" s="52">
        <v>0</v>
      </c>
    </row>
    <row r="446" spans="1:22" s="53" customFormat="1" ht="27" customHeight="1" x14ac:dyDescent="0.5">
      <c r="A446" s="51">
        <v>437</v>
      </c>
      <c r="B446" s="51" t="s">
        <v>1519</v>
      </c>
      <c r="C446" s="51" t="s">
        <v>9</v>
      </c>
      <c r="D446" s="51"/>
      <c r="E446" s="52"/>
      <c r="F446" s="52"/>
      <c r="G446" s="52">
        <v>2</v>
      </c>
      <c r="H446" s="52"/>
      <c r="I446" s="52"/>
      <c r="J446" s="52"/>
      <c r="K446" s="52">
        <f t="shared" si="8"/>
        <v>0</v>
      </c>
      <c r="L446" s="52">
        <v>2</v>
      </c>
      <c r="M446" s="52" t="s">
        <v>1520</v>
      </c>
      <c r="N446" s="52" t="s">
        <v>15</v>
      </c>
      <c r="O446" s="52" t="s">
        <v>12</v>
      </c>
      <c r="P446" s="52">
        <v>116</v>
      </c>
      <c r="Q446" s="52"/>
      <c r="R446" s="52">
        <v>108</v>
      </c>
      <c r="S446" s="52">
        <v>8</v>
      </c>
      <c r="T446" s="52"/>
      <c r="U446" s="52">
        <v>30</v>
      </c>
      <c r="V446" s="52">
        <v>0</v>
      </c>
    </row>
    <row r="447" spans="1:22" s="53" customFormat="1" ht="27" customHeight="1" x14ac:dyDescent="0.5">
      <c r="A447" s="51">
        <v>438</v>
      </c>
      <c r="B447" s="51"/>
      <c r="C447" s="51" t="s">
        <v>9</v>
      </c>
      <c r="D447" s="51">
        <v>46766</v>
      </c>
      <c r="E447" s="52">
        <v>4579</v>
      </c>
      <c r="F447" s="52">
        <v>13</v>
      </c>
      <c r="G447" s="52">
        <v>1</v>
      </c>
      <c r="H447" s="52">
        <v>11</v>
      </c>
      <c r="I447" s="52"/>
      <c r="J447" s="52"/>
      <c r="K447" s="52">
        <f t="shared" si="8"/>
        <v>4400</v>
      </c>
      <c r="L447" s="52">
        <v>1</v>
      </c>
      <c r="M447" s="52" t="s">
        <v>1520</v>
      </c>
      <c r="N447" s="52"/>
      <c r="O447" s="52"/>
      <c r="P447" s="52"/>
      <c r="Q447" s="52"/>
      <c r="R447" s="52"/>
      <c r="S447" s="52"/>
      <c r="T447" s="52"/>
      <c r="U447" s="52"/>
      <c r="V447" s="52">
        <v>0</v>
      </c>
    </row>
    <row r="448" spans="1:22" s="53" customFormat="1" ht="27" customHeight="1" x14ac:dyDescent="0.5">
      <c r="A448" s="51">
        <v>439</v>
      </c>
      <c r="B448" s="51" t="s">
        <v>1521</v>
      </c>
      <c r="C448" s="51" t="s">
        <v>9</v>
      </c>
      <c r="D448" s="51">
        <v>3643</v>
      </c>
      <c r="E448" s="52"/>
      <c r="F448" s="52">
        <v>15</v>
      </c>
      <c r="G448" s="52">
        <v>2</v>
      </c>
      <c r="H448" s="52"/>
      <c r="I448" s="52"/>
      <c r="J448" s="52">
        <v>93</v>
      </c>
      <c r="K448" s="52">
        <f t="shared" si="8"/>
        <v>93</v>
      </c>
      <c r="L448" s="52">
        <v>2</v>
      </c>
      <c r="M448" s="52" t="s">
        <v>1522</v>
      </c>
      <c r="N448" s="52" t="s">
        <v>15</v>
      </c>
      <c r="O448" s="52" t="s">
        <v>42</v>
      </c>
      <c r="P448" s="52">
        <v>72</v>
      </c>
      <c r="Q448" s="52"/>
      <c r="R448" s="52">
        <v>72</v>
      </c>
      <c r="S448" s="52"/>
      <c r="T448" s="52"/>
      <c r="U448" s="52">
        <v>10</v>
      </c>
      <c r="V448" s="52">
        <v>0</v>
      </c>
    </row>
    <row r="449" spans="1:22" s="53" customFormat="1" ht="27" customHeight="1" x14ac:dyDescent="0.5">
      <c r="A449" s="51">
        <v>440</v>
      </c>
      <c r="B449" s="51"/>
      <c r="C449" s="51" t="s">
        <v>9</v>
      </c>
      <c r="D449" s="51">
        <v>13600</v>
      </c>
      <c r="E449" s="52">
        <v>1633</v>
      </c>
      <c r="F449" s="52">
        <v>372</v>
      </c>
      <c r="G449" s="52">
        <v>1</v>
      </c>
      <c r="H449" s="52">
        <v>7</v>
      </c>
      <c r="I449" s="52">
        <v>2</v>
      </c>
      <c r="J449" s="52">
        <v>8</v>
      </c>
      <c r="K449" s="52">
        <f t="shared" si="8"/>
        <v>3008</v>
      </c>
      <c r="L449" s="52">
        <v>1</v>
      </c>
      <c r="M449" s="52" t="s">
        <v>1522</v>
      </c>
      <c r="N449" s="52"/>
      <c r="O449" s="52"/>
      <c r="P449" s="52"/>
      <c r="Q449" s="52"/>
      <c r="R449" s="52"/>
      <c r="S449" s="52"/>
      <c r="T449" s="52"/>
      <c r="U449" s="52"/>
      <c r="V449" s="52">
        <v>0</v>
      </c>
    </row>
    <row r="450" spans="1:22" s="53" customFormat="1" ht="27" customHeight="1" x14ac:dyDescent="0.5">
      <c r="A450" s="51">
        <v>441</v>
      </c>
      <c r="B450" s="51"/>
      <c r="C450" s="51" t="s">
        <v>9</v>
      </c>
      <c r="D450" s="51">
        <v>49896</v>
      </c>
      <c r="E450" s="52">
        <v>4740</v>
      </c>
      <c r="F450" s="52">
        <v>110</v>
      </c>
      <c r="G450" s="52">
        <v>1</v>
      </c>
      <c r="H450" s="52">
        <v>5</v>
      </c>
      <c r="I450" s="52"/>
      <c r="J450" s="52"/>
      <c r="K450" s="52">
        <f t="shared" si="8"/>
        <v>2000</v>
      </c>
      <c r="L450" s="52">
        <v>1</v>
      </c>
      <c r="M450" s="52" t="s">
        <v>1522</v>
      </c>
      <c r="N450" s="52"/>
      <c r="O450" s="52"/>
      <c r="P450" s="52"/>
      <c r="Q450" s="52"/>
      <c r="R450" s="52"/>
      <c r="S450" s="52"/>
      <c r="T450" s="52"/>
      <c r="U450" s="52"/>
      <c r="V450" s="52">
        <v>0</v>
      </c>
    </row>
    <row r="451" spans="1:22" s="53" customFormat="1" ht="27" customHeight="1" x14ac:dyDescent="0.5">
      <c r="A451" s="51">
        <v>442</v>
      </c>
      <c r="B451" s="51"/>
      <c r="C451" s="51" t="s">
        <v>9</v>
      </c>
      <c r="D451" s="51">
        <v>52963</v>
      </c>
      <c r="E451" s="52">
        <v>4985</v>
      </c>
      <c r="F451" s="52">
        <v>203</v>
      </c>
      <c r="G451" s="52">
        <v>1</v>
      </c>
      <c r="H451" s="52">
        <v>5</v>
      </c>
      <c r="I451" s="52"/>
      <c r="J451" s="52">
        <v>68</v>
      </c>
      <c r="K451" s="52">
        <f t="shared" si="8"/>
        <v>2068</v>
      </c>
      <c r="L451" s="52">
        <v>1</v>
      </c>
      <c r="M451" s="52" t="s">
        <v>1522</v>
      </c>
      <c r="N451" s="52"/>
      <c r="O451" s="52"/>
      <c r="P451" s="52"/>
      <c r="Q451" s="52"/>
      <c r="R451" s="52"/>
      <c r="S451" s="52"/>
      <c r="T451" s="52"/>
      <c r="U451" s="52"/>
      <c r="V451" s="52">
        <v>0</v>
      </c>
    </row>
    <row r="452" spans="1:22" s="53" customFormat="1" ht="27" customHeight="1" x14ac:dyDescent="0.5">
      <c r="A452" s="51">
        <v>443</v>
      </c>
      <c r="B452" s="51"/>
      <c r="C452" s="51" t="s">
        <v>39</v>
      </c>
      <c r="D452" s="51"/>
      <c r="E452" s="52"/>
      <c r="F452" s="52"/>
      <c r="G452" s="52">
        <v>1</v>
      </c>
      <c r="H452" s="52">
        <v>22</v>
      </c>
      <c r="I452" s="52">
        <v>3</v>
      </c>
      <c r="J452" s="52">
        <v>74</v>
      </c>
      <c r="K452" s="52">
        <f t="shared" si="8"/>
        <v>9174</v>
      </c>
      <c r="L452" s="52">
        <v>1</v>
      </c>
      <c r="M452" s="52" t="s">
        <v>1522</v>
      </c>
      <c r="N452" s="52"/>
      <c r="O452" s="52"/>
      <c r="P452" s="52"/>
      <c r="Q452" s="52"/>
      <c r="R452" s="52"/>
      <c r="S452" s="52"/>
      <c r="T452" s="52"/>
      <c r="U452" s="52"/>
      <c r="V452" s="52">
        <v>0.01</v>
      </c>
    </row>
    <row r="453" spans="1:22" s="53" customFormat="1" ht="27" customHeight="1" x14ac:dyDescent="0.5">
      <c r="A453" s="51">
        <v>444</v>
      </c>
      <c r="B453" s="51" t="s">
        <v>1523</v>
      </c>
      <c r="C453" s="51" t="s">
        <v>9</v>
      </c>
      <c r="D453" s="51">
        <v>3711</v>
      </c>
      <c r="E453" s="52">
        <v>297</v>
      </c>
      <c r="F453" s="52">
        <v>86</v>
      </c>
      <c r="G453" s="52">
        <v>2</v>
      </c>
      <c r="H453" s="52"/>
      <c r="I453" s="52"/>
      <c r="J453" s="52">
        <v>54</v>
      </c>
      <c r="K453" s="52">
        <f t="shared" si="8"/>
        <v>54</v>
      </c>
      <c r="L453" s="52">
        <v>2</v>
      </c>
      <c r="M453" s="52" t="s">
        <v>1524</v>
      </c>
      <c r="N453" s="52" t="s">
        <v>15</v>
      </c>
      <c r="O453" s="52" t="s">
        <v>12</v>
      </c>
      <c r="P453" s="52">
        <v>96</v>
      </c>
      <c r="Q453" s="52"/>
      <c r="R453" s="52">
        <v>90</v>
      </c>
      <c r="S453" s="52">
        <v>6</v>
      </c>
      <c r="T453" s="52"/>
      <c r="U453" s="52">
        <v>30</v>
      </c>
      <c r="V453" s="52">
        <v>0</v>
      </c>
    </row>
    <row r="454" spans="1:22" s="53" customFormat="1" ht="27" customHeight="1" x14ac:dyDescent="0.5">
      <c r="A454" s="51">
        <v>445</v>
      </c>
      <c r="B454" s="51"/>
      <c r="C454" s="51" t="s">
        <v>9</v>
      </c>
      <c r="D454" s="51">
        <v>13547</v>
      </c>
      <c r="E454" s="52">
        <v>1629</v>
      </c>
      <c r="F454" s="52">
        <v>360</v>
      </c>
      <c r="G454" s="52">
        <v>1</v>
      </c>
      <c r="H454" s="52">
        <v>9</v>
      </c>
      <c r="I454" s="52">
        <v>1</v>
      </c>
      <c r="J454" s="52">
        <v>94</v>
      </c>
      <c r="K454" s="52">
        <f t="shared" si="8"/>
        <v>3794</v>
      </c>
      <c r="L454" s="52">
        <v>1</v>
      </c>
      <c r="M454" s="52" t="s">
        <v>1524</v>
      </c>
      <c r="N454" s="52"/>
      <c r="O454" s="52"/>
      <c r="P454" s="52"/>
      <c r="Q454" s="52"/>
      <c r="R454" s="52"/>
      <c r="S454" s="52"/>
      <c r="T454" s="52"/>
      <c r="U454" s="52"/>
      <c r="V454" s="52">
        <v>0</v>
      </c>
    </row>
    <row r="455" spans="1:22" s="53" customFormat="1" ht="27" customHeight="1" x14ac:dyDescent="0.5">
      <c r="A455" s="51">
        <v>446</v>
      </c>
      <c r="B455" s="51"/>
      <c r="C455" s="51" t="s">
        <v>9</v>
      </c>
      <c r="D455" s="51">
        <v>35146</v>
      </c>
      <c r="E455" s="52"/>
      <c r="F455" s="52"/>
      <c r="G455" s="52">
        <v>1</v>
      </c>
      <c r="H455" s="52">
        <v>7</v>
      </c>
      <c r="I455" s="52"/>
      <c r="J455" s="52">
        <v>10</v>
      </c>
      <c r="K455" s="52">
        <f t="shared" si="8"/>
        <v>2810</v>
      </c>
      <c r="L455" s="52">
        <v>1</v>
      </c>
      <c r="M455" s="52" t="s">
        <v>1524</v>
      </c>
      <c r="N455" s="52"/>
      <c r="O455" s="52"/>
      <c r="P455" s="52"/>
      <c r="Q455" s="52"/>
      <c r="R455" s="52"/>
      <c r="S455" s="52"/>
      <c r="T455" s="52"/>
      <c r="U455" s="52"/>
      <c r="V455" s="52">
        <v>0</v>
      </c>
    </row>
    <row r="456" spans="1:22" s="53" customFormat="1" ht="27" customHeight="1" x14ac:dyDescent="0.5">
      <c r="A456" s="51">
        <v>447</v>
      </c>
      <c r="B456" s="51"/>
      <c r="C456" s="51" t="s">
        <v>9</v>
      </c>
      <c r="D456" s="51">
        <v>13529</v>
      </c>
      <c r="E456" s="52">
        <v>1558</v>
      </c>
      <c r="F456" s="52">
        <v>420</v>
      </c>
      <c r="G456" s="52">
        <v>1</v>
      </c>
      <c r="H456" s="52">
        <v>21</v>
      </c>
      <c r="I456" s="52">
        <v>2</v>
      </c>
      <c r="J456" s="52">
        <v>24</v>
      </c>
      <c r="K456" s="52">
        <f t="shared" si="8"/>
        <v>8624</v>
      </c>
      <c r="L456" s="52">
        <v>1</v>
      </c>
      <c r="M456" s="52" t="s">
        <v>1524</v>
      </c>
      <c r="N456" s="52"/>
      <c r="O456" s="52"/>
      <c r="P456" s="52"/>
      <c r="Q456" s="52"/>
      <c r="R456" s="52"/>
      <c r="S456" s="52"/>
      <c r="T456" s="52"/>
      <c r="U456" s="52"/>
      <c r="V456" s="52">
        <v>0</v>
      </c>
    </row>
    <row r="457" spans="1:22" s="53" customFormat="1" ht="27" customHeight="1" x14ac:dyDescent="0.5">
      <c r="A457" s="51">
        <v>448</v>
      </c>
      <c r="B457" s="51"/>
      <c r="C457" s="51" t="s">
        <v>9</v>
      </c>
      <c r="D457" s="51">
        <v>16587</v>
      </c>
      <c r="E457" s="52">
        <v>2638</v>
      </c>
      <c r="F457" s="52">
        <v>175</v>
      </c>
      <c r="G457" s="52">
        <v>1</v>
      </c>
      <c r="H457" s="52">
        <v>4</v>
      </c>
      <c r="I457" s="52">
        <v>3</v>
      </c>
      <c r="J457" s="52">
        <v>71</v>
      </c>
      <c r="K457" s="52">
        <f t="shared" si="8"/>
        <v>1971</v>
      </c>
      <c r="L457" s="52">
        <v>1</v>
      </c>
      <c r="M457" s="52" t="s">
        <v>1524</v>
      </c>
      <c r="N457" s="52"/>
      <c r="O457" s="52"/>
      <c r="P457" s="52"/>
      <c r="Q457" s="52"/>
      <c r="R457" s="52"/>
      <c r="S457" s="52"/>
      <c r="T457" s="52"/>
      <c r="U457" s="52"/>
      <c r="V457" s="52"/>
    </row>
    <row r="458" spans="1:22" s="53" customFormat="1" ht="27" customHeight="1" x14ac:dyDescent="0.5">
      <c r="A458" s="51">
        <v>449</v>
      </c>
      <c r="B458" s="51" t="s">
        <v>1525</v>
      </c>
      <c r="C458" s="51" t="s">
        <v>9</v>
      </c>
      <c r="D458" s="51">
        <v>49216</v>
      </c>
      <c r="E458" s="52">
        <v>4700</v>
      </c>
      <c r="F458" s="52">
        <v>174</v>
      </c>
      <c r="G458" s="52">
        <v>2</v>
      </c>
      <c r="H458" s="52"/>
      <c r="I458" s="52"/>
      <c r="J458" s="52">
        <v>62</v>
      </c>
      <c r="K458" s="52">
        <f t="shared" si="8"/>
        <v>62</v>
      </c>
      <c r="L458" s="52">
        <v>2</v>
      </c>
      <c r="M458" s="52" t="s">
        <v>1526</v>
      </c>
      <c r="N458" s="52" t="s">
        <v>15</v>
      </c>
      <c r="O458" s="52" t="s">
        <v>12</v>
      </c>
      <c r="P458" s="52">
        <v>123</v>
      </c>
      <c r="Q458" s="52"/>
      <c r="R458" s="52">
        <v>123</v>
      </c>
      <c r="S458" s="52"/>
      <c r="T458" s="52"/>
      <c r="U458" s="52">
        <v>30</v>
      </c>
      <c r="V458" s="52">
        <v>0</v>
      </c>
    </row>
    <row r="459" spans="1:22" s="53" customFormat="1" ht="27" customHeight="1" x14ac:dyDescent="0.5">
      <c r="A459" s="51">
        <v>450</v>
      </c>
      <c r="B459" s="51" t="s">
        <v>1527</v>
      </c>
      <c r="C459" s="51" t="s">
        <v>9</v>
      </c>
      <c r="D459" s="51"/>
      <c r="E459" s="52"/>
      <c r="F459" s="52"/>
      <c r="G459" s="52">
        <v>2</v>
      </c>
      <c r="H459" s="52"/>
      <c r="I459" s="52"/>
      <c r="J459" s="52"/>
      <c r="K459" s="52">
        <f t="shared" si="8"/>
        <v>0</v>
      </c>
      <c r="L459" s="52">
        <v>2</v>
      </c>
      <c r="M459" s="52" t="s">
        <v>1528</v>
      </c>
      <c r="N459" s="52" t="s">
        <v>15</v>
      </c>
      <c r="O459" s="52" t="s">
        <v>42</v>
      </c>
      <c r="P459" s="52">
        <v>80</v>
      </c>
      <c r="Q459" s="52"/>
      <c r="R459" s="52">
        <v>80</v>
      </c>
      <c r="S459" s="52"/>
      <c r="T459" s="52"/>
      <c r="U459" s="52">
        <v>20</v>
      </c>
      <c r="V459" s="52">
        <v>0</v>
      </c>
    </row>
    <row r="460" spans="1:22" s="53" customFormat="1" ht="27" customHeight="1" x14ac:dyDescent="0.5">
      <c r="A460" s="51">
        <v>451</v>
      </c>
      <c r="B460" s="51" t="s">
        <v>3414</v>
      </c>
      <c r="C460" s="51" t="s">
        <v>9</v>
      </c>
      <c r="D460" s="51"/>
      <c r="E460" s="52">
        <v>5573</v>
      </c>
      <c r="F460" s="52">
        <v>64</v>
      </c>
      <c r="G460" s="52"/>
      <c r="H460" s="52">
        <v>3</v>
      </c>
      <c r="I460" s="52"/>
      <c r="J460" s="52"/>
      <c r="K460" s="52">
        <f t="shared" si="8"/>
        <v>1200</v>
      </c>
      <c r="L460" s="52"/>
      <c r="M460" s="52" t="s">
        <v>3407</v>
      </c>
      <c r="N460" s="52"/>
      <c r="O460" s="52"/>
      <c r="P460" s="52"/>
      <c r="Q460" s="52">
        <v>1200</v>
      </c>
      <c r="R460" s="52"/>
      <c r="S460" s="52"/>
      <c r="T460" s="52"/>
      <c r="U460" s="52"/>
      <c r="V460" s="52">
        <v>0</v>
      </c>
    </row>
    <row r="461" spans="1:22" s="53" customFormat="1" ht="27" customHeight="1" x14ac:dyDescent="0.5">
      <c r="A461" s="51">
        <v>452</v>
      </c>
      <c r="B461" s="51" t="s">
        <v>3415</v>
      </c>
      <c r="C461" s="51" t="s">
        <v>9</v>
      </c>
      <c r="D461" s="51"/>
      <c r="E461" s="52">
        <v>224</v>
      </c>
      <c r="F461" s="52">
        <v>9</v>
      </c>
      <c r="G461" s="52"/>
      <c r="H461" s="52"/>
      <c r="I461" s="52">
        <v>1</v>
      </c>
      <c r="J461" s="52">
        <v>77</v>
      </c>
      <c r="K461" s="52">
        <f t="shared" si="8"/>
        <v>177</v>
      </c>
      <c r="L461" s="52"/>
      <c r="M461" s="52" t="s">
        <v>3408</v>
      </c>
      <c r="N461" s="52" t="s">
        <v>15</v>
      </c>
      <c r="O461" s="52" t="s">
        <v>12</v>
      </c>
      <c r="P461" s="52">
        <v>120</v>
      </c>
      <c r="Q461" s="52"/>
      <c r="R461" s="52">
        <v>177</v>
      </c>
      <c r="S461" s="52"/>
      <c r="T461" s="52"/>
      <c r="U461" s="52">
        <v>21</v>
      </c>
      <c r="V461" s="52">
        <v>0</v>
      </c>
    </row>
    <row r="462" spans="1:22" s="53" customFormat="1" ht="27" customHeight="1" x14ac:dyDescent="0.5">
      <c r="A462" s="51">
        <v>453</v>
      </c>
      <c r="B462" s="51"/>
      <c r="C462" s="51" t="s">
        <v>9</v>
      </c>
      <c r="D462" s="51"/>
      <c r="E462" s="52">
        <v>3486</v>
      </c>
      <c r="F462" s="52">
        <v>63</v>
      </c>
      <c r="G462" s="52"/>
      <c r="H462" s="52">
        <v>7</v>
      </c>
      <c r="I462" s="52">
        <v>2</v>
      </c>
      <c r="J462" s="52">
        <v>17</v>
      </c>
      <c r="K462" s="52">
        <f t="shared" si="8"/>
        <v>3017</v>
      </c>
      <c r="L462" s="52"/>
      <c r="M462" s="52" t="s">
        <v>3408</v>
      </c>
      <c r="N462" s="52"/>
      <c r="O462" s="52"/>
      <c r="P462" s="52"/>
      <c r="Q462" s="52">
        <v>3017</v>
      </c>
      <c r="R462" s="52"/>
      <c r="S462" s="52"/>
      <c r="T462" s="52"/>
      <c r="U462" s="52"/>
      <c r="V462" s="52">
        <v>0</v>
      </c>
    </row>
    <row r="463" spans="1:22" s="53" customFormat="1" ht="27" customHeight="1" x14ac:dyDescent="0.5">
      <c r="A463" s="51">
        <v>454</v>
      </c>
      <c r="B463" s="51" t="s">
        <v>3416</v>
      </c>
      <c r="C463" s="51"/>
      <c r="D463" s="51"/>
      <c r="E463" s="52"/>
      <c r="F463" s="52"/>
      <c r="G463" s="52"/>
      <c r="H463" s="52"/>
      <c r="I463" s="52"/>
      <c r="J463" s="52"/>
      <c r="K463" s="52">
        <f t="shared" si="8"/>
        <v>0</v>
      </c>
      <c r="L463" s="52"/>
      <c r="M463" s="52" t="s">
        <v>3409</v>
      </c>
      <c r="N463" s="52" t="s">
        <v>15</v>
      </c>
      <c r="O463" s="52" t="s">
        <v>12</v>
      </c>
      <c r="P463" s="52">
        <v>120</v>
      </c>
      <c r="Q463" s="52"/>
      <c r="R463" s="52">
        <v>120</v>
      </c>
      <c r="S463" s="52"/>
      <c r="T463" s="52"/>
      <c r="U463" s="52">
        <v>21</v>
      </c>
      <c r="V463" s="52">
        <v>0.02</v>
      </c>
    </row>
    <row r="464" spans="1:22" s="53" customFormat="1" ht="27" customHeight="1" x14ac:dyDescent="0.5">
      <c r="A464" s="51">
        <v>455</v>
      </c>
      <c r="B464" s="51"/>
      <c r="C464" s="51" t="s">
        <v>9</v>
      </c>
      <c r="D464" s="51"/>
      <c r="E464" s="52">
        <v>1557</v>
      </c>
      <c r="F464" s="52">
        <v>419</v>
      </c>
      <c r="G464" s="52"/>
      <c r="H464" s="52">
        <v>10</v>
      </c>
      <c r="I464" s="52">
        <v>3</v>
      </c>
      <c r="J464" s="52">
        <v>62</v>
      </c>
      <c r="K464" s="52">
        <f t="shared" si="8"/>
        <v>4362</v>
      </c>
      <c r="L464" s="52"/>
      <c r="M464" s="52" t="s">
        <v>3409</v>
      </c>
      <c r="N464" s="52"/>
      <c r="O464" s="52"/>
      <c r="P464" s="52"/>
      <c r="Q464" s="52">
        <v>4362</v>
      </c>
      <c r="R464" s="52"/>
      <c r="S464" s="52"/>
      <c r="T464" s="52"/>
      <c r="U464" s="52"/>
      <c r="V464" s="52">
        <v>0</v>
      </c>
    </row>
    <row r="465" spans="1:22" s="53" customFormat="1" ht="27" customHeight="1" x14ac:dyDescent="0.5">
      <c r="A465" s="51">
        <v>456</v>
      </c>
      <c r="B465" s="51" t="s">
        <v>3417</v>
      </c>
      <c r="C465" s="52" t="s">
        <v>9</v>
      </c>
      <c r="D465" s="51"/>
      <c r="E465" s="52"/>
      <c r="F465" s="52"/>
      <c r="G465" s="52"/>
      <c r="H465" s="52"/>
      <c r="I465" s="52"/>
      <c r="J465" s="52">
        <v>68</v>
      </c>
      <c r="K465" s="52">
        <f t="shared" si="8"/>
        <v>68</v>
      </c>
      <c r="L465" s="52"/>
      <c r="M465" s="52" t="s">
        <v>3410</v>
      </c>
      <c r="N465" s="52" t="s">
        <v>15</v>
      </c>
      <c r="O465" s="52" t="s">
        <v>3412</v>
      </c>
      <c r="P465" s="52">
        <v>120</v>
      </c>
      <c r="Q465" s="52"/>
      <c r="R465" s="172">
        <v>68</v>
      </c>
      <c r="S465" s="52"/>
      <c r="T465" s="52"/>
      <c r="U465" s="172">
        <v>21</v>
      </c>
      <c r="V465" s="52">
        <v>0</v>
      </c>
    </row>
    <row r="466" spans="1:22" s="53" customFormat="1" ht="27" customHeight="1" x14ac:dyDescent="0.5">
      <c r="A466" s="51">
        <v>457</v>
      </c>
      <c r="B466" s="51"/>
      <c r="C466" s="52" t="s">
        <v>9</v>
      </c>
      <c r="D466" s="51"/>
      <c r="E466" s="52"/>
      <c r="F466" s="52"/>
      <c r="G466" s="52"/>
      <c r="H466" s="163"/>
      <c r="I466" s="163">
        <v>1</v>
      </c>
      <c r="J466" s="163">
        <v>24</v>
      </c>
      <c r="K466" s="52">
        <f t="shared" si="8"/>
        <v>124</v>
      </c>
      <c r="L466" s="52"/>
      <c r="M466" s="52" t="s">
        <v>3410</v>
      </c>
      <c r="N466" s="163" t="s">
        <v>3413</v>
      </c>
      <c r="O466" s="163" t="s">
        <v>42</v>
      </c>
      <c r="P466" s="163">
        <v>27</v>
      </c>
      <c r="Q466" s="52"/>
      <c r="R466" s="172">
        <v>124</v>
      </c>
      <c r="S466" s="52"/>
      <c r="T466" s="52"/>
      <c r="U466" s="172">
        <v>21</v>
      </c>
      <c r="V466" s="52">
        <v>0</v>
      </c>
    </row>
    <row r="467" spans="1:22" s="53" customFormat="1" ht="27" customHeight="1" x14ac:dyDescent="0.5">
      <c r="A467" s="51">
        <v>458</v>
      </c>
      <c r="B467" s="51"/>
      <c r="C467" s="52" t="s">
        <v>9</v>
      </c>
      <c r="D467" s="51"/>
      <c r="E467" s="52"/>
      <c r="F467" s="52"/>
      <c r="G467" s="52"/>
      <c r="H467" s="163">
        <v>6</v>
      </c>
      <c r="I467" s="163"/>
      <c r="J467" s="163">
        <v>55</v>
      </c>
      <c r="K467" s="52">
        <f t="shared" si="8"/>
        <v>2455</v>
      </c>
      <c r="L467" s="52"/>
      <c r="M467" s="52" t="s">
        <v>3410</v>
      </c>
      <c r="N467" s="52"/>
      <c r="O467" s="52"/>
      <c r="P467" s="52"/>
      <c r="Q467" s="52">
        <v>2455</v>
      </c>
      <c r="R467" s="172"/>
      <c r="S467" s="52"/>
      <c r="T467" s="52"/>
      <c r="U467" s="172">
        <f t="shared" ref="U467:U471" si="9">R467-T467</f>
        <v>0</v>
      </c>
      <c r="V467" s="52">
        <v>0</v>
      </c>
    </row>
    <row r="468" spans="1:22" s="53" customFormat="1" ht="27" customHeight="1" x14ac:dyDescent="0.5">
      <c r="A468" s="51">
        <v>459</v>
      </c>
      <c r="B468" s="51"/>
      <c r="C468" s="52" t="s">
        <v>9</v>
      </c>
      <c r="D468" s="51"/>
      <c r="E468" s="52"/>
      <c r="F468" s="52"/>
      <c r="G468" s="52"/>
      <c r="H468" s="163">
        <v>12</v>
      </c>
      <c r="I468" s="163">
        <v>3</v>
      </c>
      <c r="J468" s="163">
        <v>2</v>
      </c>
      <c r="K468" s="52">
        <f t="shared" si="8"/>
        <v>5102</v>
      </c>
      <c r="L468" s="52"/>
      <c r="M468" s="52" t="s">
        <v>3410</v>
      </c>
      <c r="N468" s="52"/>
      <c r="O468" s="52"/>
      <c r="P468" s="52"/>
      <c r="Q468" s="52">
        <v>5102</v>
      </c>
      <c r="R468" s="172"/>
      <c r="S468" s="52"/>
      <c r="T468" s="52"/>
      <c r="U468" s="172">
        <f t="shared" si="9"/>
        <v>0</v>
      </c>
      <c r="V468" s="52">
        <v>0</v>
      </c>
    </row>
    <row r="469" spans="1:22" s="53" customFormat="1" ht="27" customHeight="1" x14ac:dyDescent="0.5">
      <c r="A469" s="51">
        <v>460</v>
      </c>
      <c r="B469" s="51"/>
      <c r="C469" s="52" t="s">
        <v>9</v>
      </c>
      <c r="D469" s="51"/>
      <c r="E469" s="52"/>
      <c r="F469" s="52"/>
      <c r="G469" s="52"/>
      <c r="H469" s="163">
        <v>9</v>
      </c>
      <c r="I469" s="163"/>
      <c r="J469" s="163">
        <v>16</v>
      </c>
      <c r="K469" s="52">
        <f t="shared" si="8"/>
        <v>3616</v>
      </c>
      <c r="L469" s="52"/>
      <c r="M469" s="52" t="s">
        <v>3410</v>
      </c>
      <c r="N469" s="52"/>
      <c r="O469" s="52"/>
      <c r="P469" s="52"/>
      <c r="Q469" s="52">
        <v>3616</v>
      </c>
      <c r="R469" s="172"/>
      <c r="S469" s="52"/>
      <c r="T469" s="52"/>
      <c r="U469" s="172">
        <f t="shared" si="9"/>
        <v>0</v>
      </c>
      <c r="V469" s="52">
        <v>0</v>
      </c>
    </row>
    <row r="470" spans="1:22" s="53" customFormat="1" ht="27" customHeight="1" x14ac:dyDescent="0.5">
      <c r="A470" s="51">
        <v>461</v>
      </c>
      <c r="B470" s="51"/>
      <c r="C470" s="52" t="s">
        <v>9</v>
      </c>
      <c r="D470" s="51"/>
      <c r="E470" s="52"/>
      <c r="F470" s="52"/>
      <c r="G470" s="52"/>
      <c r="H470" s="163">
        <v>6</v>
      </c>
      <c r="I470" s="163">
        <v>3</v>
      </c>
      <c r="J470" s="163">
        <v>65</v>
      </c>
      <c r="K470" s="52">
        <f t="shared" si="8"/>
        <v>2765</v>
      </c>
      <c r="L470" s="52"/>
      <c r="M470" s="52" t="s">
        <v>3410</v>
      </c>
      <c r="N470" s="52"/>
      <c r="O470" s="52"/>
      <c r="P470" s="52"/>
      <c r="Q470" s="52">
        <v>2765</v>
      </c>
      <c r="R470" s="172"/>
      <c r="S470" s="52"/>
      <c r="T470" s="52"/>
      <c r="U470" s="172">
        <f t="shared" si="9"/>
        <v>0</v>
      </c>
      <c r="V470" s="52">
        <v>0</v>
      </c>
    </row>
    <row r="471" spans="1:22" s="53" customFormat="1" ht="27" customHeight="1" x14ac:dyDescent="0.5">
      <c r="A471" s="51">
        <v>462</v>
      </c>
      <c r="B471" s="51" t="s">
        <v>3418</v>
      </c>
      <c r="C471" s="52" t="s">
        <v>39</v>
      </c>
      <c r="D471" s="51"/>
      <c r="E471" s="52">
        <v>1</v>
      </c>
      <c r="F471" s="52">
        <v>18</v>
      </c>
      <c r="G471" s="52"/>
      <c r="H471" s="52">
        <v>18</v>
      </c>
      <c r="I471" s="52"/>
      <c r="J471" s="52"/>
      <c r="K471" s="52">
        <f t="shared" si="8"/>
        <v>7200</v>
      </c>
      <c r="L471" s="52"/>
      <c r="M471" s="52" t="s">
        <v>3411</v>
      </c>
      <c r="N471" s="52"/>
      <c r="O471" s="52"/>
      <c r="P471" s="52"/>
      <c r="Q471" s="52">
        <v>7200</v>
      </c>
      <c r="R471" s="172"/>
      <c r="S471" s="52"/>
      <c r="T471" s="52"/>
      <c r="U471" s="172">
        <f t="shared" si="9"/>
        <v>0</v>
      </c>
      <c r="V471" s="52">
        <v>0.01</v>
      </c>
    </row>
    <row r="472" spans="1:22" s="53" customFormat="1" ht="27" customHeight="1" x14ac:dyDescent="0.5">
      <c r="A472" s="51">
        <v>463</v>
      </c>
      <c r="B472" s="51" t="s">
        <v>3419</v>
      </c>
      <c r="C472" s="52" t="s">
        <v>9</v>
      </c>
      <c r="D472" s="51"/>
      <c r="E472" s="52"/>
      <c r="F472" s="52"/>
      <c r="G472" s="52"/>
      <c r="H472" s="163"/>
      <c r="I472" s="163"/>
      <c r="J472" s="163">
        <v>73</v>
      </c>
      <c r="K472" s="52">
        <f t="shared" si="8"/>
        <v>73</v>
      </c>
      <c r="L472" s="52"/>
      <c r="M472" s="52" t="s">
        <v>2110</v>
      </c>
      <c r="N472" s="52" t="s">
        <v>15</v>
      </c>
      <c r="O472" s="52" t="s">
        <v>3412</v>
      </c>
      <c r="P472" s="52">
        <v>120</v>
      </c>
      <c r="Q472" s="52"/>
      <c r="R472" s="172">
        <v>73</v>
      </c>
      <c r="S472" s="52"/>
      <c r="T472" s="52"/>
      <c r="U472" s="172">
        <v>21</v>
      </c>
      <c r="V472" s="52">
        <v>0</v>
      </c>
    </row>
    <row r="473" spans="1:22" s="53" customFormat="1" ht="27" customHeight="1" x14ac:dyDescent="0.5">
      <c r="A473" s="51">
        <v>464</v>
      </c>
      <c r="B473" s="51" t="s">
        <v>3420</v>
      </c>
      <c r="C473" s="51" t="s">
        <v>9</v>
      </c>
      <c r="D473" s="51"/>
      <c r="E473" s="52"/>
      <c r="F473" s="52"/>
      <c r="G473" s="52"/>
      <c r="H473" s="52">
        <v>13</v>
      </c>
      <c r="I473" s="52">
        <v>2</v>
      </c>
      <c r="J473" s="52">
        <v>64</v>
      </c>
      <c r="K473" s="52">
        <f t="shared" si="8"/>
        <v>5464</v>
      </c>
      <c r="L473" s="52"/>
      <c r="M473" s="52" t="s">
        <v>2110</v>
      </c>
      <c r="N473" s="52"/>
      <c r="O473" s="52"/>
      <c r="P473" s="52"/>
      <c r="Q473" s="52">
        <v>5464</v>
      </c>
      <c r="R473" s="52"/>
      <c r="S473" s="52"/>
      <c r="T473" s="52"/>
      <c r="U473" s="52"/>
      <c r="V473" s="52">
        <v>0</v>
      </c>
    </row>
    <row r="474" spans="1:22" s="53" customFormat="1" ht="27" customHeight="1" x14ac:dyDescent="0.5">
      <c r="A474" s="51"/>
      <c r="B474" s="51"/>
      <c r="C474" s="51"/>
      <c r="D474" s="51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</row>
    <row r="475" spans="1:22" s="53" customFormat="1" ht="27" customHeight="1" x14ac:dyDescent="0.5">
      <c r="A475" s="51"/>
      <c r="B475" s="51"/>
      <c r="C475" s="51"/>
      <c r="D475" s="51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</row>
    <row r="478" spans="1:22" ht="15.75" x14ac:dyDescent="0.25">
      <c r="C478" s="28" t="s">
        <v>219</v>
      </c>
      <c r="D478" s="28"/>
      <c r="E478" s="28"/>
      <c r="F478" s="28"/>
      <c r="G478" s="28" t="s">
        <v>206</v>
      </c>
      <c r="H478" s="28"/>
      <c r="I478" s="28" t="s">
        <v>597</v>
      </c>
    </row>
    <row r="479" spans="1:22" ht="15.75" x14ac:dyDescent="0.25">
      <c r="C479" s="28"/>
      <c r="D479" s="28"/>
      <c r="E479" s="28"/>
      <c r="F479" s="28"/>
      <c r="G479" s="28"/>
      <c r="H479" s="28"/>
      <c r="I479" s="28" t="s">
        <v>598</v>
      </c>
    </row>
    <row r="480" spans="1:22" ht="15.75" x14ac:dyDescent="0.25">
      <c r="C480" s="28"/>
      <c r="D480" s="28"/>
      <c r="E480" s="28"/>
      <c r="F480" s="28"/>
      <c r="G480" s="28"/>
      <c r="H480" s="28"/>
      <c r="I480" s="28" t="s">
        <v>599</v>
      </c>
    </row>
    <row r="481" spans="3:9" ht="15.75" x14ac:dyDescent="0.25">
      <c r="C481" s="28"/>
      <c r="D481" s="28"/>
      <c r="E481" s="28"/>
      <c r="F481" s="28"/>
      <c r="G481" s="28"/>
      <c r="H481" s="28"/>
      <c r="I481" s="28" t="s">
        <v>600</v>
      </c>
    </row>
    <row r="482" spans="3:9" ht="15.75" x14ac:dyDescent="0.25">
      <c r="C482" s="28"/>
      <c r="D482" s="28"/>
      <c r="E482" s="28"/>
      <c r="F482" s="28"/>
      <c r="G482" s="28"/>
      <c r="H482" s="28"/>
      <c r="I482" s="28" t="s">
        <v>601</v>
      </c>
    </row>
  </sheetData>
  <mergeCells count="27">
    <mergeCell ref="B4:B9"/>
    <mergeCell ref="Q4:T4"/>
    <mergeCell ref="Q5:Q9"/>
    <mergeCell ref="R5:R9"/>
    <mergeCell ref="S5:S9"/>
    <mergeCell ref="T5:T9"/>
    <mergeCell ref="F4:F9"/>
    <mergeCell ref="G4:G9"/>
    <mergeCell ref="H4:H9"/>
    <mergeCell ref="I4:I9"/>
    <mergeCell ref="J4:J9"/>
    <mergeCell ref="A1:U1"/>
    <mergeCell ref="A2:U2"/>
    <mergeCell ref="L3:U3"/>
    <mergeCell ref="V3:V9"/>
    <mergeCell ref="K4:K9"/>
    <mergeCell ref="M4:M9"/>
    <mergeCell ref="L4:L9"/>
    <mergeCell ref="N4:N9"/>
    <mergeCell ref="O4:O9"/>
    <mergeCell ref="P4:P9"/>
    <mergeCell ref="U4:U9"/>
    <mergeCell ref="A3:K3"/>
    <mergeCell ref="A4:A9"/>
    <mergeCell ref="C4:C9"/>
    <mergeCell ref="D4:D9"/>
    <mergeCell ref="E4:E9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9"/>
  <sheetViews>
    <sheetView zoomScaleNormal="100" workbookViewId="0">
      <pane xSplit="12" ySplit="9" topLeftCell="N88" activePane="bottomRight" state="frozenSplit"/>
      <selection pane="topRight" activeCell="M1" sqref="M1"/>
      <selection pane="bottomLeft" activeCell="A17" sqref="A17"/>
      <selection pane="bottomRight" activeCell="AI297" sqref="AI297"/>
    </sheetView>
  </sheetViews>
  <sheetFormatPr defaultRowHeight="14.25" x14ac:dyDescent="0.2"/>
  <cols>
    <col min="2" max="2" width="13.625" customWidth="1"/>
    <col min="12" max="12" width="0" hidden="1" customWidth="1"/>
    <col min="15" max="15" width="12.25" customWidth="1"/>
    <col min="24" max="26" width="0" hidden="1" customWidth="1"/>
    <col min="28" max="33" width="0" hidden="1" customWidth="1"/>
  </cols>
  <sheetData>
    <row r="1" spans="1:34" ht="20.25" x14ac:dyDescent="0.3">
      <c r="A1" s="224" t="s">
        <v>2773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134"/>
    </row>
    <row r="2" spans="1:34" ht="20.25" x14ac:dyDescent="0.2">
      <c r="A2" s="225" t="s">
        <v>2992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135"/>
    </row>
    <row r="3" spans="1:34" ht="18.75" x14ac:dyDescent="0.2">
      <c r="A3" s="184" t="s">
        <v>207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93"/>
      <c r="N3" s="184" t="s">
        <v>208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93"/>
      <c r="AF3" s="178" t="s">
        <v>2774</v>
      </c>
      <c r="AG3" s="178" t="s">
        <v>2775</v>
      </c>
      <c r="AH3" s="178" t="s">
        <v>752</v>
      </c>
    </row>
    <row r="4" spans="1:34" ht="18.75" x14ac:dyDescent="0.2">
      <c r="A4" s="181" t="s">
        <v>2</v>
      </c>
      <c r="B4" s="181" t="s">
        <v>2704</v>
      </c>
      <c r="C4" s="181" t="s">
        <v>205</v>
      </c>
      <c r="D4" s="178" t="s">
        <v>336</v>
      </c>
      <c r="E4" s="181" t="s">
        <v>4</v>
      </c>
      <c r="F4" s="181" t="s">
        <v>1064</v>
      </c>
      <c r="G4" s="178" t="s">
        <v>206</v>
      </c>
      <c r="H4" s="184" t="s">
        <v>1066</v>
      </c>
      <c r="I4" s="185"/>
      <c r="J4" s="193"/>
      <c r="K4" s="178" t="s">
        <v>337</v>
      </c>
      <c r="L4" s="178" t="s">
        <v>2776</v>
      </c>
      <c r="M4" s="178" t="s">
        <v>2777</v>
      </c>
      <c r="N4" s="181" t="s">
        <v>2</v>
      </c>
      <c r="O4" s="178" t="s">
        <v>2778</v>
      </c>
      <c r="P4" s="178" t="s">
        <v>211</v>
      </c>
      <c r="Q4" s="178" t="s">
        <v>338</v>
      </c>
      <c r="R4" s="178" t="s">
        <v>206</v>
      </c>
      <c r="S4" s="178" t="s">
        <v>2779</v>
      </c>
      <c r="T4" s="228" t="s">
        <v>338</v>
      </c>
      <c r="U4" s="229"/>
      <c r="V4" s="229"/>
      <c r="W4" s="230"/>
      <c r="X4" s="178" t="s">
        <v>2780</v>
      </c>
      <c r="Y4" s="178" t="s">
        <v>2781</v>
      </c>
      <c r="Z4" s="178" t="s">
        <v>2782</v>
      </c>
      <c r="AA4" s="178" t="s">
        <v>2783</v>
      </c>
      <c r="AB4" s="178" t="s">
        <v>2784</v>
      </c>
      <c r="AC4" s="178" t="s">
        <v>2785</v>
      </c>
      <c r="AD4" s="178" t="s">
        <v>2786</v>
      </c>
      <c r="AE4" s="178" t="s">
        <v>2787</v>
      </c>
      <c r="AF4" s="179"/>
      <c r="AG4" s="179"/>
      <c r="AH4" s="179"/>
    </row>
    <row r="5" spans="1:34" x14ac:dyDescent="0.2">
      <c r="A5" s="182"/>
      <c r="B5" s="182"/>
      <c r="C5" s="182"/>
      <c r="D5" s="179"/>
      <c r="E5" s="182"/>
      <c r="F5" s="182"/>
      <c r="G5" s="179"/>
      <c r="H5" s="181" t="s">
        <v>6</v>
      </c>
      <c r="I5" s="181" t="s">
        <v>7</v>
      </c>
      <c r="J5" s="181" t="s">
        <v>8</v>
      </c>
      <c r="K5" s="179"/>
      <c r="L5" s="179"/>
      <c r="M5" s="179"/>
      <c r="N5" s="182"/>
      <c r="O5" s="179"/>
      <c r="P5" s="179"/>
      <c r="Q5" s="179"/>
      <c r="R5" s="179"/>
      <c r="S5" s="179"/>
      <c r="T5" s="178" t="s">
        <v>214</v>
      </c>
      <c r="U5" s="181" t="s">
        <v>215</v>
      </c>
      <c r="V5" s="181" t="s">
        <v>216</v>
      </c>
      <c r="W5" s="178" t="s">
        <v>2788</v>
      </c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</row>
    <row r="6" spans="1:34" x14ac:dyDescent="0.2">
      <c r="A6" s="182"/>
      <c r="B6" s="182"/>
      <c r="C6" s="182"/>
      <c r="D6" s="179"/>
      <c r="E6" s="182"/>
      <c r="F6" s="182"/>
      <c r="G6" s="179"/>
      <c r="H6" s="182"/>
      <c r="I6" s="182"/>
      <c r="J6" s="182"/>
      <c r="K6" s="179"/>
      <c r="L6" s="179"/>
      <c r="M6" s="179"/>
      <c r="N6" s="182"/>
      <c r="O6" s="179"/>
      <c r="P6" s="179"/>
      <c r="Q6" s="179"/>
      <c r="R6" s="179"/>
      <c r="S6" s="179"/>
      <c r="T6" s="179"/>
      <c r="U6" s="182"/>
      <c r="V6" s="182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x14ac:dyDescent="0.2">
      <c r="A7" s="182"/>
      <c r="B7" s="182"/>
      <c r="C7" s="182"/>
      <c r="D7" s="179"/>
      <c r="E7" s="182"/>
      <c r="F7" s="182"/>
      <c r="G7" s="179"/>
      <c r="H7" s="182"/>
      <c r="I7" s="182"/>
      <c r="J7" s="182"/>
      <c r="K7" s="179"/>
      <c r="L7" s="179"/>
      <c r="M7" s="179"/>
      <c r="N7" s="182"/>
      <c r="O7" s="179"/>
      <c r="P7" s="179"/>
      <c r="Q7" s="179"/>
      <c r="R7" s="179"/>
      <c r="S7" s="179"/>
      <c r="T7" s="179"/>
      <c r="U7" s="182"/>
      <c r="V7" s="182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</row>
    <row r="8" spans="1:34" x14ac:dyDescent="0.2">
      <c r="A8" s="182"/>
      <c r="B8" s="182"/>
      <c r="C8" s="182"/>
      <c r="D8" s="179"/>
      <c r="E8" s="182"/>
      <c r="F8" s="182"/>
      <c r="G8" s="179"/>
      <c r="H8" s="182"/>
      <c r="I8" s="182"/>
      <c r="J8" s="182"/>
      <c r="K8" s="179"/>
      <c r="L8" s="179"/>
      <c r="M8" s="179"/>
      <c r="N8" s="182"/>
      <c r="O8" s="179"/>
      <c r="P8" s="179"/>
      <c r="Q8" s="179"/>
      <c r="R8" s="179"/>
      <c r="S8" s="179"/>
      <c r="T8" s="179"/>
      <c r="U8" s="182"/>
      <c r="V8" s="182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</row>
    <row r="9" spans="1:34" x14ac:dyDescent="0.2">
      <c r="A9" s="183"/>
      <c r="B9" s="183"/>
      <c r="C9" s="183"/>
      <c r="D9" s="180"/>
      <c r="E9" s="183"/>
      <c r="F9" s="183"/>
      <c r="G9" s="180"/>
      <c r="H9" s="183"/>
      <c r="I9" s="183"/>
      <c r="J9" s="183"/>
      <c r="K9" s="180"/>
      <c r="L9" s="180"/>
      <c r="M9" s="180"/>
      <c r="N9" s="183"/>
      <c r="O9" s="180"/>
      <c r="P9" s="180"/>
      <c r="Q9" s="180"/>
      <c r="R9" s="180"/>
      <c r="S9" s="180"/>
      <c r="T9" s="180"/>
      <c r="U9" s="183"/>
      <c r="V9" s="183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</row>
    <row r="10" spans="1:34" ht="21.75" x14ac:dyDescent="0.2">
      <c r="A10" s="130">
        <v>1</v>
      </c>
      <c r="B10" s="128" t="s">
        <v>2994</v>
      </c>
      <c r="C10" s="128" t="s">
        <v>9</v>
      </c>
      <c r="D10" s="130">
        <v>7230</v>
      </c>
      <c r="E10" s="130">
        <v>744</v>
      </c>
      <c r="F10" s="130">
        <v>80</v>
      </c>
      <c r="G10" s="130">
        <v>2</v>
      </c>
      <c r="H10" s="130"/>
      <c r="I10" s="130">
        <v>3</v>
      </c>
      <c r="J10" s="130">
        <v>15</v>
      </c>
      <c r="K10" s="52">
        <f>H10*400+I10*100+J10</f>
        <v>315</v>
      </c>
      <c r="L10" s="128">
        <v>450</v>
      </c>
      <c r="M10" s="130">
        <f>K10*L10</f>
        <v>141750</v>
      </c>
      <c r="N10" s="128">
        <v>2</v>
      </c>
      <c r="O10" s="130" t="s">
        <v>2789</v>
      </c>
      <c r="P10" s="128" t="s">
        <v>15</v>
      </c>
      <c r="Q10" s="128" t="s">
        <v>12</v>
      </c>
      <c r="R10" s="128">
        <v>2</v>
      </c>
      <c r="S10" s="128">
        <v>157</v>
      </c>
      <c r="T10" s="128"/>
      <c r="U10" s="128">
        <v>315</v>
      </c>
      <c r="V10" s="128"/>
      <c r="W10" s="128"/>
      <c r="X10" s="128"/>
      <c r="Y10" s="128">
        <v>6400</v>
      </c>
      <c r="Z10" s="130">
        <f>S10*Y10</f>
        <v>1004800</v>
      </c>
      <c r="AA10" s="128">
        <v>21</v>
      </c>
      <c r="AB10" s="128">
        <f>Z10*80%</f>
        <v>803840</v>
      </c>
      <c r="AC10" s="130">
        <f>Z10-AB10</f>
        <v>200960</v>
      </c>
      <c r="AD10" s="130">
        <f>M10+AC10</f>
        <v>342710</v>
      </c>
      <c r="AE10" s="128">
        <v>0</v>
      </c>
      <c r="AF10" s="130">
        <v>50</v>
      </c>
      <c r="AG10" s="130">
        <v>0</v>
      </c>
      <c r="AH10" s="136">
        <f>AF10*AG10%</f>
        <v>0</v>
      </c>
    </row>
    <row r="11" spans="1:34" ht="21.75" x14ac:dyDescent="0.2">
      <c r="A11" s="128">
        <v>2</v>
      </c>
      <c r="B11" s="128"/>
      <c r="C11" s="128" t="s">
        <v>9</v>
      </c>
      <c r="D11" s="128">
        <v>7253</v>
      </c>
      <c r="E11" s="128">
        <v>103</v>
      </c>
      <c r="F11" s="128">
        <v>767</v>
      </c>
      <c r="G11" s="128">
        <v>1</v>
      </c>
      <c r="H11" s="128"/>
      <c r="I11" s="128">
        <v>1</v>
      </c>
      <c r="J11" s="128">
        <v>42</v>
      </c>
      <c r="K11" s="52">
        <f t="shared" ref="K11:K74" si="0">H11*400+I11*100+J11</f>
        <v>142</v>
      </c>
      <c r="L11" s="128">
        <v>430</v>
      </c>
      <c r="M11" s="130">
        <f t="shared" ref="M11:M74" si="1">K11*L11</f>
        <v>61060</v>
      </c>
      <c r="N11" s="128">
        <v>1</v>
      </c>
      <c r="O11" s="128" t="s">
        <v>2790</v>
      </c>
      <c r="P11" s="128"/>
      <c r="Q11" s="128"/>
      <c r="R11" s="128"/>
      <c r="S11" s="128"/>
      <c r="T11" s="128">
        <v>142</v>
      </c>
      <c r="U11" s="128"/>
      <c r="V11" s="128"/>
      <c r="W11" s="128"/>
      <c r="X11" s="128"/>
      <c r="Y11" s="128"/>
      <c r="Z11" s="130">
        <f t="shared" ref="Z11:Z74" si="2">S11*Y11</f>
        <v>0</v>
      </c>
      <c r="AA11" s="128"/>
      <c r="AB11" s="128"/>
      <c r="AC11" s="130">
        <f t="shared" ref="AC11:AC74" si="3">Z11-AB11</f>
        <v>0</v>
      </c>
      <c r="AD11" s="130">
        <f t="shared" ref="AD11:AD74" si="4">M11+AC11</f>
        <v>61060</v>
      </c>
      <c r="AE11" s="128">
        <v>0</v>
      </c>
      <c r="AF11" s="128">
        <v>50</v>
      </c>
      <c r="AG11" s="128">
        <v>0</v>
      </c>
      <c r="AH11" s="136">
        <f t="shared" ref="AH11:AH74" si="5">AF11*AG11%</f>
        <v>0</v>
      </c>
    </row>
    <row r="12" spans="1:34" ht="21.75" x14ac:dyDescent="0.2">
      <c r="A12" s="130">
        <v>3</v>
      </c>
      <c r="B12" s="128" t="s">
        <v>2561</v>
      </c>
      <c r="C12" s="128" t="s">
        <v>9</v>
      </c>
      <c r="D12" s="128">
        <v>41817</v>
      </c>
      <c r="E12" s="128">
        <v>5</v>
      </c>
      <c r="F12" s="128">
        <v>4276</v>
      </c>
      <c r="G12" s="128">
        <v>2</v>
      </c>
      <c r="H12" s="128"/>
      <c r="I12" s="128">
        <v>1</v>
      </c>
      <c r="J12" s="128">
        <v>58</v>
      </c>
      <c r="K12" s="52">
        <f t="shared" si="0"/>
        <v>158</v>
      </c>
      <c r="L12" s="128">
        <v>430</v>
      </c>
      <c r="M12" s="130">
        <f t="shared" si="1"/>
        <v>67940</v>
      </c>
      <c r="N12" s="128">
        <v>2</v>
      </c>
      <c r="O12" s="128" t="s">
        <v>2791</v>
      </c>
      <c r="P12" s="128" t="s">
        <v>15</v>
      </c>
      <c r="Q12" s="128" t="s">
        <v>42</v>
      </c>
      <c r="R12" s="128">
        <v>2</v>
      </c>
      <c r="S12" s="128">
        <v>18</v>
      </c>
      <c r="T12" s="128"/>
      <c r="U12" s="128">
        <v>158</v>
      </c>
      <c r="V12" s="128"/>
      <c r="W12" s="128"/>
      <c r="X12" s="128"/>
      <c r="Y12" s="128">
        <v>6400</v>
      </c>
      <c r="Z12" s="130">
        <f t="shared" si="2"/>
        <v>115200</v>
      </c>
      <c r="AA12" s="128">
        <v>10</v>
      </c>
      <c r="AB12" s="128">
        <f>Z12*10%</f>
        <v>11520</v>
      </c>
      <c r="AC12" s="130">
        <f t="shared" si="3"/>
        <v>103680</v>
      </c>
      <c r="AD12" s="130">
        <f t="shared" si="4"/>
        <v>171620</v>
      </c>
      <c r="AE12" s="128">
        <v>0</v>
      </c>
      <c r="AF12" s="128">
        <v>50</v>
      </c>
      <c r="AG12" s="128">
        <v>0</v>
      </c>
      <c r="AH12" s="136">
        <f t="shared" si="5"/>
        <v>0</v>
      </c>
    </row>
    <row r="13" spans="1:34" ht="21.75" x14ac:dyDescent="0.2">
      <c r="A13" s="128">
        <v>4</v>
      </c>
      <c r="B13" s="128" t="s">
        <v>2792</v>
      </c>
      <c r="C13" s="128" t="s">
        <v>9</v>
      </c>
      <c r="D13" s="128">
        <v>55410</v>
      </c>
      <c r="E13" s="128">
        <v>58</v>
      </c>
      <c r="F13" s="128">
        <v>5300</v>
      </c>
      <c r="G13" s="128">
        <v>2</v>
      </c>
      <c r="H13" s="128"/>
      <c r="I13" s="128">
        <v>1</v>
      </c>
      <c r="J13" s="128">
        <v>8</v>
      </c>
      <c r="K13" s="52">
        <f t="shared" si="0"/>
        <v>108</v>
      </c>
      <c r="L13" s="128">
        <v>400</v>
      </c>
      <c r="M13" s="130">
        <f t="shared" si="1"/>
        <v>43200</v>
      </c>
      <c r="N13" s="128">
        <v>2</v>
      </c>
      <c r="O13" s="128" t="s">
        <v>2793</v>
      </c>
      <c r="P13" s="128" t="s">
        <v>15</v>
      </c>
      <c r="Q13" s="128" t="s">
        <v>12</v>
      </c>
      <c r="R13" s="128">
        <v>2</v>
      </c>
      <c r="S13" s="128">
        <v>80</v>
      </c>
      <c r="T13" s="128"/>
      <c r="U13" s="128">
        <v>108</v>
      </c>
      <c r="V13" s="128"/>
      <c r="W13" s="129"/>
      <c r="X13" s="128"/>
      <c r="Y13" s="128">
        <v>6400</v>
      </c>
      <c r="Z13" s="130">
        <f t="shared" si="2"/>
        <v>512000</v>
      </c>
      <c r="AA13" s="128">
        <v>16</v>
      </c>
      <c r="AB13" s="128">
        <f>Z13*34%</f>
        <v>174080</v>
      </c>
      <c r="AC13" s="130">
        <f t="shared" si="3"/>
        <v>337920</v>
      </c>
      <c r="AD13" s="130">
        <f t="shared" si="4"/>
        <v>381120</v>
      </c>
      <c r="AE13" s="128">
        <v>0</v>
      </c>
      <c r="AF13" s="128">
        <v>50</v>
      </c>
      <c r="AG13" s="128">
        <v>0</v>
      </c>
      <c r="AH13" s="136">
        <f t="shared" si="5"/>
        <v>0</v>
      </c>
    </row>
    <row r="14" spans="1:34" ht="21.75" x14ac:dyDescent="0.2">
      <c r="A14" s="130">
        <v>5</v>
      </c>
      <c r="B14" s="128"/>
      <c r="C14" s="128" t="s">
        <v>9</v>
      </c>
      <c r="D14" s="128">
        <v>56364</v>
      </c>
      <c r="E14" s="128">
        <v>147</v>
      </c>
      <c r="F14" s="128">
        <v>5812</v>
      </c>
      <c r="G14" s="128">
        <v>1</v>
      </c>
      <c r="H14" s="128">
        <v>9</v>
      </c>
      <c r="I14" s="128">
        <v>2</v>
      </c>
      <c r="J14" s="128">
        <v>78</v>
      </c>
      <c r="K14" s="52">
        <f t="shared" si="0"/>
        <v>3878</v>
      </c>
      <c r="L14" s="128">
        <v>430</v>
      </c>
      <c r="M14" s="130">
        <f t="shared" si="1"/>
        <v>1667540</v>
      </c>
      <c r="N14" s="128">
        <v>1</v>
      </c>
      <c r="O14" s="128" t="s">
        <v>2793</v>
      </c>
      <c r="P14" s="128"/>
      <c r="Q14" s="128"/>
      <c r="R14" s="128">
        <v>1</v>
      </c>
      <c r="S14" s="128"/>
      <c r="T14" s="128">
        <v>3878</v>
      </c>
      <c r="U14" s="128"/>
      <c r="V14" s="128"/>
      <c r="W14" s="128"/>
      <c r="X14" s="128"/>
      <c r="Y14" s="128"/>
      <c r="Z14" s="130">
        <f t="shared" si="2"/>
        <v>0</v>
      </c>
      <c r="AA14" s="128"/>
      <c r="AB14" s="128"/>
      <c r="AC14" s="130">
        <f t="shared" si="3"/>
        <v>0</v>
      </c>
      <c r="AD14" s="130">
        <f t="shared" si="4"/>
        <v>1667540</v>
      </c>
      <c r="AE14" s="128">
        <v>0</v>
      </c>
      <c r="AF14" s="128">
        <v>50</v>
      </c>
      <c r="AG14" s="128">
        <v>0</v>
      </c>
      <c r="AH14" s="136">
        <f t="shared" si="5"/>
        <v>0</v>
      </c>
    </row>
    <row r="15" spans="1:34" ht="21.75" x14ac:dyDescent="0.2">
      <c r="A15" s="128">
        <v>6</v>
      </c>
      <c r="B15" s="128"/>
      <c r="C15" s="128" t="s">
        <v>13</v>
      </c>
      <c r="D15" s="128"/>
      <c r="E15" s="128"/>
      <c r="F15" s="128"/>
      <c r="G15" s="128">
        <v>1</v>
      </c>
      <c r="H15" s="128">
        <v>9</v>
      </c>
      <c r="I15" s="128"/>
      <c r="J15" s="128"/>
      <c r="K15" s="52">
        <f t="shared" si="0"/>
        <v>3600</v>
      </c>
      <c r="L15" s="128">
        <v>75</v>
      </c>
      <c r="M15" s="130">
        <f t="shared" si="1"/>
        <v>270000</v>
      </c>
      <c r="N15" s="128">
        <v>1</v>
      </c>
      <c r="O15" s="128" t="s">
        <v>2793</v>
      </c>
      <c r="P15" s="128"/>
      <c r="Q15" s="128"/>
      <c r="R15" s="128">
        <v>1</v>
      </c>
      <c r="S15" s="128"/>
      <c r="T15" s="128">
        <v>3600</v>
      </c>
      <c r="U15" s="128"/>
      <c r="V15" s="128"/>
      <c r="W15" s="128"/>
      <c r="X15" s="128"/>
      <c r="Y15" s="128"/>
      <c r="Z15" s="130">
        <f t="shared" si="2"/>
        <v>0</v>
      </c>
      <c r="AA15" s="128"/>
      <c r="AB15" s="128"/>
      <c r="AC15" s="130">
        <f t="shared" si="3"/>
        <v>0</v>
      </c>
      <c r="AD15" s="130">
        <f t="shared" si="4"/>
        <v>270000</v>
      </c>
      <c r="AE15" s="128">
        <v>0</v>
      </c>
      <c r="AF15" s="128">
        <v>0</v>
      </c>
      <c r="AG15" s="128">
        <v>270000</v>
      </c>
      <c r="AH15" s="136">
        <v>0.01</v>
      </c>
    </row>
    <row r="16" spans="1:34" ht="21.75" x14ac:dyDescent="0.2">
      <c r="A16" s="130">
        <v>7</v>
      </c>
      <c r="B16" s="128" t="s">
        <v>2794</v>
      </c>
      <c r="C16" s="128" t="s">
        <v>9</v>
      </c>
      <c r="D16" s="128">
        <v>8619</v>
      </c>
      <c r="E16" s="128">
        <v>3879</v>
      </c>
      <c r="F16" s="128">
        <v>16</v>
      </c>
      <c r="G16" s="128">
        <v>2</v>
      </c>
      <c r="H16" s="128"/>
      <c r="I16" s="128">
        <v>1</v>
      </c>
      <c r="J16" s="128">
        <v>55</v>
      </c>
      <c r="K16" s="52">
        <f t="shared" si="0"/>
        <v>155</v>
      </c>
      <c r="L16" s="128">
        <v>400</v>
      </c>
      <c r="M16" s="130">
        <f t="shared" si="1"/>
        <v>62000</v>
      </c>
      <c r="N16" s="128">
        <v>2</v>
      </c>
      <c r="O16" s="128" t="s">
        <v>2795</v>
      </c>
      <c r="P16" s="128" t="s">
        <v>15</v>
      </c>
      <c r="Q16" s="128" t="s">
        <v>12</v>
      </c>
      <c r="R16" s="128">
        <v>2</v>
      </c>
      <c r="S16" s="128">
        <v>189</v>
      </c>
      <c r="T16" s="128"/>
      <c r="U16" s="128">
        <v>155</v>
      </c>
      <c r="V16" s="128"/>
      <c r="W16" s="128"/>
      <c r="X16" s="128"/>
      <c r="Y16" s="128">
        <v>6400</v>
      </c>
      <c r="Z16" s="130">
        <f t="shared" si="2"/>
        <v>1209600</v>
      </c>
      <c r="AA16" s="128">
        <v>21</v>
      </c>
      <c r="AB16" s="128">
        <f>Z16*80%</f>
        <v>967680</v>
      </c>
      <c r="AC16" s="130">
        <f t="shared" si="3"/>
        <v>241920</v>
      </c>
      <c r="AD16" s="130">
        <f t="shared" si="4"/>
        <v>303920</v>
      </c>
      <c r="AE16" s="128">
        <v>0</v>
      </c>
      <c r="AF16" s="128">
        <v>50</v>
      </c>
      <c r="AG16" s="128">
        <v>0</v>
      </c>
      <c r="AH16" s="136">
        <f t="shared" si="5"/>
        <v>0</v>
      </c>
    </row>
    <row r="17" spans="1:34" ht="21.75" x14ac:dyDescent="0.2">
      <c r="A17" s="128">
        <v>8</v>
      </c>
      <c r="B17" s="128"/>
      <c r="C17" s="128" t="s">
        <v>9</v>
      </c>
      <c r="D17" s="128">
        <v>14592</v>
      </c>
      <c r="E17" s="128">
        <v>1754</v>
      </c>
      <c r="F17" s="128">
        <v>7</v>
      </c>
      <c r="G17" s="128">
        <v>1</v>
      </c>
      <c r="H17" s="128">
        <v>14</v>
      </c>
      <c r="I17" s="128">
        <v>2</v>
      </c>
      <c r="J17" s="128">
        <v>79</v>
      </c>
      <c r="K17" s="52">
        <f t="shared" si="0"/>
        <v>5879</v>
      </c>
      <c r="L17" s="128">
        <v>430</v>
      </c>
      <c r="M17" s="130">
        <f t="shared" si="1"/>
        <v>2527970</v>
      </c>
      <c r="N17" s="128">
        <v>1</v>
      </c>
      <c r="O17" s="128" t="s">
        <v>2795</v>
      </c>
      <c r="P17" s="128"/>
      <c r="Q17" s="128"/>
      <c r="R17" s="128">
        <v>1</v>
      </c>
      <c r="S17" s="128"/>
      <c r="T17" s="128">
        <v>5879</v>
      </c>
      <c r="U17" s="128"/>
      <c r="V17" s="128"/>
      <c r="W17" s="128"/>
      <c r="X17" s="128"/>
      <c r="Y17" s="128"/>
      <c r="Z17" s="130">
        <f t="shared" si="2"/>
        <v>0</v>
      </c>
      <c r="AA17" s="128"/>
      <c r="AB17" s="128"/>
      <c r="AC17" s="130">
        <f t="shared" si="3"/>
        <v>0</v>
      </c>
      <c r="AD17" s="130">
        <f t="shared" si="4"/>
        <v>2527970</v>
      </c>
      <c r="AE17" s="128">
        <v>0</v>
      </c>
      <c r="AF17" s="128">
        <v>50</v>
      </c>
      <c r="AG17" s="128">
        <v>0</v>
      </c>
      <c r="AH17" s="136">
        <f t="shared" si="5"/>
        <v>0</v>
      </c>
    </row>
    <row r="18" spans="1:34" ht="21.75" x14ac:dyDescent="0.2">
      <c r="A18" s="130">
        <v>9</v>
      </c>
      <c r="B18" s="128"/>
      <c r="C18" s="128" t="s">
        <v>9</v>
      </c>
      <c r="D18" s="128">
        <v>39468</v>
      </c>
      <c r="E18" s="128">
        <v>4186</v>
      </c>
      <c r="F18" s="128">
        <v>49</v>
      </c>
      <c r="G18" s="128">
        <v>1</v>
      </c>
      <c r="H18" s="128"/>
      <c r="I18" s="128"/>
      <c r="J18" s="128">
        <v>76</v>
      </c>
      <c r="K18" s="52">
        <f t="shared" si="0"/>
        <v>76</v>
      </c>
      <c r="L18" s="128">
        <v>400</v>
      </c>
      <c r="M18" s="130">
        <f t="shared" si="1"/>
        <v>30400</v>
      </c>
      <c r="N18" s="128">
        <v>1</v>
      </c>
      <c r="O18" s="128" t="s">
        <v>2795</v>
      </c>
      <c r="P18" s="128"/>
      <c r="Q18" s="128"/>
      <c r="R18" s="128">
        <v>1</v>
      </c>
      <c r="S18" s="128"/>
      <c r="T18" s="128">
        <v>76</v>
      </c>
      <c r="U18" s="128"/>
      <c r="V18" s="128"/>
      <c r="W18" s="128"/>
      <c r="X18" s="128"/>
      <c r="Y18" s="128"/>
      <c r="Z18" s="130">
        <f t="shared" si="2"/>
        <v>0</v>
      </c>
      <c r="AA18" s="128"/>
      <c r="AB18" s="128"/>
      <c r="AC18" s="130">
        <f t="shared" si="3"/>
        <v>0</v>
      </c>
      <c r="AD18" s="130">
        <f t="shared" si="4"/>
        <v>30400</v>
      </c>
      <c r="AE18" s="128">
        <v>0</v>
      </c>
      <c r="AF18" s="128">
        <v>50</v>
      </c>
      <c r="AG18" s="128">
        <v>0</v>
      </c>
      <c r="AH18" s="136">
        <f t="shared" si="5"/>
        <v>0</v>
      </c>
    </row>
    <row r="19" spans="1:34" ht="21.75" x14ac:dyDescent="0.2">
      <c r="A19" s="128">
        <v>10</v>
      </c>
      <c r="B19" s="128"/>
      <c r="C19" s="128" t="s">
        <v>9</v>
      </c>
      <c r="D19" s="128">
        <v>54020</v>
      </c>
      <c r="E19" s="128">
        <v>4155</v>
      </c>
      <c r="F19" s="128">
        <v>52</v>
      </c>
      <c r="G19" s="128">
        <v>1</v>
      </c>
      <c r="H19" s="128"/>
      <c r="I19" s="128">
        <v>3</v>
      </c>
      <c r="J19" s="128">
        <v>56</v>
      </c>
      <c r="K19" s="52">
        <f t="shared" si="0"/>
        <v>356</v>
      </c>
      <c r="L19" s="128">
        <v>350</v>
      </c>
      <c r="M19" s="130">
        <f t="shared" si="1"/>
        <v>124600</v>
      </c>
      <c r="N19" s="128">
        <v>1</v>
      </c>
      <c r="O19" s="128" t="s">
        <v>2795</v>
      </c>
      <c r="P19" s="128"/>
      <c r="Q19" s="128"/>
      <c r="R19" s="128">
        <v>1</v>
      </c>
      <c r="S19" s="128"/>
      <c r="T19" s="128">
        <v>356</v>
      </c>
      <c r="U19" s="128"/>
      <c r="V19" s="128"/>
      <c r="W19" s="128"/>
      <c r="X19" s="128"/>
      <c r="Y19" s="128"/>
      <c r="Z19" s="130">
        <f t="shared" si="2"/>
        <v>0</v>
      </c>
      <c r="AA19" s="128"/>
      <c r="AB19" s="128"/>
      <c r="AC19" s="130">
        <f t="shared" si="3"/>
        <v>0</v>
      </c>
      <c r="AD19" s="130">
        <f t="shared" si="4"/>
        <v>124600</v>
      </c>
      <c r="AE19" s="128">
        <v>0</v>
      </c>
      <c r="AF19" s="128">
        <v>50</v>
      </c>
      <c r="AG19" s="128">
        <v>0</v>
      </c>
      <c r="AH19" s="136">
        <f t="shared" si="5"/>
        <v>0</v>
      </c>
    </row>
    <row r="20" spans="1:34" ht="21.75" x14ac:dyDescent="0.2">
      <c r="A20" s="130">
        <v>11</v>
      </c>
      <c r="B20" s="128"/>
      <c r="C20" s="128" t="s">
        <v>13</v>
      </c>
      <c r="D20" s="128"/>
      <c r="E20" s="128"/>
      <c r="F20" s="128"/>
      <c r="G20" s="128">
        <v>1</v>
      </c>
      <c r="H20" s="128">
        <v>35</v>
      </c>
      <c r="I20" s="128"/>
      <c r="J20" s="128"/>
      <c r="K20" s="52">
        <f t="shared" si="0"/>
        <v>14000</v>
      </c>
      <c r="L20" s="128">
        <v>75</v>
      </c>
      <c r="M20" s="130">
        <f t="shared" si="1"/>
        <v>1050000</v>
      </c>
      <c r="N20" s="128">
        <v>1</v>
      </c>
      <c r="O20" s="128" t="s">
        <v>2795</v>
      </c>
      <c r="P20" s="128"/>
      <c r="Q20" s="128"/>
      <c r="R20" s="128">
        <v>1</v>
      </c>
      <c r="S20" s="128"/>
      <c r="T20" s="128">
        <v>14000</v>
      </c>
      <c r="U20" s="128"/>
      <c r="V20" s="128"/>
      <c r="W20" s="128"/>
      <c r="X20" s="128"/>
      <c r="Y20" s="128"/>
      <c r="Z20" s="130">
        <f t="shared" si="2"/>
        <v>0</v>
      </c>
      <c r="AA20" s="128"/>
      <c r="AB20" s="128"/>
      <c r="AC20" s="130">
        <f t="shared" si="3"/>
        <v>0</v>
      </c>
      <c r="AD20" s="130">
        <f t="shared" si="4"/>
        <v>1050000</v>
      </c>
      <c r="AE20" s="128">
        <v>0</v>
      </c>
      <c r="AF20" s="128">
        <v>0</v>
      </c>
      <c r="AG20" s="128">
        <v>1050000</v>
      </c>
      <c r="AH20" s="136">
        <v>0.01</v>
      </c>
    </row>
    <row r="21" spans="1:34" ht="21.75" x14ac:dyDescent="0.2">
      <c r="A21" s="128">
        <v>12</v>
      </c>
      <c r="B21" s="128" t="s">
        <v>2796</v>
      </c>
      <c r="C21" s="128" t="s">
        <v>9</v>
      </c>
      <c r="D21" s="128">
        <v>62018</v>
      </c>
      <c r="E21" s="128">
        <v>6038</v>
      </c>
      <c r="F21" s="128">
        <v>74</v>
      </c>
      <c r="G21" s="128">
        <v>2</v>
      </c>
      <c r="H21" s="128"/>
      <c r="I21" s="128"/>
      <c r="J21" s="128">
        <v>99</v>
      </c>
      <c r="K21" s="52">
        <f t="shared" si="0"/>
        <v>99</v>
      </c>
      <c r="L21" s="128">
        <v>430</v>
      </c>
      <c r="M21" s="130">
        <f t="shared" si="1"/>
        <v>42570</v>
      </c>
      <c r="N21" s="128">
        <v>2</v>
      </c>
      <c r="O21" s="128" t="s">
        <v>2797</v>
      </c>
      <c r="P21" s="128" t="s">
        <v>15</v>
      </c>
      <c r="Q21" s="128" t="s">
        <v>42</v>
      </c>
      <c r="R21" s="128">
        <v>2</v>
      </c>
      <c r="S21" s="128">
        <v>86</v>
      </c>
      <c r="T21" s="128"/>
      <c r="U21" s="128">
        <v>99</v>
      </c>
      <c r="V21" s="128"/>
      <c r="W21" s="128"/>
      <c r="X21" s="128"/>
      <c r="Y21" s="128">
        <v>6400</v>
      </c>
      <c r="Z21" s="130">
        <f t="shared" si="2"/>
        <v>550400</v>
      </c>
      <c r="AA21" s="128">
        <v>21</v>
      </c>
      <c r="AB21" s="128">
        <f>Z21*80%</f>
        <v>440320</v>
      </c>
      <c r="AC21" s="130">
        <f t="shared" si="3"/>
        <v>110080</v>
      </c>
      <c r="AD21" s="130">
        <f t="shared" si="4"/>
        <v>152650</v>
      </c>
      <c r="AE21" s="128">
        <v>0</v>
      </c>
      <c r="AF21" s="128">
        <v>50</v>
      </c>
      <c r="AG21" s="128">
        <v>0</v>
      </c>
      <c r="AH21" s="136">
        <f t="shared" si="5"/>
        <v>0</v>
      </c>
    </row>
    <row r="22" spans="1:34" ht="21.75" x14ac:dyDescent="0.2">
      <c r="A22" s="130">
        <v>13</v>
      </c>
      <c r="B22" s="128"/>
      <c r="C22" s="128" t="s">
        <v>9</v>
      </c>
      <c r="D22" s="128">
        <v>48470</v>
      </c>
      <c r="E22" s="128">
        <v>4647</v>
      </c>
      <c r="F22" s="128">
        <v>189</v>
      </c>
      <c r="G22" s="128">
        <v>1</v>
      </c>
      <c r="H22" s="128">
        <v>9</v>
      </c>
      <c r="I22" s="128">
        <v>1</v>
      </c>
      <c r="J22" s="128">
        <v>31</v>
      </c>
      <c r="K22" s="52">
        <f t="shared" si="0"/>
        <v>3731</v>
      </c>
      <c r="L22" s="128">
        <v>75</v>
      </c>
      <c r="M22" s="130">
        <f t="shared" si="1"/>
        <v>279825</v>
      </c>
      <c r="N22" s="128">
        <v>1</v>
      </c>
      <c r="O22" s="128" t="s">
        <v>2797</v>
      </c>
      <c r="P22" s="128"/>
      <c r="Q22" s="128"/>
      <c r="R22" s="128">
        <v>1</v>
      </c>
      <c r="S22" s="128"/>
      <c r="T22" s="128">
        <v>3731</v>
      </c>
      <c r="U22" s="128"/>
      <c r="V22" s="128"/>
      <c r="W22" s="128"/>
      <c r="X22" s="128"/>
      <c r="Y22" s="128"/>
      <c r="Z22" s="130">
        <f t="shared" si="2"/>
        <v>0</v>
      </c>
      <c r="AA22" s="128"/>
      <c r="AB22" s="128"/>
      <c r="AC22" s="130">
        <f t="shared" si="3"/>
        <v>0</v>
      </c>
      <c r="AD22" s="130">
        <f t="shared" si="4"/>
        <v>279825</v>
      </c>
      <c r="AE22" s="128">
        <v>0</v>
      </c>
      <c r="AF22" s="128">
        <v>50</v>
      </c>
      <c r="AG22" s="128">
        <v>0</v>
      </c>
      <c r="AH22" s="136">
        <f t="shared" si="5"/>
        <v>0</v>
      </c>
    </row>
    <row r="23" spans="1:34" ht="21.75" x14ac:dyDescent="0.2">
      <c r="A23" s="128">
        <v>14</v>
      </c>
      <c r="B23" s="128" t="s">
        <v>2798</v>
      </c>
      <c r="C23" s="128" t="s">
        <v>9</v>
      </c>
      <c r="D23" s="128">
        <v>7251</v>
      </c>
      <c r="E23" s="128">
        <v>765</v>
      </c>
      <c r="F23" s="128">
        <v>101</v>
      </c>
      <c r="G23" s="128">
        <v>1</v>
      </c>
      <c r="H23" s="128">
        <v>2</v>
      </c>
      <c r="I23" s="128">
        <v>1</v>
      </c>
      <c r="J23" s="128">
        <v>54</v>
      </c>
      <c r="K23" s="52">
        <f t="shared" si="0"/>
        <v>954</v>
      </c>
      <c r="L23" s="128">
        <v>390</v>
      </c>
      <c r="M23" s="130">
        <f t="shared" si="1"/>
        <v>372060</v>
      </c>
      <c r="N23" s="128">
        <v>1</v>
      </c>
      <c r="O23" s="128" t="s">
        <v>2799</v>
      </c>
      <c r="P23" s="128"/>
      <c r="Q23" s="128"/>
      <c r="R23" s="128">
        <v>1</v>
      </c>
      <c r="S23" s="128"/>
      <c r="T23" s="128">
        <v>954</v>
      </c>
      <c r="U23" s="128"/>
      <c r="V23" s="128"/>
      <c r="W23" s="128"/>
      <c r="X23" s="128"/>
      <c r="Y23" s="128"/>
      <c r="Z23" s="130">
        <f t="shared" si="2"/>
        <v>0</v>
      </c>
      <c r="AA23" s="128"/>
      <c r="AB23" s="128"/>
      <c r="AC23" s="130">
        <f t="shared" si="3"/>
        <v>0</v>
      </c>
      <c r="AD23" s="130">
        <f t="shared" si="4"/>
        <v>372060</v>
      </c>
      <c r="AE23" s="128">
        <v>0</v>
      </c>
      <c r="AF23" s="128">
        <v>50</v>
      </c>
      <c r="AG23" s="128">
        <v>0</v>
      </c>
      <c r="AH23" s="136">
        <f t="shared" si="5"/>
        <v>0</v>
      </c>
    </row>
    <row r="24" spans="1:34" ht="21.75" x14ac:dyDescent="0.2">
      <c r="A24" s="130">
        <v>15</v>
      </c>
      <c r="B24" s="128" t="s">
        <v>2666</v>
      </c>
      <c r="C24" s="128" t="s">
        <v>9</v>
      </c>
      <c r="D24" s="128">
        <v>7145</v>
      </c>
      <c r="E24" s="128">
        <v>662</v>
      </c>
      <c r="F24" s="128">
        <v>109</v>
      </c>
      <c r="G24" s="128">
        <v>2</v>
      </c>
      <c r="H24" s="128">
        <v>1</v>
      </c>
      <c r="I24" s="128">
        <v>2</v>
      </c>
      <c r="J24" s="128">
        <v>9</v>
      </c>
      <c r="K24" s="52">
        <f t="shared" si="0"/>
        <v>609</v>
      </c>
      <c r="L24" s="128">
        <v>390</v>
      </c>
      <c r="M24" s="130">
        <f t="shared" si="1"/>
        <v>237510</v>
      </c>
      <c r="N24" s="128">
        <v>2</v>
      </c>
      <c r="O24" s="128" t="s">
        <v>2800</v>
      </c>
      <c r="P24" s="128" t="s">
        <v>15</v>
      </c>
      <c r="Q24" s="128" t="s">
        <v>12</v>
      </c>
      <c r="R24" s="128">
        <v>2</v>
      </c>
      <c r="S24" s="128">
        <v>138</v>
      </c>
      <c r="T24" s="128"/>
      <c r="U24" s="128">
        <v>609</v>
      </c>
      <c r="V24" s="128"/>
      <c r="W24" s="128"/>
      <c r="X24" s="128"/>
      <c r="Y24" s="128">
        <v>6400</v>
      </c>
      <c r="Z24" s="130">
        <f t="shared" si="2"/>
        <v>883200</v>
      </c>
      <c r="AA24" s="128">
        <v>21</v>
      </c>
      <c r="AB24" s="128">
        <f>Z24*80%</f>
        <v>706560</v>
      </c>
      <c r="AC24" s="130">
        <f t="shared" si="3"/>
        <v>176640</v>
      </c>
      <c r="AD24" s="130">
        <f t="shared" si="4"/>
        <v>414150</v>
      </c>
      <c r="AE24" s="128">
        <v>0</v>
      </c>
      <c r="AF24" s="128">
        <v>50</v>
      </c>
      <c r="AG24" s="128">
        <v>0</v>
      </c>
      <c r="AH24" s="136">
        <f t="shared" si="5"/>
        <v>0</v>
      </c>
    </row>
    <row r="25" spans="1:34" ht="21.75" x14ac:dyDescent="0.2">
      <c r="A25" s="128">
        <v>16</v>
      </c>
      <c r="B25" s="128" t="s">
        <v>2801</v>
      </c>
      <c r="C25" s="128" t="s">
        <v>9</v>
      </c>
      <c r="D25" s="128">
        <v>41029</v>
      </c>
      <c r="E25" s="128">
        <v>1519</v>
      </c>
      <c r="F25" s="128">
        <v>139</v>
      </c>
      <c r="G25" s="128">
        <v>1</v>
      </c>
      <c r="H25" s="128">
        <v>5</v>
      </c>
      <c r="I25" s="128">
        <v>1</v>
      </c>
      <c r="J25" s="128">
        <v>48</v>
      </c>
      <c r="K25" s="52">
        <f t="shared" si="0"/>
        <v>2148</v>
      </c>
      <c r="L25" s="128">
        <v>75</v>
      </c>
      <c r="M25" s="130">
        <f t="shared" si="1"/>
        <v>161100</v>
      </c>
      <c r="N25" s="128">
        <v>1</v>
      </c>
      <c r="O25" s="128" t="s">
        <v>2800</v>
      </c>
      <c r="P25" s="128"/>
      <c r="Q25" s="128"/>
      <c r="R25" s="128">
        <v>1</v>
      </c>
      <c r="S25" s="128"/>
      <c r="T25" s="128">
        <v>2148</v>
      </c>
      <c r="U25" s="128"/>
      <c r="V25" s="128"/>
      <c r="W25" s="128"/>
      <c r="X25" s="128"/>
      <c r="Y25" s="128"/>
      <c r="Z25" s="130">
        <f t="shared" si="2"/>
        <v>0</v>
      </c>
      <c r="AA25" s="128"/>
      <c r="AB25" s="128"/>
      <c r="AC25" s="130">
        <f t="shared" si="3"/>
        <v>0</v>
      </c>
      <c r="AD25" s="130">
        <f t="shared" si="4"/>
        <v>161100</v>
      </c>
      <c r="AE25" s="128">
        <v>0</v>
      </c>
      <c r="AF25" s="128">
        <v>50</v>
      </c>
      <c r="AG25" s="128">
        <v>0</v>
      </c>
      <c r="AH25" s="136">
        <f t="shared" si="5"/>
        <v>0</v>
      </c>
    </row>
    <row r="26" spans="1:34" ht="21.75" x14ac:dyDescent="0.2">
      <c r="A26" s="130">
        <v>17</v>
      </c>
      <c r="B26" s="128" t="s">
        <v>2665</v>
      </c>
      <c r="C26" s="128" t="s">
        <v>9</v>
      </c>
      <c r="D26" s="128">
        <v>33812</v>
      </c>
      <c r="E26" s="128">
        <v>3842</v>
      </c>
      <c r="F26" s="128">
        <v>265</v>
      </c>
      <c r="G26" s="128">
        <v>2</v>
      </c>
      <c r="H26" s="128">
        <v>1</v>
      </c>
      <c r="I26" s="128">
        <v>2</v>
      </c>
      <c r="J26" s="128">
        <v>46</v>
      </c>
      <c r="K26" s="52">
        <f t="shared" si="0"/>
        <v>646</v>
      </c>
      <c r="L26" s="128">
        <v>380</v>
      </c>
      <c r="M26" s="130">
        <f t="shared" si="1"/>
        <v>245480</v>
      </c>
      <c r="N26" s="128">
        <v>2</v>
      </c>
      <c r="O26" s="128" t="s">
        <v>2802</v>
      </c>
      <c r="P26" s="128" t="s">
        <v>15</v>
      </c>
      <c r="Q26" s="128" t="s">
        <v>12</v>
      </c>
      <c r="R26" s="128">
        <v>2</v>
      </c>
      <c r="S26" s="128">
        <v>180</v>
      </c>
      <c r="T26" s="128"/>
      <c r="U26" s="128">
        <v>646</v>
      </c>
      <c r="V26" s="128"/>
      <c r="W26" s="128"/>
      <c r="X26" s="128"/>
      <c r="Y26" s="128">
        <v>6400</v>
      </c>
      <c r="Z26" s="130">
        <f t="shared" si="2"/>
        <v>1152000</v>
      </c>
      <c r="AA26" s="128">
        <v>21</v>
      </c>
      <c r="AB26" s="128">
        <f>Z26*80%</f>
        <v>921600</v>
      </c>
      <c r="AC26" s="130">
        <f t="shared" si="3"/>
        <v>230400</v>
      </c>
      <c r="AD26" s="130">
        <f t="shared" si="4"/>
        <v>475880</v>
      </c>
      <c r="AE26" s="128">
        <v>0</v>
      </c>
      <c r="AF26" s="128">
        <v>50</v>
      </c>
      <c r="AG26" s="128">
        <v>0</v>
      </c>
      <c r="AH26" s="136">
        <f t="shared" si="5"/>
        <v>0</v>
      </c>
    </row>
    <row r="27" spans="1:34" ht="21.75" x14ac:dyDescent="0.2">
      <c r="A27" s="128">
        <v>18</v>
      </c>
      <c r="B27" s="128"/>
      <c r="C27" s="128" t="s">
        <v>9</v>
      </c>
      <c r="D27" s="128">
        <v>55214</v>
      </c>
      <c r="E27" s="128">
        <v>5741</v>
      </c>
      <c r="F27" s="128">
        <v>166</v>
      </c>
      <c r="G27" s="128">
        <v>1</v>
      </c>
      <c r="H27" s="128">
        <v>9</v>
      </c>
      <c r="I27" s="128">
        <v>1</v>
      </c>
      <c r="J27" s="128">
        <v>70</v>
      </c>
      <c r="K27" s="52">
        <f t="shared" si="0"/>
        <v>3770</v>
      </c>
      <c r="L27" s="128">
        <v>75</v>
      </c>
      <c r="M27" s="130">
        <f t="shared" si="1"/>
        <v>282750</v>
      </c>
      <c r="N27" s="128">
        <v>1</v>
      </c>
      <c r="O27" s="128" t="s">
        <v>2802</v>
      </c>
      <c r="P27" s="128"/>
      <c r="Q27" s="128"/>
      <c r="R27" s="128"/>
      <c r="S27" s="128"/>
      <c r="T27" s="128">
        <v>3770</v>
      </c>
      <c r="U27" s="128"/>
      <c r="V27" s="128"/>
      <c r="W27" s="128"/>
      <c r="X27" s="128"/>
      <c r="Y27" s="128"/>
      <c r="Z27" s="130">
        <f t="shared" si="2"/>
        <v>0</v>
      </c>
      <c r="AA27" s="128"/>
      <c r="AB27" s="128"/>
      <c r="AC27" s="130">
        <f t="shared" si="3"/>
        <v>0</v>
      </c>
      <c r="AD27" s="130">
        <f t="shared" si="4"/>
        <v>282750</v>
      </c>
      <c r="AE27" s="128">
        <v>0</v>
      </c>
      <c r="AF27" s="128">
        <v>50</v>
      </c>
      <c r="AG27" s="128">
        <v>0</v>
      </c>
      <c r="AH27" s="136">
        <f t="shared" si="5"/>
        <v>0</v>
      </c>
    </row>
    <row r="28" spans="1:34" ht="21.75" x14ac:dyDescent="0.2">
      <c r="A28" s="130">
        <v>19</v>
      </c>
      <c r="B28" s="128"/>
      <c r="C28" s="128" t="s">
        <v>9</v>
      </c>
      <c r="D28" s="128"/>
      <c r="E28" s="128">
        <v>3640</v>
      </c>
      <c r="F28" s="128">
        <v>46</v>
      </c>
      <c r="G28" s="128">
        <v>1</v>
      </c>
      <c r="H28" s="128">
        <v>7</v>
      </c>
      <c r="I28" s="128"/>
      <c r="J28" s="128">
        <v>36</v>
      </c>
      <c r="K28" s="52">
        <f t="shared" si="0"/>
        <v>2836</v>
      </c>
      <c r="L28" s="128">
        <v>75</v>
      </c>
      <c r="M28" s="130">
        <f t="shared" si="1"/>
        <v>212700</v>
      </c>
      <c r="N28" s="128">
        <v>1</v>
      </c>
      <c r="O28" s="128" t="s">
        <v>2802</v>
      </c>
      <c r="P28" s="128"/>
      <c r="Q28" s="128"/>
      <c r="R28" s="128"/>
      <c r="S28" s="128"/>
      <c r="T28" s="128">
        <v>2836</v>
      </c>
      <c r="U28" s="128"/>
      <c r="V28" s="128"/>
      <c r="W28" s="128"/>
      <c r="X28" s="128"/>
      <c r="Y28" s="128"/>
      <c r="Z28" s="130">
        <f t="shared" si="2"/>
        <v>0</v>
      </c>
      <c r="AA28" s="128"/>
      <c r="AB28" s="128"/>
      <c r="AC28" s="130">
        <f t="shared" si="3"/>
        <v>0</v>
      </c>
      <c r="AD28" s="130">
        <f t="shared" si="4"/>
        <v>212700</v>
      </c>
      <c r="AE28" s="128">
        <v>0</v>
      </c>
      <c r="AF28" s="128">
        <v>50</v>
      </c>
      <c r="AG28" s="128">
        <v>0</v>
      </c>
      <c r="AH28" s="136">
        <f t="shared" si="5"/>
        <v>0</v>
      </c>
    </row>
    <row r="29" spans="1:34" ht="21.75" x14ac:dyDescent="0.2">
      <c r="A29" s="128">
        <v>20</v>
      </c>
      <c r="B29" s="128"/>
      <c r="C29" s="128" t="s">
        <v>9</v>
      </c>
      <c r="D29" s="128">
        <v>16933</v>
      </c>
      <c r="E29" s="128">
        <v>2866</v>
      </c>
      <c r="F29" s="128">
        <v>43</v>
      </c>
      <c r="G29" s="128">
        <v>1</v>
      </c>
      <c r="H29" s="128">
        <v>10</v>
      </c>
      <c r="I29" s="128">
        <v>3</v>
      </c>
      <c r="J29" s="128"/>
      <c r="K29" s="52">
        <f t="shared" si="0"/>
        <v>4300</v>
      </c>
      <c r="L29" s="128">
        <v>75</v>
      </c>
      <c r="M29" s="130">
        <f t="shared" si="1"/>
        <v>322500</v>
      </c>
      <c r="N29" s="128">
        <v>1</v>
      </c>
      <c r="O29" s="128" t="s">
        <v>2802</v>
      </c>
      <c r="P29" s="128"/>
      <c r="Q29" s="128"/>
      <c r="R29" s="128"/>
      <c r="S29" s="128"/>
      <c r="T29" s="128">
        <v>4300</v>
      </c>
      <c r="U29" s="128"/>
      <c r="V29" s="128"/>
      <c r="W29" s="128"/>
      <c r="X29" s="128"/>
      <c r="Y29" s="128"/>
      <c r="Z29" s="130">
        <f t="shared" si="2"/>
        <v>0</v>
      </c>
      <c r="AA29" s="128"/>
      <c r="AB29" s="128"/>
      <c r="AC29" s="130">
        <f t="shared" si="3"/>
        <v>0</v>
      </c>
      <c r="AD29" s="130">
        <f t="shared" si="4"/>
        <v>322500</v>
      </c>
      <c r="AE29" s="128">
        <v>0</v>
      </c>
      <c r="AF29" s="128">
        <v>50</v>
      </c>
      <c r="AG29" s="128">
        <v>0</v>
      </c>
      <c r="AH29" s="136">
        <f t="shared" si="5"/>
        <v>0</v>
      </c>
    </row>
    <row r="30" spans="1:34" ht="21.75" x14ac:dyDescent="0.2">
      <c r="A30" s="130">
        <v>21</v>
      </c>
      <c r="B30" s="128" t="s">
        <v>2803</v>
      </c>
      <c r="C30" s="128" t="s">
        <v>9</v>
      </c>
      <c r="D30" s="128">
        <v>43648</v>
      </c>
      <c r="E30" s="128">
        <v>4314</v>
      </c>
      <c r="F30" s="128">
        <v>279</v>
      </c>
      <c r="G30" s="128">
        <v>2</v>
      </c>
      <c r="H30" s="128"/>
      <c r="I30" s="128">
        <v>2</v>
      </c>
      <c r="J30" s="128">
        <v>43</v>
      </c>
      <c r="K30" s="52">
        <f t="shared" si="0"/>
        <v>243</v>
      </c>
      <c r="L30" s="128">
        <v>450</v>
      </c>
      <c r="M30" s="130">
        <f t="shared" si="1"/>
        <v>109350</v>
      </c>
      <c r="N30" s="128">
        <v>2</v>
      </c>
      <c r="O30" s="128" t="s">
        <v>2804</v>
      </c>
      <c r="P30" s="128" t="s">
        <v>15</v>
      </c>
      <c r="Q30" s="128" t="s">
        <v>42</v>
      </c>
      <c r="R30" s="128">
        <v>2</v>
      </c>
      <c r="S30" s="128">
        <v>84</v>
      </c>
      <c r="T30" s="128"/>
      <c r="U30" s="128">
        <v>243</v>
      </c>
      <c r="V30" s="128"/>
      <c r="W30" s="128"/>
      <c r="X30" s="128"/>
      <c r="Y30" s="128">
        <v>6400</v>
      </c>
      <c r="Z30" s="130">
        <f t="shared" si="2"/>
        <v>537600</v>
      </c>
      <c r="AA30" s="128">
        <v>10</v>
      </c>
      <c r="AB30" s="128">
        <f>Z30*10%</f>
        <v>53760</v>
      </c>
      <c r="AC30" s="130">
        <f t="shared" si="3"/>
        <v>483840</v>
      </c>
      <c r="AD30" s="130">
        <f t="shared" si="4"/>
        <v>593190</v>
      </c>
      <c r="AE30" s="128">
        <v>0</v>
      </c>
      <c r="AF30" s="128">
        <v>50</v>
      </c>
      <c r="AG30" s="128">
        <v>0</v>
      </c>
      <c r="AH30" s="136">
        <f t="shared" si="5"/>
        <v>0</v>
      </c>
    </row>
    <row r="31" spans="1:34" ht="21.75" x14ac:dyDescent="0.2">
      <c r="A31" s="128">
        <v>22</v>
      </c>
      <c r="B31" s="128"/>
      <c r="C31" s="128" t="s">
        <v>9</v>
      </c>
      <c r="D31" s="128">
        <v>52032</v>
      </c>
      <c r="E31" s="128">
        <v>4937</v>
      </c>
      <c r="F31" s="128">
        <v>98</v>
      </c>
      <c r="G31" s="128">
        <v>1</v>
      </c>
      <c r="H31" s="128">
        <v>8</v>
      </c>
      <c r="I31" s="128">
        <v>1</v>
      </c>
      <c r="J31" s="128">
        <v>97</v>
      </c>
      <c r="K31" s="52">
        <f t="shared" si="0"/>
        <v>3397</v>
      </c>
      <c r="L31" s="128">
        <v>75</v>
      </c>
      <c r="M31" s="130">
        <f t="shared" si="1"/>
        <v>254775</v>
      </c>
      <c r="N31" s="128">
        <v>1</v>
      </c>
      <c r="O31" s="128" t="s">
        <v>2804</v>
      </c>
      <c r="P31" s="128"/>
      <c r="Q31" s="128"/>
      <c r="R31" s="128"/>
      <c r="S31" s="128"/>
      <c r="T31" s="128">
        <v>3397</v>
      </c>
      <c r="U31" s="128"/>
      <c r="V31" s="128"/>
      <c r="W31" s="128"/>
      <c r="X31" s="128"/>
      <c r="Y31" s="128"/>
      <c r="Z31" s="130">
        <f t="shared" si="2"/>
        <v>0</v>
      </c>
      <c r="AA31" s="128"/>
      <c r="AB31" s="128"/>
      <c r="AC31" s="130">
        <f t="shared" si="3"/>
        <v>0</v>
      </c>
      <c r="AD31" s="130">
        <f t="shared" si="4"/>
        <v>254775</v>
      </c>
      <c r="AE31" s="128">
        <v>0</v>
      </c>
      <c r="AF31" s="128">
        <v>50</v>
      </c>
      <c r="AG31" s="128">
        <v>0</v>
      </c>
      <c r="AH31" s="136">
        <f t="shared" si="5"/>
        <v>0</v>
      </c>
    </row>
    <row r="32" spans="1:34" ht="21.75" x14ac:dyDescent="0.2">
      <c r="A32" s="130">
        <v>23</v>
      </c>
      <c r="B32" s="128"/>
      <c r="C32" s="128" t="s">
        <v>9</v>
      </c>
      <c r="D32" s="128">
        <v>53538</v>
      </c>
      <c r="E32" s="128">
        <v>5024</v>
      </c>
      <c r="F32" s="128">
        <v>308</v>
      </c>
      <c r="G32" s="128">
        <v>1</v>
      </c>
      <c r="H32" s="128"/>
      <c r="I32" s="128">
        <v>2</v>
      </c>
      <c r="J32" s="128">
        <v>80</v>
      </c>
      <c r="K32" s="52">
        <f t="shared" si="0"/>
        <v>280</v>
      </c>
      <c r="L32" s="128">
        <v>150</v>
      </c>
      <c r="M32" s="130">
        <f t="shared" si="1"/>
        <v>42000</v>
      </c>
      <c r="N32" s="128">
        <v>1</v>
      </c>
      <c r="O32" s="104" t="s">
        <v>2804</v>
      </c>
      <c r="P32" s="128"/>
      <c r="Q32" s="128"/>
      <c r="R32" s="128"/>
      <c r="S32" s="128"/>
      <c r="T32" s="128">
        <v>280</v>
      </c>
      <c r="U32" s="128"/>
      <c r="V32" s="128"/>
      <c r="W32" s="128"/>
      <c r="X32" s="128"/>
      <c r="Y32" s="128"/>
      <c r="Z32" s="130">
        <f t="shared" si="2"/>
        <v>0</v>
      </c>
      <c r="AA32" s="128"/>
      <c r="AB32" s="128"/>
      <c r="AC32" s="130">
        <f t="shared" si="3"/>
        <v>0</v>
      </c>
      <c r="AD32" s="130">
        <f t="shared" si="4"/>
        <v>42000</v>
      </c>
      <c r="AE32" s="128">
        <v>0</v>
      </c>
      <c r="AF32" s="128">
        <v>50</v>
      </c>
      <c r="AG32" s="128">
        <v>0</v>
      </c>
      <c r="AH32" s="136">
        <f t="shared" si="5"/>
        <v>0</v>
      </c>
    </row>
    <row r="33" spans="1:34" ht="21.75" x14ac:dyDescent="0.2">
      <c r="A33" s="128">
        <v>24</v>
      </c>
      <c r="B33" s="128"/>
      <c r="C33" s="128" t="s">
        <v>9</v>
      </c>
      <c r="D33" s="128">
        <v>53536</v>
      </c>
      <c r="E33" s="128">
        <v>5022</v>
      </c>
      <c r="F33" s="128">
        <v>306</v>
      </c>
      <c r="G33" s="128">
        <v>1</v>
      </c>
      <c r="H33" s="128">
        <v>2</v>
      </c>
      <c r="I33" s="128"/>
      <c r="J33" s="128">
        <v>88</v>
      </c>
      <c r="K33" s="52">
        <f t="shared" si="0"/>
        <v>888</v>
      </c>
      <c r="L33" s="128">
        <v>75</v>
      </c>
      <c r="M33" s="130">
        <f t="shared" si="1"/>
        <v>66600</v>
      </c>
      <c r="N33" s="128">
        <v>1</v>
      </c>
      <c r="O33" s="128" t="s">
        <v>2804</v>
      </c>
      <c r="P33" s="128"/>
      <c r="Q33" s="128"/>
      <c r="R33" s="128"/>
      <c r="S33" s="128"/>
      <c r="T33" s="128">
        <v>888</v>
      </c>
      <c r="U33" s="128"/>
      <c r="V33" s="128"/>
      <c r="W33" s="128"/>
      <c r="X33" s="128"/>
      <c r="Y33" s="128"/>
      <c r="Z33" s="130">
        <f t="shared" si="2"/>
        <v>0</v>
      </c>
      <c r="AA33" s="128"/>
      <c r="AB33" s="128"/>
      <c r="AC33" s="130">
        <f t="shared" si="3"/>
        <v>0</v>
      </c>
      <c r="AD33" s="130">
        <f t="shared" si="4"/>
        <v>66600</v>
      </c>
      <c r="AE33" s="128">
        <v>0</v>
      </c>
      <c r="AF33" s="128">
        <v>50</v>
      </c>
      <c r="AG33" s="128">
        <v>0</v>
      </c>
      <c r="AH33" s="136">
        <f t="shared" si="5"/>
        <v>0</v>
      </c>
    </row>
    <row r="34" spans="1:34" ht="21.75" x14ac:dyDescent="0.2">
      <c r="A34" s="130">
        <v>25</v>
      </c>
      <c r="B34" s="128" t="s">
        <v>2560</v>
      </c>
      <c r="C34" s="128" t="s">
        <v>9</v>
      </c>
      <c r="D34" s="128">
        <v>30290</v>
      </c>
      <c r="E34" s="128">
        <v>3643</v>
      </c>
      <c r="F34" s="128">
        <v>229</v>
      </c>
      <c r="G34" s="128">
        <v>2</v>
      </c>
      <c r="H34" s="128"/>
      <c r="I34" s="128">
        <v>1</v>
      </c>
      <c r="J34" s="128">
        <v>39</v>
      </c>
      <c r="K34" s="52">
        <f t="shared" si="0"/>
        <v>139</v>
      </c>
      <c r="L34" s="128">
        <v>430</v>
      </c>
      <c r="M34" s="130">
        <f t="shared" si="1"/>
        <v>59770</v>
      </c>
      <c r="N34" s="128">
        <v>2</v>
      </c>
      <c r="O34" s="128" t="s">
        <v>2805</v>
      </c>
      <c r="P34" s="128" t="s">
        <v>15</v>
      </c>
      <c r="Q34" s="128" t="s">
        <v>12</v>
      </c>
      <c r="R34" s="128">
        <v>2</v>
      </c>
      <c r="S34" s="128">
        <v>72</v>
      </c>
      <c r="T34" s="128"/>
      <c r="U34" s="128">
        <v>139</v>
      </c>
      <c r="V34" s="128"/>
      <c r="W34" s="128"/>
      <c r="X34" s="128"/>
      <c r="Y34" s="128">
        <v>6400</v>
      </c>
      <c r="Z34" s="130">
        <f t="shared" si="2"/>
        <v>460800</v>
      </c>
      <c r="AA34" s="128">
        <v>21</v>
      </c>
      <c r="AB34" s="128">
        <f>Z34*80%</f>
        <v>368640</v>
      </c>
      <c r="AC34" s="130">
        <f t="shared" si="3"/>
        <v>92160</v>
      </c>
      <c r="AD34" s="130">
        <f t="shared" si="4"/>
        <v>151930</v>
      </c>
      <c r="AE34" s="128">
        <v>0</v>
      </c>
      <c r="AF34" s="128">
        <v>50</v>
      </c>
      <c r="AG34" s="128">
        <v>0</v>
      </c>
      <c r="AH34" s="136">
        <f t="shared" si="5"/>
        <v>0</v>
      </c>
    </row>
    <row r="35" spans="1:34" ht="21.75" x14ac:dyDescent="0.2">
      <c r="A35" s="128">
        <v>26</v>
      </c>
      <c r="B35" s="128"/>
      <c r="C35" s="128" t="s">
        <v>9</v>
      </c>
      <c r="D35" s="128">
        <v>30289</v>
      </c>
      <c r="E35" s="128">
        <v>3642</v>
      </c>
      <c r="F35" s="128">
        <v>228</v>
      </c>
      <c r="G35" s="128">
        <v>1</v>
      </c>
      <c r="H35" s="128"/>
      <c r="I35" s="128">
        <v>1</v>
      </c>
      <c r="J35" s="128">
        <v>39</v>
      </c>
      <c r="K35" s="52">
        <f t="shared" si="0"/>
        <v>139</v>
      </c>
      <c r="L35" s="128">
        <v>75</v>
      </c>
      <c r="M35" s="130">
        <f t="shared" si="1"/>
        <v>10425</v>
      </c>
      <c r="N35" s="128">
        <v>1</v>
      </c>
      <c r="O35" s="128" t="s">
        <v>2805</v>
      </c>
      <c r="P35" s="128"/>
      <c r="Q35" s="128"/>
      <c r="R35" s="128">
        <v>1</v>
      </c>
      <c r="S35" s="128"/>
      <c r="T35" s="128">
        <v>139</v>
      </c>
      <c r="U35" s="128"/>
      <c r="V35" s="128"/>
      <c r="W35" s="128"/>
      <c r="X35" s="128"/>
      <c r="Y35" s="128"/>
      <c r="Z35" s="130">
        <f t="shared" si="2"/>
        <v>0</v>
      </c>
      <c r="AA35" s="128"/>
      <c r="AB35" s="128"/>
      <c r="AC35" s="130">
        <f t="shared" si="3"/>
        <v>0</v>
      </c>
      <c r="AD35" s="130">
        <f t="shared" si="4"/>
        <v>10425</v>
      </c>
      <c r="AE35" s="128">
        <v>0</v>
      </c>
      <c r="AF35" s="128">
        <v>50</v>
      </c>
      <c r="AG35" s="128">
        <v>0</v>
      </c>
      <c r="AH35" s="136">
        <f t="shared" si="5"/>
        <v>0</v>
      </c>
    </row>
    <row r="36" spans="1:34" ht="21.75" x14ac:dyDescent="0.2">
      <c r="A36" s="130">
        <v>27</v>
      </c>
      <c r="B36" s="128" t="s">
        <v>2559</v>
      </c>
      <c r="C36" s="128" t="s">
        <v>9</v>
      </c>
      <c r="D36" s="128">
        <v>32820</v>
      </c>
      <c r="E36" s="128">
        <v>7727</v>
      </c>
      <c r="F36" s="128">
        <v>242</v>
      </c>
      <c r="G36" s="128">
        <v>2</v>
      </c>
      <c r="H36" s="128"/>
      <c r="I36" s="128">
        <v>1</v>
      </c>
      <c r="J36" s="128">
        <v>92</v>
      </c>
      <c r="K36" s="52">
        <f t="shared" si="0"/>
        <v>192</v>
      </c>
      <c r="L36" s="128">
        <v>430</v>
      </c>
      <c r="M36" s="130">
        <f t="shared" si="1"/>
        <v>82560</v>
      </c>
      <c r="N36" s="128">
        <v>2</v>
      </c>
      <c r="O36" s="128" t="s">
        <v>2806</v>
      </c>
      <c r="P36" s="128" t="s">
        <v>15</v>
      </c>
      <c r="Q36" s="128" t="s">
        <v>42</v>
      </c>
      <c r="R36" s="128">
        <v>2</v>
      </c>
      <c r="S36" s="128">
        <v>108</v>
      </c>
      <c r="T36" s="128"/>
      <c r="U36" s="128">
        <v>192</v>
      </c>
      <c r="V36" s="128"/>
      <c r="W36" s="128"/>
      <c r="X36" s="128"/>
      <c r="Y36" s="128">
        <v>6400</v>
      </c>
      <c r="Z36" s="130">
        <f t="shared" si="2"/>
        <v>691200</v>
      </c>
      <c r="AA36" s="128">
        <v>6</v>
      </c>
      <c r="AB36" s="128">
        <f>Z36*6%</f>
        <v>41472</v>
      </c>
      <c r="AC36" s="130">
        <f t="shared" si="3"/>
        <v>649728</v>
      </c>
      <c r="AD36" s="130">
        <f t="shared" si="4"/>
        <v>732288</v>
      </c>
      <c r="AE36" s="128">
        <v>0</v>
      </c>
      <c r="AF36" s="128">
        <v>50</v>
      </c>
      <c r="AG36" s="128">
        <v>0</v>
      </c>
      <c r="AH36" s="136">
        <f t="shared" si="5"/>
        <v>0</v>
      </c>
    </row>
    <row r="37" spans="1:34" ht="21.75" x14ac:dyDescent="0.2">
      <c r="A37" s="128">
        <v>28</v>
      </c>
      <c r="B37" s="128"/>
      <c r="C37" s="128" t="s">
        <v>9</v>
      </c>
      <c r="D37" s="130">
        <v>14721</v>
      </c>
      <c r="E37" s="130">
        <v>3556</v>
      </c>
      <c r="F37" s="130">
        <v>194</v>
      </c>
      <c r="G37" s="130">
        <v>1</v>
      </c>
      <c r="H37" s="130">
        <v>9</v>
      </c>
      <c r="I37" s="130">
        <v>2</v>
      </c>
      <c r="J37" s="130">
        <v>32</v>
      </c>
      <c r="K37" s="52">
        <f t="shared" si="0"/>
        <v>3832</v>
      </c>
      <c r="L37" s="130">
        <v>75</v>
      </c>
      <c r="M37" s="130">
        <f t="shared" si="1"/>
        <v>287400</v>
      </c>
      <c r="N37" s="130">
        <v>1</v>
      </c>
      <c r="O37" s="130" t="s">
        <v>2806</v>
      </c>
      <c r="P37" s="130"/>
      <c r="Q37" s="130"/>
      <c r="R37" s="130"/>
      <c r="S37" s="130"/>
      <c r="T37" s="130">
        <v>3832</v>
      </c>
      <c r="U37" s="130"/>
      <c r="V37" s="130"/>
      <c r="W37" s="130"/>
      <c r="X37" s="130"/>
      <c r="Y37" s="130"/>
      <c r="Z37" s="130">
        <f t="shared" si="2"/>
        <v>0</v>
      </c>
      <c r="AA37" s="130"/>
      <c r="AB37" s="130"/>
      <c r="AC37" s="130">
        <f t="shared" si="3"/>
        <v>0</v>
      </c>
      <c r="AD37" s="130">
        <f t="shared" si="4"/>
        <v>287400</v>
      </c>
      <c r="AE37" s="130">
        <v>0</v>
      </c>
      <c r="AF37" s="130">
        <v>50</v>
      </c>
      <c r="AG37" s="130">
        <v>0</v>
      </c>
      <c r="AH37" s="136">
        <v>0</v>
      </c>
    </row>
    <row r="38" spans="1:34" ht="21.75" x14ac:dyDescent="0.2">
      <c r="A38" s="130">
        <v>29</v>
      </c>
      <c r="B38" s="128" t="s">
        <v>2807</v>
      </c>
      <c r="C38" s="128" t="s">
        <v>9</v>
      </c>
      <c r="D38" s="130">
        <v>56949</v>
      </c>
      <c r="E38" s="130">
        <v>5313</v>
      </c>
      <c r="F38" s="130">
        <v>500</v>
      </c>
      <c r="G38" s="130">
        <v>2</v>
      </c>
      <c r="H38" s="130"/>
      <c r="I38" s="130">
        <v>2</v>
      </c>
      <c r="J38" s="130">
        <v>98</v>
      </c>
      <c r="K38" s="52">
        <f t="shared" si="0"/>
        <v>298</v>
      </c>
      <c r="L38" s="130">
        <v>450</v>
      </c>
      <c r="M38" s="130">
        <f t="shared" si="1"/>
        <v>134100</v>
      </c>
      <c r="N38" s="130">
        <v>2</v>
      </c>
      <c r="O38" s="130" t="s">
        <v>2808</v>
      </c>
      <c r="P38" s="130" t="s">
        <v>15</v>
      </c>
      <c r="Q38" s="130" t="s">
        <v>12</v>
      </c>
      <c r="R38" s="130">
        <v>2</v>
      </c>
      <c r="S38" s="130">
        <v>135</v>
      </c>
      <c r="T38" s="130"/>
      <c r="U38" s="130">
        <v>298</v>
      </c>
      <c r="V38" s="130"/>
      <c r="W38" s="130"/>
      <c r="X38" s="130"/>
      <c r="Y38" s="130">
        <v>6400</v>
      </c>
      <c r="Z38" s="130">
        <f t="shared" si="2"/>
        <v>864000</v>
      </c>
      <c r="AA38" s="130">
        <v>21</v>
      </c>
      <c r="AB38" s="128">
        <f>Z38*80%</f>
        <v>691200</v>
      </c>
      <c r="AC38" s="130">
        <f t="shared" si="3"/>
        <v>172800</v>
      </c>
      <c r="AD38" s="130">
        <f t="shared" si="4"/>
        <v>306900</v>
      </c>
      <c r="AE38" s="130">
        <v>0</v>
      </c>
      <c r="AF38" s="130">
        <v>50</v>
      </c>
      <c r="AG38" s="130">
        <v>0</v>
      </c>
      <c r="AH38" s="136">
        <f t="shared" si="5"/>
        <v>0</v>
      </c>
    </row>
    <row r="39" spans="1:34" ht="21.75" x14ac:dyDescent="0.2">
      <c r="A39" s="128">
        <v>30</v>
      </c>
      <c r="B39" s="128"/>
      <c r="C39" s="128" t="s">
        <v>9</v>
      </c>
      <c r="D39" s="130">
        <v>56950</v>
      </c>
      <c r="E39" s="130">
        <v>5314</v>
      </c>
      <c r="F39" s="130">
        <v>501</v>
      </c>
      <c r="G39" s="130">
        <v>1</v>
      </c>
      <c r="H39" s="130"/>
      <c r="I39" s="130">
        <v>2</v>
      </c>
      <c r="J39" s="130">
        <v>5</v>
      </c>
      <c r="K39" s="52">
        <f t="shared" si="0"/>
        <v>205</v>
      </c>
      <c r="L39" s="130">
        <v>450</v>
      </c>
      <c r="M39" s="130">
        <f t="shared" si="1"/>
        <v>92250</v>
      </c>
      <c r="N39" s="130">
        <v>1</v>
      </c>
      <c r="O39" s="130" t="s">
        <v>2808</v>
      </c>
      <c r="P39" s="130"/>
      <c r="Q39" s="130"/>
      <c r="R39" s="130"/>
      <c r="S39" s="130"/>
      <c r="T39" s="130">
        <v>205</v>
      </c>
      <c r="U39" s="130"/>
      <c r="V39" s="130"/>
      <c r="W39" s="130"/>
      <c r="X39" s="130"/>
      <c r="Y39" s="130"/>
      <c r="Z39" s="130">
        <f t="shared" si="2"/>
        <v>0</v>
      </c>
      <c r="AA39" s="130"/>
      <c r="AB39" s="130"/>
      <c r="AC39" s="130">
        <f t="shared" si="3"/>
        <v>0</v>
      </c>
      <c r="AD39" s="130">
        <f t="shared" si="4"/>
        <v>92250</v>
      </c>
      <c r="AE39" s="130">
        <v>0</v>
      </c>
      <c r="AF39" s="130">
        <v>50</v>
      </c>
      <c r="AG39" s="130">
        <v>0</v>
      </c>
      <c r="AH39" s="136">
        <f t="shared" si="5"/>
        <v>0</v>
      </c>
    </row>
    <row r="40" spans="1:34" ht="21.75" x14ac:dyDescent="0.2">
      <c r="A40" s="130">
        <v>31</v>
      </c>
      <c r="B40" s="128"/>
      <c r="C40" s="128" t="s">
        <v>9</v>
      </c>
      <c r="D40" s="130">
        <v>56947</v>
      </c>
      <c r="E40" s="130">
        <v>5311</v>
      </c>
      <c r="F40" s="130">
        <v>498</v>
      </c>
      <c r="G40" s="130">
        <v>1</v>
      </c>
      <c r="H40" s="130"/>
      <c r="I40" s="130">
        <v>3</v>
      </c>
      <c r="J40" s="130">
        <v>50</v>
      </c>
      <c r="K40" s="52">
        <f t="shared" si="0"/>
        <v>350</v>
      </c>
      <c r="L40" s="130">
        <v>450</v>
      </c>
      <c r="M40" s="130">
        <f t="shared" si="1"/>
        <v>157500</v>
      </c>
      <c r="N40" s="130">
        <v>1</v>
      </c>
      <c r="O40" s="130" t="s">
        <v>2808</v>
      </c>
      <c r="P40" s="130"/>
      <c r="Q40" s="130"/>
      <c r="R40" s="130"/>
      <c r="S40" s="130"/>
      <c r="T40" s="130">
        <v>350</v>
      </c>
      <c r="U40" s="130"/>
      <c r="V40" s="130"/>
      <c r="W40" s="130"/>
      <c r="X40" s="130"/>
      <c r="Y40" s="130"/>
      <c r="Z40" s="130">
        <f t="shared" si="2"/>
        <v>0</v>
      </c>
      <c r="AA40" s="130"/>
      <c r="AB40" s="128"/>
      <c r="AC40" s="130">
        <f t="shared" si="3"/>
        <v>0</v>
      </c>
      <c r="AD40" s="130">
        <f t="shared" si="4"/>
        <v>157500</v>
      </c>
      <c r="AE40" s="130">
        <v>0</v>
      </c>
      <c r="AF40" s="130">
        <v>50</v>
      </c>
      <c r="AG40" s="130">
        <v>0</v>
      </c>
      <c r="AH40" s="136">
        <f t="shared" si="5"/>
        <v>0</v>
      </c>
    </row>
    <row r="41" spans="1:34" ht="21.75" x14ac:dyDescent="0.2">
      <c r="A41" s="128">
        <v>32</v>
      </c>
      <c r="B41" s="128" t="s">
        <v>2672</v>
      </c>
      <c r="C41" s="128" t="s">
        <v>9</v>
      </c>
      <c r="D41" s="130">
        <v>43865</v>
      </c>
      <c r="E41" s="130">
        <v>4377</v>
      </c>
      <c r="F41" s="130">
        <v>288</v>
      </c>
      <c r="G41" s="130">
        <v>2</v>
      </c>
      <c r="H41" s="130"/>
      <c r="I41" s="130">
        <v>2</v>
      </c>
      <c r="J41" s="130">
        <v>35</v>
      </c>
      <c r="K41" s="52">
        <f t="shared" si="0"/>
        <v>235</v>
      </c>
      <c r="L41" s="130">
        <v>430</v>
      </c>
      <c r="M41" s="130">
        <f t="shared" si="1"/>
        <v>101050</v>
      </c>
      <c r="N41" s="130">
        <v>2</v>
      </c>
      <c r="O41" s="130" t="s">
        <v>2809</v>
      </c>
      <c r="P41" s="130" t="s">
        <v>15</v>
      </c>
      <c r="Q41" s="130" t="s">
        <v>12</v>
      </c>
      <c r="R41" s="130">
        <v>2</v>
      </c>
      <c r="S41" s="130">
        <v>59.3</v>
      </c>
      <c r="T41" s="130"/>
      <c r="U41" s="130">
        <v>235</v>
      </c>
      <c r="V41" s="130"/>
      <c r="W41" s="130"/>
      <c r="X41" s="130"/>
      <c r="Y41" s="130">
        <v>6400</v>
      </c>
      <c r="Z41" s="130">
        <f t="shared" si="2"/>
        <v>379520</v>
      </c>
      <c r="AA41" s="130">
        <v>16</v>
      </c>
      <c r="AB41" s="128">
        <f>Z41*55%</f>
        <v>208736.00000000003</v>
      </c>
      <c r="AC41" s="130">
        <f t="shared" si="3"/>
        <v>170783.99999999997</v>
      </c>
      <c r="AD41" s="130">
        <f t="shared" si="4"/>
        <v>271834</v>
      </c>
      <c r="AE41" s="130">
        <v>0</v>
      </c>
      <c r="AF41" s="130">
        <v>50</v>
      </c>
      <c r="AG41" s="130">
        <v>0</v>
      </c>
      <c r="AH41" s="136">
        <f t="shared" si="5"/>
        <v>0</v>
      </c>
    </row>
    <row r="42" spans="1:34" ht="21.75" x14ac:dyDescent="0.2">
      <c r="A42" s="130">
        <v>33</v>
      </c>
      <c r="B42" s="128"/>
      <c r="C42" s="128" t="s">
        <v>9</v>
      </c>
      <c r="D42" s="130">
        <v>26144</v>
      </c>
      <c r="E42" s="130">
        <v>3062</v>
      </c>
      <c r="F42" s="130">
        <v>60</v>
      </c>
      <c r="G42" s="130">
        <v>1</v>
      </c>
      <c r="H42" s="130">
        <v>32</v>
      </c>
      <c r="I42" s="130">
        <v>2</v>
      </c>
      <c r="J42" s="130">
        <v>27</v>
      </c>
      <c r="K42" s="52">
        <f t="shared" si="0"/>
        <v>13027</v>
      </c>
      <c r="L42" s="130">
        <v>75</v>
      </c>
      <c r="M42" s="130">
        <f t="shared" si="1"/>
        <v>977025</v>
      </c>
      <c r="N42" s="130">
        <v>1</v>
      </c>
      <c r="O42" s="130" t="s">
        <v>2809</v>
      </c>
      <c r="P42" s="130"/>
      <c r="Q42" s="130"/>
      <c r="R42" s="130"/>
      <c r="S42" s="130"/>
      <c r="T42" s="130">
        <v>13027</v>
      </c>
      <c r="U42" s="130"/>
      <c r="V42" s="130"/>
      <c r="W42" s="130"/>
      <c r="X42" s="130"/>
      <c r="Y42" s="130"/>
      <c r="Z42" s="130">
        <f t="shared" si="2"/>
        <v>0</v>
      </c>
      <c r="AA42" s="130"/>
      <c r="AB42" s="130"/>
      <c r="AC42" s="130">
        <f t="shared" si="3"/>
        <v>0</v>
      </c>
      <c r="AD42" s="130">
        <f t="shared" si="4"/>
        <v>977025</v>
      </c>
      <c r="AE42" s="130">
        <v>0</v>
      </c>
      <c r="AF42" s="130">
        <v>50</v>
      </c>
      <c r="AG42" s="130">
        <v>0</v>
      </c>
      <c r="AH42" s="136">
        <f t="shared" si="5"/>
        <v>0</v>
      </c>
    </row>
    <row r="43" spans="1:34" ht="21.75" x14ac:dyDescent="0.2">
      <c r="A43" s="128">
        <v>34</v>
      </c>
      <c r="B43" s="128" t="s">
        <v>2810</v>
      </c>
      <c r="C43" s="128"/>
      <c r="D43" s="130"/>
      <c r="E43" s="130"/>
      <c r="F43" s="130"/>
      <c r="G43" s="130">
        <v>2</v>
      </c>
      <c r="H43" s="130"/>
      <c r="I43" s="130"/>
      <c r="J43" s="130"/>
      <c r="K43" s="52">
        <f t="shared" si="0"/>
        <v>0</v>
      </c>
      <c r="L43" s="130"/>
      <c r="M43" s="130">
        <f t="shared" si="1"/>
        <v>0</v>
      </c>
      <c r="N43" s="130">
        <v>2</v>
      </c>
      <c r="O43" s="130" t="s">
        <v>2811</v>
      </c>
      <c r="P43" s="130" t="s">
        <v>15</v>
      </c>
      <c r="Q43" s="130" t="s">
        <v>12</v>
      </c>
      <c r="R43" s="130">
        <v>2</v>
      </c>
      <c r="S43" s="130">
        <v>159</v>
      </c>
      <c r="T43" s="130"/>
      <c r="U43" s="130">
        <v>159</v>
      </c>
      <c r="V43" s="130"/>
      <c r="W43" s="130"/>
      <c r="X43" s="130"/>
      <c r="Y43" s="130">
        <v>6400</v>
      </c>
      <c r="Z43" s="130">
        <f t="shared" si="2"/>
        <v>1017600</v>
      </c>
      <c r="AA43" s="130">
        <v>21</v>
      </c>
      <c r="AB43" s="128">
        <f>Z43*80%</f>
        <v>814080</v>
      </c>
      <c r="AC43" s="130">
        <f t="shared" si="3"/>
        <v>203520</v>
      </c>
      <c r="AD43" s="130">
        <f t="shared" si="4"/>
        <v>203520</v>
      </c>
      <c r="AE43" s="130">
        <v>0</v>
      </c>
      <c r="AF43" s="130">
        <v>0</v>
      </c>
      <c r="AG43" s="130">
        <v>203520</v>
      </c>
      <c r="AH43" s="136">
        <v>0.02</v>
      </c>
    </row>
    <row r="44" spans="1:34" ht="21.75" x14ac:dyDescent="0.2">
      <c r="A44" s="130">
        <v>35</v>
      </c>
      <c r="B44" s="128"/>
      <c r="C44" s="128" t="s">
        <v>9</v>
      </c>
      <c r="D44" s="130">
        <v>16539</v>
      </c>
      <c r="E44" s="130"/>
      <c r="F44" s="130">
        <v>118</v>
      </c>
      <c r="G44" s="130">
        <v>1</v>
      </c>
      <c r="H44" s="130">
        <v>2</v>
      </c>
      <c r="I44" s="130">
        <v>1</v>
      </c>
      <c r="J44" s="130">
        <v>26</v>
      </c>
      <c r="K44" s="52">
        <f t="shared" si="0"/>
        <v>926</v>
      </c>
      <c r="L44" s="130">
        <v>130</v>
      </c>
      <c r="M44" s="130">
        <f t="shared" si="1"/>
        <v>120380</v>
      </c>
      <c r="N44" s="130">
        <v>1</v>
      </c>
      <c r="O44" s="130" t="s">
        <v>2811</v>
      </c>
      <c r="P44" s="130"/>
      <c r="Q44" s="130"/>
      <c r="R44" s="130"/>
      <c r="S44" s="130"/>
      <c r="T44" s="130">
        <v>926</v>
      </c>
      <c r="U44" s="130"/>
      <c r="V44" s="130"/>
      <c r="W44" s="130"/>
      <c r="X44" s="130"/>
      <c r="Y44" s="130"/>
      <c r="Z44" s="130">
        <f t="shared" si="2"/>
        <v>0</v>
      </c>
      <c r="AA44" s="130"/>
      <c r="AB44" s="128"/>
      <c r="AC44" s="130">
        <f t="shared" si="3"/>
        <v>0</v>
      </c>
      <c r="AD44" s="130">
        <f t="shared" si="4"/>
        <v>120380</v>
      </c>
      <c r="AE44" s="130">
        <v>0</v>
      </c>
      <c r="AF44" s="130">
        <v>50</v>
      </c>
      <c r="AG44" s="130">
        <v>0</v>
      </c>
      <c r="AH44" s="136">
        <f t="shared" si="5"/>
        <v>0</v>
      </c>
    </row>
    <row r="45" spans="1:34" ht="21.75" x14ac:dyDescent="0.2">
      <c r="A45" s="128">
        <v>36</v>
      </c>
      <c r="B45" s="128" t="s">
        <v>2549</v>
      </c>
      <c r="C45" s="128" t="s">
        <v>9</v>
      </c>
      <c r="D45" s="130">
        <v>7233</v>
      </c>
      <c r="E45" s="130">
        <v>747</v>
      </c>
      <c r="F45" s="130">
        <v>83</v>
      </c>
      <c r="G45" s="130">
        <v>2</v>
      </c>
      <c r="H45" s="130"/>
      <c r="I45" s="130"/>
      <c r="J45" s="130">
        <v>49</v>
      </c>
      <c r="K45" s="52">
        <f t="shared" si="0"/>
        <v>49</v>
      </c>
      <c r="L45" s="130">
        <v>430</v>
      </c>
      <c r="M45" s="130">
        <f t="shared" si="1"/>
        <v>21070</v>
      </c>
      <c r="N45" s="130">
        <v>2</v>
      </c>
      <c r="O45" s="130" t="s">
        <v>2812</v>
      </c>
      <c r="P45" s="130" t="s">
        <v>15</v>
      </c>
      <c r="Q45" s="130" t="s">
        <v>42</v>
      </c>
      <c r="R45" s="130">
        <v>2</v>
      </c>
      <c r="S45" s="130">
        <v>54</v>
      </c>
      <c r="T45" s="130"/>
      <c r="U45" s="130">
        <v>49</v>
      </c>
      <c r="V45" s="130"/>
      <c r="W45" s="130"/>
      <c r="X45" s="130"/>
      <c r="Y45" s="130">
        <v>6400</v>
      </c>
      <c r="Z45" s="130">
        <f t="shared" si="2"/>
        <v>345600</v>
      </c>
      <c r="AA45" s="130">
        <v>3</v>
      </c>
      <c r="AB45" s="128">
        <f>Z45*3%</f>
        <v>10368</v>
      </c>
      <c r="AC45" s="130">
        <f t="shared" si="3"/>
        <v>335232</v>
      </c>
      <c r="AD45" s="130">
        <f t="shared" si="4"/>
        <v>356302</v>
      </c>
      <c r="AE45" s="130">
        <v>0</v>
      </c>
      <c r="AF45" s="130">
        <v>50</v>
      </c>
      <c r="AG45" s="130">
        <v>0</v>
      </c>
      <c r="AH45" s="136">
        <f t="shared" si="5"/>
        <v>0</v>
      </c>
    </row>
    <row r="46" spans="1:34" ht="21.75" x14ac:dyDescent="0.2">
      <c r="A46" s="130">
        <v>37</v>
      </c>
      <c r="B46" s="128" t="s">
        <v>2813</v>
      </c>
      <c r="C46" s="128" t="s">
        <v>9</v>
      </c>
      <c r="D46" s="130">
        <v>58979</v>
      </c>
      <c r="E46" s="130">
        <v>2126</v>
      </c>
      <c r="F46" s="130">
        <v>245</v>
      </c>
      <c r="G46" s="130">
        <v>2</v>
      </c>
      <c r="H46" s="130"/>
      <c r="I46" s="130">
        <v>2</v>
      </c>
      <c r="J46" s="130">
        <v>95</v>
      </c>
      <c r="K46" s="52">
        <f t="shared" si="0"/>
        <v>295</v>
      </c>
      <c r="L46" s="130">
        <v>430</v>
      </c>
      <c r="M46" s="130">
        <f t="shared" si="1"/>
        <v>126850</v>
      </c>
      <c r="N46" s="130">
        <v>2</v>
      </c>
      <c r="O46" s="130" t="s">
        <v>2814</v>
      </c>
      <c r="P46" s="130" t="s">
        <v>15</v>
      </c>
      <c r="Q46" s="130" t="s">
        <v>42</v>
      </c>
      <c r="R46" s="130">
        <v>2</v>
      </c>
      <c r="S46" s="130">
        <v>142</v>
      </c>
      <c r="T46" s="130"/>
      <c r="U46" s="130">
        <v>295</v>
      </c>
      <c r="V46" s="130"/>
      <c r="W46" s="130"/>
      <c r="X46" s="130"/>
      <c r="Y46" s="130">
        <v>6400</v>
      </c>
      <c r="Z46" s="130">
        <f t="shared" si="2"/>
        <v>908800</v>
      </c>
      <c r="AA46" s="130">
        <v>6</v>
      </c>
      <c r="AB46" s="128">
        <f>Z46*6%</f>
        <v>54528</v>
      </c>
      <c r="AC46" s="130">
        <f t="shared" si="3"/>
        <v>854272</v>
      </c>
      <c r="AD46" s="130">
        <f t="shared" si="4"/>
        <v>981122</v>
      </c>
      <c r="AE46" s="130">
        <v>0</v>
      </c>
      <c r="AF46" s="130">
        <v>50</v>
      </c>
      <c r="AG46" s="130">
        <v>0</v>
      </c>
      <c r="AH46" s="136">
        <f t="shared" si="5"/>
        <v>0</v>
      </c>
    </row>
    <row r="47" spans="1:34" ht="21.75" x14ac:dyDescent="0.2">
      <c r="A47" s="128">
        <v>38</v>
      </c>
      <c r="B47" s="128" t="s">
        <v>2815</v>
      </c>
      <c r="C47" s="128" t="s">
        <v>9</v>
      </c>
      <c r="D47" s="130">
        <v>50732</v>
      </c>
      <c r="E47" s="130">
        <v>4757</v>
      </c>
      <c r="F47" s="130">
        <v>30</v>
      </c>
      <c r="G47" s="130">
        <v>2</v>
      </c>
      <c r="H47" s="130"/>
      <c r="I47" s="130">
        <v>2</v>
      </c>
      <c r="J47" s="130">
        <v>74</v>
      </c>
      <c r="K47" s="52">
        <f t="shared" si="0"/>
        <v>274</v>
      </c>
      <c r="L47" s="130">
        <v>130</v>
      </c>
      <c r="M47" s="130">
        <f t="shared" si="1"/>
        <v>35620</v>
      </c>
      <c r="N47" s="130">
        <v>2</v>
      </c>
      <c r="O47" s="130" t="s">
        <v>2816</v>
      </c>
      <c r="P47" s="130" t="s">
        <v>15</v>
      </c>
      <c r="Q47" s="130" t="s">
        <v>42</v>
      </c>
      <c r="R47" s="130">
        <v>2</v>
      </c>
      <c r="S47" s="130">
        <v>54</v>
      </c>
      <c r="T47" s="130"/>
      <c r="U47" s="130">
        <v>274</v>
      </c>
      <c r="V47" s="130"/>
      <c r="W47" s="130"/>
      <c r="X47" s="130"/>
      <c r="Y47" s="130">
        <v>6400</v>
      </c>
      <c r="Z47" s="130">
        <f t="shared" si="2"/>
        <v>345600</v>
      </c>
      <c r="AA47" s="130">
        <v>6</v>
      </c>
      <c r="AB47" s="128">
        <f>Z47*6%</f>
        <v>20736</v>
      </c>
      <c r="AC47" s="130">
        <f t="shared" si="3"/>
        <v>324864</v>
      </c>
      <c r="AD47" s="130">
        <f t="shared" si="4"/>
        <v>360484</v>
      </c>
      <c r="AE47" s="130">
        <v>0</v>
      </c>
      <c r="AF47" s="130">
        <v>50</v>
      </c>
      <c r="AG47" s="130">
        <v>0</v>
      </c>
      <c r="AH47" s="136">
        <f t="shared" si="5"/>
        <v>0</v>
      </c>
    </row>
    <row r="48" spans="1:34" ht="21.75" x14ac:dyDescent="0.2">
      <c r="A48" s="130">
        <v>39</v>
      </c>
      <c r="B48" s="128"/>
      <c r="C48" s="128" t="s">
        <v>9</v>
      </c>
      <c r="D48" s="130">
        <v>53699</v>
      </c>
      <c r="E48" s="130">
        <v>5133</v>
      </c>
      <c r="F48" s="130">
        <v>61</v>
      </c>
      <c r="G48" s="130">
        <v>1</v>
      </c>
      <c r="H48" s="130">
        <v>5</v>
      </c>
      <c r="I48" s="130"/>
      <c r="J48" s="130">
        <v>50</v>
      </c>
      <c r="K48" s="52">
        <f t="shared" si="0"/>
        <v>2050</v>
      </c>
      <c r="L48" s="130">
        <v>75</v>
      </c>
      <c r="M48" s="130">
        <f t="shared" si="1"/>
        <v>153750</v>
      </c>
      <c r="N48" s="130">
        <v>1</v>
      </c>
      <c r="O48" s="130" t="s">
        <v>2816</v>
      </c>
      <c r="P48" s="130"/>
      <c r="Q48" s="130"/>
      <c r="R48" s="130"/>
      <c r="S48" s="130"/>
      <c r="T48" s="130">
        <v>2050</v>
      </c>
      <c r="U48" s="130"/>
      <c r="V48" s="130"/>
      <c r="W48" s="130"/>
      <c r="X48" s="130"/>
      <c r="Y48" s="130"/>
      <c r="Z48" s="130">
        <f t="shared" si="2"/>
        <v>0</v>
      </c>
      <c r="AA48" s="130"/>
      <c r="AB48" s="128"/>
      <c r="AC48" s="130">
        <f t="shared" si="3"/>
        <v>0</v>
      </c>
      <c r="AD48" s="130">
        <f t="shared" si="4"/>
        <v>153750</v>
      </c>
      <c r="AE48" s="130">
        <v>0</v>
      </c>
      <c r="AF48" s="130">
        <v>50</v>
      </c>
      <c r="AG48" s="130">
        <v>0</v>
      </c>
      <c r="AH48" s="136">
        <f t="shared" si="5"/>
        <v>0</v>
      </c>
    </row>
    <row r="49" spans="1:34" ht="21.75" x14ac:dyDescent="0.2">
      <c r="A49" s="128">
        <v>40</v>
      </c>
      <c r="B49" s="128" t="s">
        <v>2817</v>
      </c>
      <c r="C49" s="128" t="s">
        <v>9</v>
      </c>
      <c r="D49" s="130">
        <v>48931</v>
      </c>
      <c r="E49" s="130">
        <v>4682</v>
      </c>
      <c r="F49" s="130">
        <v>290</v>
      </c>
      <c r="G49" s="130">
        <v>2</v>
      </c>
      <c r="H49" s="130">
        <v>1</v>
      </c>
      <c r="I49" s="130">
        <v>1</v>
      </c>
      <c r="J49" s="130">
        <v>24</v>
      </c>
      <c r="K49" s="52">
        <f t="shared" si="0"/>
        <v>524</v>
      </c>
      <c r="L49" s="130">
        <v>150</v>
      </c>
      <c r="M49" s="130">
        <f t="shared" si="1"/>
        <v>78600</v>
      </c>
      <c r="N49" s="130">
        <v>2</v>
      </c>
      <c r="O49" s="130" t="s">
        <v>2818</v>
      </c>
      <c r="P49" s="130" t="s">
        <v>15</v>
      </c>
      <c r="Q49" s="130" t="s">
        <v>12</v>
      </c>
      <c r="R49" s="130">
        <v>2</v>
      </c>
      <c r="S49" s="130">
        <v>90</v>
      </c>
      <c r="T49" s="130"/>
      <c r="U49" s="130">
        <v>524</v>
      </c>
      <c r="V49" s="130"/>
      <c r="W49" s="130"/>
      <c r="X49" s="130"/>
      <c r="Y49" s="130">
        <v>6400</v>
      </c>
      <c r="Z49" s="130">
        <f t="shared" si="2"/>
        <v>576000</v>
      </c>
      <c r="AA49" s="130">
        <v>31</v>
      </c>
      <c r="AB49" s="128">
        <f>Z49*85%</f>
        <v>489600</v>
      </c>
      <c r="AC49" s="130">
        <f t="shared" si="3"/>
        <v>86400</v>
      </c>
      <c r="AD49" s="130">
        <f t="shared" si="4"/>
        <v>165000</v>
      </c>
      <c r="AE49" s="130">
        <v>0</v>
      </c>
      <c r="AF49" s="130">
        <v>50</v>
      </c>
      <c r="AG49" s="130">
        <v>0</v>
      </c>
      <c r="AH49" s="136">
        <f t="shared" si="5"/>
        <v>0</v>
      </c>
    </row>
    <row r="50" spans="1:34" ht="21.75" x14ac:dyDescent="0.2">
      <c r="A50" s="130">
        <v>41</v>
      </c>
      <c r="B50" s="128"/>
      <c r="C50" s="128" t="s">
        <v>9</v>
      </c>
      <c r="D50" s="130">
        <v>41711</v>
      </c>
      <c r="E50" s="130">
        <v>4282</v>
      </c>
      <c r="F50" s="130">
        <v>7</v>
      </c>
      <c r="G50" s="130">
        <v>1</v>
      </c>
      <c r="H50" s="130"/>
      <c r="I50" s="130">
        <v>1</v>
      </c>
      <c r="J50" s="130">
        <v>91</v>
      </c>
      <c r="K50" s="52">
        <f t="shared" si="0"/>
        <v>191</v>
      </c>
      <c r="L50" s="130">
        <v>450</v>
      </c>
      <c r="M50" s="130">
        <f t="shared" si="1"/>
        <v>85950</v>
      </c>
      <c r="N50" s="130">
        <v>1</v>
      </c>
      <c r="O50" s="130" t="s">
        <v>2818</v>
      </c>
      <c r="P50" s="130"/>
      <c r="Q50" s="130"/>
      <c r="R50" s="130"/>
      <c r="S50" s="130"/>
      <c r="T50" s="130">
        <v>191</v>
      </c>
      <c r="U50" s="130"/>
      <c r="V50" s="130"/>
      <c r="W50" s="130"/>
      <c r="X50" s="130"/>
      <c r="Y50" s="130"/>
      <c r="Z50" s="130">
        <f t="shared" si="2"/>
        <v>0</v>
      </c>
      <c r="AA50" s="130"/>
      <c r="AB50" s="128"/>
      <c r="AC50" s="130">
        <f t="shared" si="3"/>
        <v>0</v>
      </c>
      <c r="AD50" s="130">
        <f t="shared" si="4"/>
        <v>85950</v>
      </c>
      <c r="AE50" s="130">
        <v>0</v>
      </c>
      <c r="AF50" s="130">
        <v>50</v>
      </c>
      <c r="AG50" s="130">
        <v>0</v>
      </c>
      <c r="AH50" s="136">
        <f t="shared" si="5"/>
        <v>0</v>
      </c>
    </row>
    <row r="51" spans="1:34" ht="21.75" x14ac:dyDescent="0.2">
      <c r="A51" s="128">
        <v>42</v>
      </c>
      <c r="B51" s="128"/>
      <c r="C51" s="128" t="s">
        <v>9</v>
      </c>
      <c r="D51" s="130">
        <v>16737</v>
      </c>
      <c r="E51" s="130">
        <v>2685</v>
      </c>
      <c r="F51" s="130">
        <v>191</v>
      </c>
      <c r="G51" s="130">
        <v>1</v>
      </c>
      <c r="H51" s="130">
        <v>14</v>
      </c>
      <c r="I51" s="130">
        <v>2</v>
      </c>
      <c r="J51" s="130">
        <v>18</v>
      </c>
      <c r="K51" s="52">
        <f t="shared" si="0"/>
        <v>5818</v>
      </c>
      <c r="L51" s="130">
        <v>100</v>
      </c>
      <c r="M51" s="130">
        <f t="shared" si="1"/>
        <v>581800</v>
      </c>
      <c r="N51" s="130">
        <v>1</v>
      </c>
      <c r="O51" s="130" t="s">
        <v>2818</v>
      </c>
      <c r="P51" s="130"/>
      <c r="Q51" s="130"/>
      <c r="R51" s="130"/>
      <c r="S51" s="130"/>
      <c r="T51" s="130">
        <v>5818</v>
      </c>
      <c r="U51" s="130"/>
      <c r="V51" s="130"/>
      <c r="W51" s="130"/>
      <c r="X51" s="130"/>
      <c r="Y51" s="130"/>
      <c r="Z51" s="130">
        <f t="shared" si="2"/>
        <v>0</v>
      </c>
      <c r="AA51" s="130"/>
      <c r="AB51" s="128"/>
      <c r="AC51" s="130">
        <f t="shared" si="3"/>
        <v>0</v>
      </c>
      <c r="AD51" s="130">
        <f t="shared" si="4"/>
        <v>581800</v>
      </c>
      <c r="AE51" s="130">
        <v>0</v>
      </c>
      <c r="AF51" s="130">
        <v>50</v>
      </c>
      <c r="AG51" s="130">
        <v>0</v>
      </c>
      <c r="AH51" s="136">
        <f t="shared" si="5"/>
        <v>0</v>
      </c>
    </row>
    <row r="52" spans="1:34" ht="21.75" x14ac:dyDescent="0.2">
      <c r="A52" s="130">
        <v>43</v>
      </c>
      <c r="B52" s="128" t="s">
        <v>2667</v>
      </c>
      <c r="C52" s="128" t="s">
        <v>9</v>
      </c>
      <c r="D52" s="130">
        <v>7250</v>
      </c>
      <c r="E52" s="130">
        <v>764</v>
      </c>
      <c r="F52" s="130">
        <v>100</v>
      </c>
      <c r="G52" s="130">
        <v>2</v>
      </c>
      <c r="H52" s="130"/>
      <c r="I52" s="130">
        <v>1</v>
      </c>
      <c r="J52" s="130">
        <v>91</v>
      </c>
      <c r="K52" s="52">
        <f t="shared" si="0"/>
        <v>191</v>
      </c>
      <c r="L52" s="130">
        <v>430</v>
      </c>
      <c r="M52" s="130">
        <f t="shared" si="1"/>
        <v>82130</v>
      </c>
      <c r="N52" s="130">
        <v>2</v>
      </c>
      <c r="O52" s="130" t="s">
        <v>2819</v>
      </c>
      <c r="P52" s="130" t="s">
        <v>15</v>
      </c>
      <c r="Q52" s="130" t="s">
        <v>12</v>
      </c>
      <c r="R52" s="130">
        <v>2</v>
      </c>
      <c r="S52" s="130">
        <v>237</v>
      </c>
      <c r="T52" s="130"/>
      <c r="U52" s="130">
        <v>191</v>
      </c>
      <c r="V52" s="130"/>
      <c r="W52" s="130"/>
      <c r="X52" s="130"/>
      <c r="Y52" s="130">
        <v>6400</v>
      </c>
      <c r="Z52" s="130">
        <f t="shared" si="2"/>
        <v>1516800</v>
      </c>
      <c r="AA52" s="130">
        <v>31</v>
      </c>
      <c r="AB52" s="128">
        <f>Z52*85%</f>
        <v>1289280</v>
      </c>
      <c r="AC52" s="130">
        <f t="shared" si="3"/>
        <v>227520</v>
      </c>
      <c r="AD52" s="130">
        <f t="shared" si="4"/>
        <v>309650</v>
      </c>
      <c r="AE52" s="130">
        <v>0</v>
      </c>
      <c r="AF52" s="130">
        <v>50</v>
      </c>
      <c r="AG52" s="130">
        <v>0</v>
      </c>
      <c r="AH52" s="136">
        <v>0</v>
      </c>
    </row>
    <row r="53" spans="1:34" ht="21.75" x14ac:dyDescent="0.2">
      <c r="A53" s="128">
        <v>44</v>
      </c>
      <c r="B53" s="128" t="s">
        <v>2820</v>
      </c>
      <c r="C53" s="128" t="s">
        <v>9</v>
      </c>
      <c r="D53" s="130">
        <v>7208</v>
      </c>
      <c r="E53" s="130">
        <v>724</v>
      </c>
      <c r="F53" s="130">
        <v>58</v>
      </c>
      <c r="G53" s="130">
        <v>2</v>
      </c>
      <c r="H53" s="130"/>
      <c r="I53" s="130">
        <v>1</v>
      </c>
      <c r="J53" s="130">
        <v>99</v>
      </c>
      <c r="K53" s="52">
        <f t="shared" si="0"/>
        <v>199</v>
      </c>
      <c r="L53" s="130">
        <v>430</v>
      </c>
      <c r="M53" s="130">
        <f t="shared" si="1"/>
        <v>85570</v>
      </c>
      <c r="N53" s="130">
        <v>2</v>
      </c>
      <c r="O53" s="130" t="s">
        <v>2821</v>
      </c>
      <c r="P53" s="130" t="s">
        <v>15</v>
      </c>
      <c r="Q53" s="130" t="s">
        <v>42</v>
      </c>
      <c r="R53" s="130">
        <v>2</v>
      </c>
      <c r="S53" s="130">
        <v>117</v>
      </c>
      <c r="T53" s="130"/>
      <c r="U53" s="130">
        <v>199</v>
      </c>
      <c r="V53" s="130"/>
      <c r="W53" s="130"/>
      <c r="X53" s="130"/>
      <c r="Y53" s="130">
        <v>6400</v>
      </c>
      <c r="Z53" s="130">
        <f t="shared" si="2"/>
        <v>748800</v>
      </c>
      <c r="AA53" s="130">
        <v>6</v>
      </c>
      <c r="AB53" s="128">
        <f>Z53*6%</f>
        <v>44928</v>
      </c>
      <c r="AC53" s="130">
        <f t="shared" si="3"/>
        <v>703872</v>
      </c>
      <c r="AD53" s="130">
        <f t="shared" si="4"/>
        <v>789442</v>
      </c>
      <c r="AE53" s="130">
        <v>0</v>
      </c>
      <c r="AF53" s="130">
        <v>50</v>
      </c>
      <c r="AG53" s="130">
        <v>0</v>
      </c>
      <c r="AH53" s="136">
        <f t="shared" si="5"/>
        <v>0</v>
      </c>
    </row>
    <row r="54" spans="1:34" ht="21.75" x14ac:dyDescent="0.2">
      <c r="A54" s="130">
        <v>45</v>
      </c>
      <c r="B54" s="128"/>
      <c r="C54" s="128" t="s">
        <v>9</v>
      </c>
      <c r="D54" s="130">
        <v>48546</v>
      </c>
      <c r="E54" s="130">
        <v>4666</v>
      </c>
      <c r="F54" s="130">
        <v>271</v>
      </c>
      <c r="G54" s="130">
        <v>1</v>
      </c>
      <c r="H54" s="130">
        <v>6</v>
      </c>
      <c r="I54" s="130">
        <v>3</v>
      </c>
      <c r="J54" s="130">
        <v>96</v>
      </c>
      <c r="K54" s="52">
        <f t="shared" si="0"/>
        <v>2796</v>
      </c>
      <c r="L54" s="130">
        <v>75</v>
      </c>
      <c r="M54" s="130">
        <f t="shared" si="1"/>
        <v>209700</v>
      </c>
      <c r="N54" s="130">
        <v>1</v>
      </c>
      <c r="O54" s="130" t="s">
        <v>2821</v>
      </c>
      <c r="P54" s="130"/>
      <c r="Q54" s="130"/>
      <c r="R54" s="130"/>
      <c r="S54" s="130"/>
      <c r="T54" s="130">
        <v>2796</v>
      </c>
      <c r="U54" s="130"/>
      <c r="V54" s="130"/>
      <c r="W54" s="130"/>
      <c r="X54" s="130"/>
      <c r="Y54" s="130"/>
      <c r="Z54" s="130">
        <f t="shared" si="2"/>
        <v>0</v>
      </c>
      <c r="AA54" s="130"/>
      <c r="AB54" s="128"/>
      <c r="AC54" s="130">
        <f t="shared" si="3"/>
        <v>0</v>
      </c>
      <c r="AD54" s="130">
        <f t="shared" si="4"/>
        <v>209700</v>
      </c>
      <c r="AE54" s="130">
        <v>0</v>
      </c>
      <c r="AF54" s="130">
        <v>50</v>
      </c>
      <c r="AG54" s="130">
        <v>0</v>
      </c>
      <c r="AH54" s="136">
        <f t="shared" si="5"/>
        <v>0</v>
      </c>
    </row>
    <row r="55" spans="1:34" ht="21.75" x14ac:dyDescent="0.2">
      <c r="A55" s="128">
        <v>46</v>
      </c>
      <c r="B55" s="128" t="s">
        <v>2670</v>
      </c>
      <c r="C55" s="128" t="s">
        <v>9</v>
      </c>
      <c r="D55" s="130">
        <v>41818</v>
      </c>
      <c r="E55" s="130">
        <v>4277</v>
      </c>
      <c r="F55" s="130">
        <v>6</v>
      </c>
      <c r="G55" s="130">
        <v>2</v>
      </c>
      <c r="H55" s="130"/>
      <c r="I55" s="130">
        <v>2</v>
      </c>
      <c r="J55" s="130">
        <v>44</v>
      </c>
      <c r="K55" s="52">
        <f t="shared" si="0"/>
        <v>244</v>
      </c>
      <c r="L55" s="130">
        <v>430</v>
      </c>
      <c r="M55" s="130">
        <f t="shared" si="1"/>
        <v>104920</v>
      </c>
      <c r="N55" s="130">
        <v>2</v>
      </c>
      <c r="O55" s="130" t="s">
        <v>2822</v>
      </c>
      <c r="P55" s="130" t="s">
        <v>15</v>
      </c>
      <c r="Q55" s="130" t="s">
        <v>12</v>
      </c>
      <c r="R55" s="130">
        <v>2</v>
      </c>
      <c r="S55" s="130">
        <v>150</v>
      </c>
      <c r="T55" s="130"/>
      <c r="U55" s="130">
        <v>244</v>
      </c>
      <c r="V55" s="130"/>
      <c r="W55" s="130"/>
      <c r="X55" s="130"/>
      <c r="Y55" s="130">
        <v>6400</v>
      </c>
      <c r="Z55" s="130">
        <f t="shared" si="2"/>
        <v>960000</v>
      </c>
      <c r="AA55" s="130">
        <v>21</v>
      </c>
      <c r="AB55" s="128">
        <f>Z55*80%</f>
        <v>768000</v>
      </c>
      <c r="AC55" s="130">
        <f t="shared" si="3"/>
        <v>192000</v>
      </c>
      <c r="AD55" s="130">
        <f t="shared" si="4"/>
        <v>296920</v>
      </c>
      <c r="AE55" s="130">
        <v>0</v>
      </c>
      <c r="AF55" s="130">
        <v>50</v>
      </c>
      <c r="AG55" s="130">
        <v>0</v>
      </c>
      <c r="AH55" s="136">
        <f t="shared" si="5"/>
        <v>0</v>
      </c>
    </row>
    <row r="56" spans="1:34" ht="21.75" x14ac:dyDescent="0.2">
      <c r="A56" s="130">
        <v>47</v>
      </c>
      <c r="B56" s="128"/>
      <c r="C56" s="128" t="s">
        <v>9</v>
      </c>
      <c r="D56" s="130">
        <v>48548</v>
      </c>
      <c r="E56" s="130">
        <v>4668</v>
      </c>
      <c r="F56" s="130">
        <v>273</v>
      </c>
      <c r="G56" s="130">
        <v>1</v>
      </c>
      <c r="H56" s="130">
        <v>12</v>
      </c>
      <c r="I56" s="130">
        <v>1</v>
      </c>
      <c r="J56" s="130">
        <v>80</v>
      </c>
      <c r="K56" s="52">
        <f t="shared" si="0"/>
        <v>4980</v>
      </c>
      <c r="L56" s="130">
        <v>75</v>
      </c>
      <c r="M56" s="130">
        <f t="shared" si="1"/>
        <v>373500</v>
      </c>
      <c r="N56" s="130">
        <v>1</v>
      </c>
      <c r="O56" s="130" t="s">
        <v>2822</v>
      </c>
      <c r="P56" s="130"/>
      <c r="Q56" s="130"/>
      <c r="R56" s="130"/>
      <c r="S56" s="130"/>
      <c r="T56" s="130">
        <v>4980</v>
      </c>
      <c r="U56" s="130"/>
      <c r="V56" s="130"/>
      <c r="W56" s="130"/>
      <c r="X56" s="130"/>
      <c r="Y56" s="130"/>
      <c r="Z56" s="130">
        <f t="shared" si="2"/>
        <v>0</v>
      </c>
      <c r="AA56" s="130"/>
      <c r="AB56" s="128"/>
      <c r="AC56" s="130">
        <f t="shared" si="3"/>
        <v>0</v>
      </c>
      <c r="AD56" s="130">
        <f t="shared" si="4"/>
        <v>373500</v>
      </c>
      <c r="AE56" s="130">
        <v>0</v>
      </c>
      <c r="AF56" s="130">
        <v>50</v>
      </c>
      <c r="AG56" s="130">
        <v>0</v>
      </c>
      <c r="AH56" s="136">
        <f t="shared" si="5"/>
        <v>0</v>
      </c>
    </row>
    <row r="57" spans="1:34" ht="21.75" x14ac:dyDescent="0.2">
      <c r="A57" s="128">
        <v>48</v>
      </c>
      <c r="B57" s="128"/>
      <c r="C57" s="128" t="s">
        <v>9</v>
      </c>
      <c r="D57" s="130">
        <v>59398</v>
      </c>
      <c r="E57" s="130">
        <v>5617</v>
      </c>
      <c r="F57" s="130">
        <v>96</v>
      </c>
      <c r="G57" s="130">
        <v>1</v>
      </c>
      <c r="H57" s="130"/>
      <c r="I57" s="130">
        <v>1</v>
      </c>
      <c r="J57" s="130">
        <v>18</v>
      </c>
      <c r="K57" s="52">
        <f t="shared" si="0"/>
        <v>118</v>
      </c>
      <c r="L57" s="130">
        <v>430</v>
      </c>
      <c r="M57" s="130">
        <f t="shared" si="1"/>
        <v>50740</v>
      </c>
      <c r="N57" s="130">
        <v>1</v>
      </c>
      <c r="O57" s="130" t="s">
        <v>2822</v>
      </c>
      <c r="P57" s="130"/>
      <c r="Q57" s="130"/>
      <c r="R57" s="130"/>
      <c r="S57" s="130"/>
      <c r="T57" s="130">
        <v>118</v>
      </c>
      <c r="U57" s="130"/>
      <c r="V57" s="130"/>
      <c r="W57" s="130"/>
      <c r="X57" s="130"/>
      <c r="Y57" s="130"/>
      <c r="Z57" s="130">
        <f t="shared" si="2"/>
        <v>0</v>
      </c>
      <c r="AA57" s="130"/>
      <c r="AB57" s="128"/>
      <c r="AC57" s="130">
        <f t="shared" si="3"/>
        <v>0</v>
      </c>
      <c r="AD57" s="130">
        <f t="shared" si="4"/>
        <v>50740</v>
      </c>
      <c r="AE57" s="130">
        <v>0</v>
      </c>
      <c r="AF57" s="130">
        <v>50</v>
      </c>
      <c r="AG57" s="130">
        <v>0</v>
      </c>
      <c r="AH57" s="136">
        <f t="shared" si="5"/>
        <v>0</v>
      </c>
    </row>
    <row r="58" spans="1:34" ht="21.75" x14ac:dyDescent="0.2">
      <c r="A58" s="130">
        <v>49</v>
      </c>
      <c r="B58" s="128" t="s">
        <v>2823</v>
      </c>
      <c r="C58" s="128" t="s">
        <v>9</v>
      </c>
      <c r="D58" s="130">
        <v>59397</v>
      </c>
      <c r="E58" s="130">
        <v>5616</v>
      </c>
      <c r="F58" s="130">
        <v>95</v>
      </c>
      <c r="G58" s="130">
        <v>2</v>
      </c>
      <c r="H58" s="130"/>
      <c r="I58" s="130">
        <v>1</v>
      </c>
      <c r="J58" s="130">
        <v>3</v>
      </c>
      <c r="K58" s="52">
        <f t="shared" si="0"/>
        <v>103</v>
      </c>
      <c r="L58" s="130">
        <v>430</v>
      </c>
      <c r="M58" s="130">
        <f t="shared" si="1"/>
        <v>44290</v>
      </c>
      <c r="N58" s="130">
        <v>2</v>
      </c>
      <c r="O58" s="130" t="s">
        <v>2824</v>
      </c>
      <c r="P58" s="130" t="s">
        <v>15</v>
      </c>
      <c r="Q58" s="130" t="s">
        <v>42</v>
      </c>
      <c r="R58" s="130">
        <v>2</v>
      </c>
      <c r="S58" s="130">
        <v>54</v>
      </c>
      <c r="T58" s="130"/>
      <c r="U58" s="130">
        <v>103</v>
      </c>
      <c r="V58" s="130"/>
      <c r="W58" s="130"/>
      <c r="X58" s="130"/>
      <c r="Y58" s="130">
        <v>6400</v>
      </c>
      <c r="Z58" s="130">
        <f t="shared" si="2"/>
        <v>345600</v>
      </c>
      <c r="AA58" s="130">
        <v>6</v>
      </c>
      <c r="AB58" s="128">
        <f>Z58*6%</f>
        <v>20736</v>
      </c>
      <c r="AC58" s="130">
        <f t="shared" si="3"/>
        <v>324864</v>
      </c>
      <c r="AD58" s="130">
        <f t="shared" si="4"/>
        <v>369154</v>
      </c>
      <c r="AE58" s="130">
        <v>0</v>
      </c>
      <c r="AF58" s="130">
        <v>50</v>
      </c>
      <c r="AG58" s="130">
        <v>0</v>
      </c>
      <c r="AH58" s="136">
        <f t="shared" si="5"/>
        <v>0</v>
      </c>
    </row>
    <row r="59" spans="1:34" ht="21.75" x14ac:dyDescent="0.2">
      <c r="A59" s="128">
        <v>50</v>
      </c>
      <c r="B59" s="128" t="s">
        <v>2669</v>
      </c>
      <c r="C59" s="128" t="s">
        <v>9</v>
      </c>
      <c r="D59" s="130">
        <v>47400</v>
      </c>
      <c r="E59" s="130">
        <v>4602</v>
      </c>
      <c r="F59" s="130">
        <v>22</v>
      </c>
      <c r="G59" s="130">
        <v>2</v>
      </c>
      <c r="H59" s="130"/>
      <c r="I59" s="130">
        <v>1</v>
      </c>
      <c r="J59" s="130">
        <v>19</v>
      </c>
      <c r="K59" s="52">
        <f t="shared" si="0"/>
        <v>119</v>
      </c>
      <c r="L59" s="130">
        <v>450</v>
      </c>
      <c r="M59" s="130">
        <f t="shared" si="1"/>
        <v>53550</v>
      </c>
      <c r="N59" s="130">
        <v>2</v>
      </c>
      <c r="O59" s="130" t="s">
        <v>2825</v>
      </c>
      <c r="P59" s="130" t="s">
        <v>15</v>
      </c>
      <c r="Q59" s="130" t="s">
        <v>42</v>
      </c>
      <c r="R59" s="130">
        <v>2</v>
      </c>
      <c r="S59" s="130">
        <v>54</v>
      </c>
      <c r="T59" s="130"/>
      <c r="U59" s="130">
        <v>119</v>
      </c>
      <c r="V59" s="130"/>
      <c r="W59" s="130"/>
      <c r="X59" s="130"/>
      <c r="Y59" s="130">
        <v>6400</v>
      </c>
      <c r="Z59" s="130">
        <f t="shared" si="2"/>
        <v>345600</v>
      </c>
      <c r="AA59" s="130">
        <v>6</v>
      </c>
      <c r="AB59" s="128">
        <f>Z59*6%</f>
        <v>20736</v>
      </c>
      <c r="AC59" s="130">
        <f t="shared" si="3"/>
        <v>324864</v>
      </c>
      <c r="AD59" s="130">
        <f t="shared" si="4"/>
        <v>378414</v>
      </c>
      <c r="AE59" s="130">
        <v>0</v>
      </c>
      <c r="AF59" s="130">
        <v>50</v>
      </c>
      <c r="AG59" s="130">
        <v>0</v>
      </c>
      <c r="AH59" s="136">
        <f t="shared" si="5"/>
        <v>0</v>
      </c>
    </row>
    <row r="60" spans="1:34" ht="21.75" x14ac:dyDescent="0.2">
      <c r="A60" s="130">
        <v>51</v>
      </c>
      <c r="B60" s="128" t="s">
        <v>2668</v>
      </c>
      <c r="C60" s="128" t="s">
        <v>9</v>
      </c>
      <c r="D60" s="130">
        <v>45401</v>
      </c>
      <c r="E60" s="130">
        <v>4544</v>
      </c>
      <c r="F60" s="130">
        <v>16</v>
      </c>
      <c r="G60" s="130">
        <v>2</v>
      </c>
      <c r="H60" s="130"/>
      <c r="I60" s="130">
        <v>1</v>
      </c>
      <c r="J60" s="130">
        <v>28</v>
      </c>
      <c r="K60" s="52">
        <f t="shared" si="0"/>
        <v>128</v>
      </c>
      <c r="L60" s="130">
        <v>430</v>
      </c>
      <c r="M60" s="130">
        <f t="shared" si="1"/>
        <v>55040</v>
      </c>
      <c r="N60" s="130">
        <v>2</v>
      </c>
      <c r="O60" s="130" t="s">
        <v>2826</v>
      </c>
      <c r="P60" s="130" t="s">
        <v>15</v>
      </c>
      <c r="Q60" s="130" t="s">
        <v>12</v>
      </c>
      <c r="R60" s="130">
        <v>2</v>
      </c>
      <c r="S60" s="130">
        <v>198</v>
      </c>
      <c r="T60" s="130"/>
      <c r="U60" s="130">
        <v>128</v>
      </c>
      <c r="V60" s="130"/>
      <c r="W60" s="130"/>
      <c r="X60" s="130"/>
      <c r="Y60" s="130">
        <v>6400</v>
      </c>
      <c r="Z60" s="130">
        <f t="shared" si="2"/>
        <v>1267200</v>
      </c>
      <c r="AA60" s="130">
        <v>21</v>
      </c>
      <c r="AB60" s="128">
        <f>Z60*80%</f>
        <v>1013760</v>
      </c>
      <c r="AC60" s="130">
        <f t="shared" si="3"/>
        <v>253440</v>
      </c>
      <c r="AD60" s="130">
        <f t="shared" si="4"/>
        <v>308480</v>
      </c>
      <c r="AE60" s="130">
        <v>0</v>
      </c>
      <c r="AF60" s="130">
        <v>50</v>
      </c>
      <c r="AG60" s="130">
        <v>0</v>
      </c>
      <c r="AH60" s="136">
        <f t="shared" si="5"/>
        <v>0</v>
      </c>
    </row>
    <row r="61" spans="1:34" ht="21.75" x14ac:dyDescent="0.2">
      <c r="A61" s="128">
        <v>52</v>
      </c>
      <c r="B61" s="128" t="s">
        <v>2827</v>
      </c>
      <c r="C61" s="128" t="s">
        <v>9</v>
      </c>
      <c r="D61" s="130">
        <v>42078</v>
      </c>
      <c r="E61" s="130">
        <v>4927</v>
      </c>
      <c r="F61" s="130">
        <v>46</v>
      </c>
      <c r="G61" s="130">
        <v>2</v>
      </c>
      <c r="H61" s="130"/>
      <c r="I61" s="130">
        <v>1</v>
      </c>
      <c r="J61" s="130">
        <v>32</v>
      </c>
      <c r="K61" s="52">
        <f t="shared" si="0"/>
        <v>132</v>
      </c>
      <c r="L61" s="130">
        <v>430</v>
      </c>
      <c r="M61" s="130">
        <f t="shared" si="1"/>
        <v>56760</v>
      </c>
      <c r="N61" s="130">
        <v>2</v>
      </c>
      <c r="O61" s="130" t="s">
        <v>2828</v>
      </c>
      <c r="P61" s="130" t="s">
        <v>15</v>
      </c>
      <c r="Q61" s="130" t="s">
        <v>12</v>
      </c>
      <c r="R61" s="130">
        <v>2</v>
      </c>
      <c r="S61" s="130">
        <v>255</v>
      </c>
      <c r="T61" s="130"/>
      <c r="U61" s="130">
        <v>132</v>
      </c>
      <c r="V61" s="130"/>
      <c r="W61" s="130"/>
      <c r="X61" s="130"/>
      <c r="Y61" s="130">
        <v>6400</v>
      </c>
      <c r="Z61" s="130">
        <f t="shared" si="2"/>
        <v>1632000</v>
      </c>
      <c r="AA61" s="130">
        <v>21</v>
      </c>
      <c r="AB61" s="128">
        <f>Z61*80%</f>
        <v>1305600</v>
      </c>
      <c r="AC61" s="130">
        <f t="shared" si="3"/>
        <v>326400</v>
      </c>
      <c r="AD61" s="130">
        <f t="shared" si="4"/>
        <v>383160</v>
      </c>
      <c r="AE61" s="130">
        <v>0</v>
      </c>
      <c r="AF61" s="130">
        <v>50</v>
      </c>
      <c r="AG61" s="130">
        <v>0</v>
      </c>
      <c r="AH61" s="136">
        <f t="shared" si="5"/>
        <v>0</v>
      </c>
    </row>
    <row r="62" spans="1:34" ht="21.75" x14ac:dyDescent="0.2">
      <c r="A62" s="130">
        <v>53</v>
      </c>
      <c r="B62" s="128" t="s">
        <v>2671</v>
      </c>
      <c r="C62" s="128"/>
      <c r="D62" s="130"/>
      <c r="E62" s="130"/>
      <c r="F62" s="130"/>
      <c r="G62" s="130">
        <v>2</v>
      </c>
      <c r="H62" s="130"/>
      <c r="I62" s="130"/>
      <c r="J62" s="130"/>
      <c r="K62" s="52">
        <f t="shared" si="0"/>
        <v>0</v>
      </c>
      <c r="L62" s="130"/>
      <c r="M62" s="130">
        <f t="shared" si="1"/>
        <v>0</v>
      </c>
      <c r="N62" s="130">
        <v>2</v>
      </c>
      <c r="O62" s="130" t="s">
        <v>2829</v>
      </c>
      <c r="P62" s="130" t="s">
        <v>15</v>
      </c>
      <c r="Q62" s="130" t="s">
        <v>12</v>
      </c>
      <c r="R62" s="130">
        <v>2</v>
      </c>
      <c r="S62" s="130">
        <v>94</v>
      </c>
      <c r="T62" s="130"/>
      <c r="U62" s="130">
        <v>94</v>
      </c>
      <c r="V62" s="130"/>
      <c r="W62" s="130"/>
      <c r="X62" s="130"/>
      <c r="Y62" s="130">
        <v>6400</v>
      </c>
      <c r="Z62" s="130">
        <f t="shared" si="2"/>
        <v>601600</v>
      </c>
      <c r="AA62" s="130">
        <v>21</v>
      </c>
      <c r="AB62" s="128">
        <f>Z62*80%</f>
        <v>481280</v>
      </c>
      <c r="AC62" s="130">
        <f t="shared" si="3"/>
        <v>120320</v>
      </c>
      <c r="AD62" s="130">
        <f t="shared" si="4"/>
        <v>120320</v>
      </c>
      <c r="AE62" s="130">
        <v>0</v>
      </c>
      <c r="AF62" s="130">
        <v>0</v>
      </c>
      <c r="AG62" s="130">
        <v>120320</v>
      </c>
      <c r="AH62" s="136">
        <v>0.02</v>
      </c>
    </row>
    <row r="63" spans="1:34" ht="21.75" x14ac:dyDescent="0.2">
      <c r="A63" s="128">
        <v>54</v>
      </c>
      <c r="B63" s="128"/>
      <c r="C63" s="128" t="s">
        <v>9</v>
      </c>
      <c r="D63" s="130">
        <v>14725</v>
      </c>
      <c r="E63" s="130">
        <v>1877</v>
      </c>
      <c r="F63" s="130">
        <v>199</v>
      </c>
      <c r="G63" s="130">
        <v>1</v>
      </c>
      <c r="H63" s="130">
        <v>5</v>
      </c>
      <c r="I63" s="130">
        <v>3</v>
      </c>
      <c r="J63" s="130">
        <v>59</v>
      </c>
      <c r="K63" s="52">
        <f t="shared" si="0"/>
        <v>2359</v>
      </c>
      <c r="L63" s="130">
        <v>75</v>
      </c>
      <c r="M63" s="130">
        <f t="shared" si="1"/>
        <v>176925</v>
      </c>
      <c r="N63" s="130">
        <v>1</v>
      </c>
      <c r="O63" s="130" t="s">
        <v>2830</v>
      </c>
      <c r="P63" s="130"/>
      <c r="Q63" s="130"/>
      <c r="R63" s="130"/>
      <c r="S63" s="130"/>
      <c r="T63" s="130">
        <v>2359</v>
      </c>
      <c r="U63" s="130"/>
      <c r="V63" s="130"/>
      <c r="W63" s="130"/>
      <c r="X63" s="130"/>
      <c r="Y63" s="130"/>
      <c r="Z63" s="130">
        <f t="shared" si="2"/>
        <v>0</v>
      </c>
      <c r="AA63" s="130"/>
      <c r="AB63" s="128"/>
      <c r="AC63" s="130">
        <f t="shared" si="3"/>
        <v>0</v>
      </c>
      <c r="AD63" s="130">
        <f t="shared" si="4"/>
        <v>176925</v>
      </c>
      <c r="AE63" s="130">
        <v>0</v>
      </c>
      <c r="AF63" s="130">
        <v>50</v>
      </c>
      <c r="AG63" s="130">
        <v>0</v>
      </c>
      <c r="AH63" s="136">
        <f t="shared" si="5"/>
        <v>0</v>
      </c>
    </row>
    <row r="64" spans="1:34" ht="21.75" x14ac:dyDescent="0.2">
      <c r="A64" s="130">
        <v>55</v>
      </c>
      <c r="B64" s="128" t="s">
        <v>2831</v>
      </c>
      <c r="C64" s="128" t="s">
        <v>9</v>
      </c>
      <c r="D64" s="130">
        <v>35884</v>
      </c>
      <c r="E64" s="130">
        <v>4017</v>
      </c>
      <c r="F64" s="130">
        <v>123</v>
      </c>
      <c r="G64" s="130">
        <v>2</v>
      </c>
      <c r="H64" s="130"/>
      <c r="I64" s="130">
        <v>3</v>
      </c>
      <c r="J64" s="130">
        <v>72</v>
      </c>
      <c r="K64" s="52">
        <f t="shared" si="0"/>
        <v>372</v>
      </c>
      <c r="L64" s="130">
        <v>430</v>
      </c>
      <c r="M64" s="130">
        <f t="shared" si="1"/>
        <v>159960</v>
      </c>
      <c r="N64" s="130">
        <v>2</v>
      </c>
      <c r="O64" s="130" t="s">
        <v>2832</v>
      </c>
      <c r="P64" s="130" t="s">
        <v>15</v>
      </c>
      <c r="Q64" s="130" t="s">
        <v>12</v>
      </c>
      <c r="R64" s="130">
        <v>2</v>
      </c>
      <c r="S64" s="130">
        <v>138</v>
      </c>
      <c r="T64" s="130"/>
      <c r="U64" s="130">
        <v>372</v>
      </c>
      <c r="V64" s="130"/>
      <c r="W64" s="130"/>
      <c r="X64" s="130"/>
      <c r="Y64" s="130">
        <v>6400</v>
      </c>
      <c r="Z64" s="130">
        <f t="shared" si="2"/>
        <v>883200</v>
      </c>
      <c r="AA64" s="130">
        <v>6</v>
      </c>
      <c r="AB64" s="128">
        <f>Z64*14%</f>
        <v>123648.00000000001</v>
      </c>
      <c r="AC64" s="130">
        <f t="shared" si="3"/>
        <v>759552</v>
      </c>
      <c r="AD64" s="130">
        <f t="shared" si="4"/>
        <v>919512</v>
      </c>
      <c r="AE64" s="130">
        <v>0</v>
      </c>
      <c r="AF64" s="130">
        <v>50</v>
      </c>
      <c r="AG64" s="130">
        <v>0</v>
      </c>
      <c r="AH64" s="136">
        <f t="shared" si="5"/>
        <v>0</v>
      </c>
    </row>
    <row r="65" spans="1:34" ht="21.75" x14ac:dyDescent="0.2">
      <c r="A65" s="128">
        <v>56</v>
      </c>
      <c r="B65" s="128"/>
      <c r="C65" s="128" t="s">
        <v>9</v>
      </c>
      <c r="D65" s="130">
        <v>35884</v>
      </c>
      <c r="E65" s="130">
        <v>4017</v>
      </c>
      <c r="F65" s="130">
        <v>123</v>
      </c>
      <c r="G65" s="130">
        <v>1</v>
      </c>
      <c r="H65" s="130">
        <v>25</v>
      </c>
      <c r="I65" s="130">
        <v>3</v>
      </c>
      <c r="J65" s="130">
        <v>60</v>
      </c>
      <c r="K65" s="52">
        <f t="shared" si="0"/>
        <v>10360</v>
      </c>
      <c r="L65" s="130">
        <v>75</v>
      </c>
      <c r="M65" s="130">
        <f t="shared" si="1"/>
        <v>777000</v>
      </c>
      <c r="N65" s="130">
        <v>1</v>
      </c>
      <c r="O65" s="130" t="s">
        <v>2832</v>
      </c>
      <c r="P65" s="130"/>
      <c r="Q65" s="130"/>
      <c r="R65" s="130"/>
      <c r="S65" s="130"/>
      <c r="T65" s="130">
        <v>10360</v>
      </c>
      <c r="U65" s="130"/>
      <c r="V65" s="130"/>
      <c r="W65" s="130"/>
      <c r="X65" s="130"/>
      <c r="Y65" s="130"/>
      <c r="Z65" s="130">
        <f t="shared" si="2"/>
        <v>0</v>
      </c>
      <c r="AA65" s="130"/>
      <c r="AB65" s="128"/>
      <c r="AC65" s="130">
        <f t="shared" si="3"/>
        <v>0</v>
      </c>
      <c r="AD65" s="130">
        <f t="shared" si="4"/>
        <v>777000</v>
      </c>
      <c r="AE65" s="130">
        <v>0</v>
      </c>
      <c r="AF65" s="130">
        <v>50</v>
      </c>
      <c r="AG65" s="130">
        <v>0</v>
      </c>
      <c r="AH65" s="136">
        <f t="shared" si="5"/>
        <v>0</v>
      </c>
    </row>
    <row r="66" spans="1:34" ht="21.75" x14ac:dyDescent="0.2">
      <c r="A66" s="130">
        <v>57</v>
      </c>
      <c r="B66" s="128" t="s">
        <v>2674</v>
      </c>
      <c r="C66" s="128" t="s">
        <v>9</v>
      </c>
      <c r="D66" s="130">
        <v>7149</v>
      </c>
      <c r="E66" s="130"/>
      <c r="F66" s="130">
        <v>113</v>
      </c>
      <c r="G66" s="130">
        <v>2</v>
      </c>
      <c r="H66" s="130"/>
      <c r="I66" s="130">
        <v>3</v>
      </c>
      <c r="J66" s="130">
        <v>94</v>
      </c>
      <c r="K66" s="52">
        <f t="shared" si="0"/>
        <v>394</v>
      </c>
      <c r="L66" s="130">
        <v>390</v>
      </c>
      <c r="M66" s="130">
        <f t="shared" si="1"/>
        <v>153660</v>
      </c>
      <c r="N66" s="130">
        <v>2</v>
      </c>
      <c r="O66" s="130" t="s">
        <v>2833</v>
      </c>
      <c r="P66" s="130" t="s">
        <v>15</v>
      </c>
      <c r="Q66" s="130" t="s">
        <v>42</v>
      </c>
      <c r="R66" s="130">
        <v>2</v>
      </c>
      <c r="S66" s="130">
        <v>48</v>
      </c>
      <c r="T66" s="130"/>
      <c r="U66" s="130">
        <v>394</v>
      </c>
      <c r="V66" s="130"/>
      <c r="W66" s="130"/>
      <c r="X66" s="130"/>
      <c r="Y66" s="130">
        <v>6400</v>
      </c>
      <c r="Z66" s="130">
        <f t="shared" si="2"/>
        <v>307200</v>
      </c>
      <c r="AA66" s="130">
        <v>6</v>
      </c>
      <c r="AB66" s="128">
        <f>Z66*6%</f>
        <v>18432</v>
      </c>
      <c r="AC66" s="130">
        <f t="shared" si="3"/>
        <v>288768</v>
      </c>
      <c r="AD66" s="130">
        <f t="shared" si="4"/>
        <v>442428</v>
      </c>
      <c r="AE66" s="130">
        <v>0</v>
      </c>
      <c r="AF66" s="130">
        <v>50</v>
      </c>
      <c r="AG66" s="130">
        <v>0</v>
      </c>
      <c r="AH66" s="136">
        <f t="shared" si="5"/>
        <v>0</v>
      </c>
    </row>
    <row r="67" spans="1:34" ht="21.75" x14ac:dyDescent="0.2">
      <c r="A67" s="128">
        <v>58</v>
      </c>
      <c r="B67" s="128"/>
      <c r="C67" s="128" t="s">
        <v>9</v>
      </c>
      <c r="D67" s="130">
        <v>108</v>
      </c>
      <c r="E67" s="130">
        <v>7144</v>
      </c>
      <c r="F67" s="130">
        <v>661</v>
      </c>
      <c r="G67" s="130">
        <v>1</v>
      </c>
      <c r="H67" s="130">
        <v>3</v>
      </c>
      <c r="I67" s="130">
        <v>1</v>
      </c>
      <c r="J67" s="130">
        <v>96</v>
      </c>
      <c r="K67" s="52">
        <f t="shared" si="0"/>
        <v>1396</v>
      </c>
      <c r="L67" s="130">
        <v>130</v>
      </c>
      <c r="M67" s="130">
        <f t="shared" si="1"/>
        <v>181480</v>
      </c>
      <c r="N67" s="130">
        <v>1</v>
      </c>
      <c r="O67" s="130" t="s">
        <v>2833</v>
      </c>
      <c r="P67" s="130"/>
      <c r="Q67" s="130"/>
      <c r="R67" s="130"/>
      <c r="S67" s="130"/>
      <c r="T67" s="130">
        <v>1396</v>
      </c>
      <c r="U67" s="130"/>
      <c r="V67" s="130"/>
      <c r="W67" s="130"/>
      <c r="X67" s="130"/>
      <c r="Y67" s="130"/>
      <c r="Z67" s="130">
        <f t="shared" si="2"/>
        <v>0</v>
      </c>
      <c r="AA67" s="130"/>
      <c r="AB67" s="128"/>
      <c r="AC67" s="130">
        <f t="shared" si="3"/>
        <v>0</v>
      </c>
      <c r="AD67" s="130">
        <f t="shared" si="4"/>
        <v>181480</v>
      </c>
      <c r="AE67" s="130">
        <v>0</v>
      </c>
      <c r="AF67" s="130">
        <v>50</v>
      </c>
      <c r="AG67" s="130">
        <v>0</v>
      </c>
      <c r="AH67" s="136">
        <f t="shared" si="5"/>
        <v>0</v>
      </c>
    </row>
    <row r="68" spans="1:34" ht="21.75" x14ac:dyDescent="0.2">
      <c r="A68" s="130">
        <v>59</v>
      </c>
      <c r="B68" s="128" t="s">
        <v>2675</v>
      </c>
      <c r="C68" s="128"/>
      <c r="D68" s="130"/>
      <c r="E68" s="130"/>
      <c r="F68" s="130"/>
      <c r="G68" s="130">
        <v>2</v>
      </c>
      <c r="H68" s="130"/>
      <c r="I68" s="130"/>
      <c r="J68" s="130"/>
      <c r="K68" s="52">
        <f t="shared" si="0"/>
        <v>0</v>
      </c>
      <c r="L68" s="130"/>
      <c r="M68" s="130">
        <f t="shared" si="1"/>
        <v>0</v>
      </c>
      <c r="N68" s="130">
        <v>2</v>
      </c>
      <c r="O68" s="130" t="s">
        <v>2834</v>
      </c>
      <c r="P68" s="130" t="s">
        <v>15</v>
      </c>
      <c r="Q68" s="130" t="s">
        <v>12</v>
      </c>
      <c r="R68" s="130">
        <v>2</v>
      </c>
      <c r="S68" s="130">
        <v>95</v>
      </c>
      <c r="T68" s="130"/>
      <c r="U68" s="130">
        <v>95</v>
      </c>
      <c r="V68" s="130"/>
      <c r="W68" s="130"/>
      <c r="X68" s="130"/>
      <c r="Y68" s="130">
        <v>6400</v>
      </c>
      <c r="Z68" s="130">
        <f t="shared" si="2"/>
        <v>608000</v>
      </c>
      <c r="AA68" s="130">
        <v>21</v>
      </c>
      <c r="AB68" s="128">
        <f>Z68*80%</f>
        <v>486400</v>
      </c>
      <c r="AC68" s="130">
        <f t="shared" si="3"/>
        <v>121600</v>
      </c>
      <c r="AD68" s="130">
        <f t="shared" si="4"/>
        <v>121600</v>
      </c>
      <c r="AE68" s="130">
        <v>0</v>
      </c>
      <c r="AF68" s="130">
        <v>0</v>
      </c>
      <c r="AG68" s="130">
        <v>121600</v>
      </c>
      <c r="AH68" s="136">
        <v>0.02</v>
      </c>
    </row>
    <row r="69" spans="1:34" ht="21.75" x14ac:dyDescent="0.2">
      <c r="A69" s="128">
        <v>60</v>
      </c>
      <c r="B69" s="128"/>
      <c r="C69" s="128" t="s">
        <v>9</v>
      </c>
      <c r="D69" s="130">
        <v>17063</v>
      </c>
      <c r="E69" s="130">
        <v>2991</v>
      </c>
      <c r="F69" s="130">
        <v>214</v>
      </c>
      <c r="G69" s="130">
        <v>1</v>
      </c>
      <c r="H69" s="130">
        <v>10</v>
      </c>
      <c r="I69" s="130">
        <v>3</v>
      </c>
      <c r="J69" s="130">
        <v>52</v>
      </c>
      <c r="K69" s="52">
        <f t="shared" si="0"/>
        <v>4352</v>
      </c>
      <c r="L69" s="130">
        <v>150</v>
      </c>
      <c r="M69" s="130">
        <f t="shared" si="1"/>
        <v>652800</v>
      </c>
      <c r="N69" s="130">
        <v>1</v>
      </c>
      <c r="O69" s="130" t="s">
        <v>2834</v>
      </c>
      <c r="P69" s="130"/>
      <c r="Q69" s="130"/>
      <c r="R69" s="130"/>
      <c r="S69" s="130"/>
      <c r="T69" s="130">
        <v>4352</v>
      </c>
      <c r="U69" s="130"/>
      <c r="V69" s="130"/>
      <c r="W69" s="130"/>
      <c r="X69" s="130"/>
      <c r="Y69" s="130"/>
      <c r="Z69" s="130">
        <f t="shared" si="2"/>
        <v>0</v>
      </c>
      <c r="AA69" s="130"/>
      <c r="AB69" s="130"/>
      <c r="AC69" s="130">
        <f t="shared" si="3"/>
        <v>0</v>
      </c>
      <c r="AD69" s="130">
        <f t="shared" si="4"/>
        <v>652800</v>
      </c>
      <c r="AE69" s="130">
        <v>0</v>
      </c>
      <c r="AF69" s="130">
        <v>50</v>
      </c>
      <c r="AG69" s="130">
        <v>0</v>
      </c>
      <c r="AH69" s="136">
        <f t="shared" si="5"/>
        <v>0</v>
      </c>
    </row>
    <row r="70" spans="1:34" ht="21.75" x14ac:dyDescent="0.2">
      <c r="A70" s="130">
        <v>61</v>
      </c>
      <c r="B70" s="128" t="s">
        <v>2676</v>
      </c>
      <c r="C70" s="128" t="s">
        <v>9</v>
      </c>
      <c r="D70" s="130">
        <v>61836</v>
      </c>
      <c r="E70" s="130">
        <v>6005</v>
      </c>
      <c r="F70" s="130">
        <v>190</v>
      </c>
      <c r="G70" s="130">
        <v>1</v>
      </c>
      <c r="H70" s="130">
        <v>4</v>
      </c>
      <c r="I70" s="130"/>
      <c r="J70" s="130"/>
      <c r="K70" s="52">
        <f t="shared" si="0"/>
        <v>1600</v>
      </c>
      <c r="L70" s="130">
        <v>75</v>
      </c>
      <c r="M70" s="130">
        <f t="shared" si="1"/>
        <v>120000</v>
      </c>
      <c r="N70" s="130">
        <v>1</v>
      </c>
      <c r="O70" s="130" t="s">
        <v>2835</v>
      </c>
      <c r="P70" s="130"/>
      <c r="Q70" s="130"/>
      <c r="R70" s="130"/>
      <c r="S70" s="130"/>
      <c r="T70" s="130">
        <v>1600</v>
      </c>
      <c r="U70" s="130"/>
      <c r="V70" s="130"/>
      <c r="W70" s="130"/>
      <c r="X70" s="130"/>
      <c r="Y70" s="130"/>
      <c r="Z70" s="130">
        <f t="shared" si="2"/>
        <v>0</v>
      </c>
      <c r="AA70" s="130"/>
      <c r="AB70" s="128"/>
      <c r="AC70" s="130">
        <f t="shared" si="3"/>
        <v>0</v>
      </c>
      <c r="AD70" s="130">
        <f t="shared" si="4"/>
        <v>120000</v>
      </c>
      <c r="AE70" s="130">
        <v>0</v>
      </c>
      <c r="AF70" s="130">
        <v>50</v>
      </c>
      <c r="AG70" s="130">
        <v>0</v>
      </c>
      <c r="AH70" s="136">
        <f t="shared" si="5"/>
        <v>0</v>
      </c>
    </row>
    <row r="71" spans="1:34" ht="21.75" x14ac:dyDescent="0.2">
      <c r="A71" s="128">
        <v>62</v>
      </c>
      <c r="B71" s="128"/>
      <c r="C71" s="128" t="s">
        <v>9</v>
      </c>
      <c r="D71" s="130">
        <v>46900</v>
      </c>
      <c r="E71" s="130">
        <v>4586</v>
      </c>
      <c r="F71" s="130">
        <v>140</v>
      </c>
      <c r="G71" s="130">
        <v>1</v>
      </c>
      <c r="H71" s="130">
        <v>4</v>
      </c>
      <c r="I71" s="130"/>
      <c r="J71" s="130"/>
      <c r="K71" s="52">
        <f t="shared" si="0"/>
        <v>1600</v>
      </c>
      <c r="L71" s="130">
        <v>75</v>
      </c>
      <c r="M71" s="130">
        <f t="shared" si="1"/>
        <v>120000</v>
      </c>
      <c r="N71" s="130">
        <v>1</v>
      </c>
      <c r="O71" s="130" t="s">
        <v>2835</v>
      </c>
      <c r="P71" s="130"/>
      <c r="Q71" s="130"/>
      <c r="R71" s="130"/>
      <c r="S71" s="130"/>
      <c r="T71" s="130">
        <v>1600</v>
      </c>
      <c r="U71" s="130"/>
      <c r="V71" s="130"/>
      <c r="W71" s="130"/>
      <c r="X71" s="130"/>
      <c r="Y71" s="130"/>
      <c r="Z71" s="130">
        <f t="shared" si="2"/>
        <v>0</v>
      </c>
      <c r="AA71" s="130"/>
      <c r="AB71" s="130"/>
      <c r="AC71" s="130">
        <f t="shared" si="3"/>
        <v>0</v>
      </c>
      <c r="AD71" s="130">
        <f t="shared" si="4"/>
        <v>120000</v>
      </c>
      <c r="AE71" s="130">
        <v>0</v>
      </c>
      <c r="AF71" s="130">
        <v>50</v>
      </c>
      <c r="AG71" s="130">
        <v>0</v>
      </c>
      <c r="AH71" s="136">
        <f t="shared" si="5"/>
        <v>0</v>
      </c>
    </row>
    <row r="72" spans="1:34" ht="21.75" x14ac:dyDescent="0.2">
      <c r="A72" s="130">
        <v>63</v>
      </c>
      <c r="B72" s="128" t="s">
        <v>2836</v>
      </c>
      <c r="C72" s="128" t="s">
        <v>9</v>
      </c>
      <c r="D72" s="130">
        <v>46461</v>
      </c>
      <c r="E72" s="130">
        <v>4569</v>
      </c>
      <c r="F72" s="130">
        <v>291</v>
      </c>
      <c r="G72" s="130">
        <v>2</v>
      </c>
      <c r="H72" s="130"/>
      <c r="I72" s="130"/>
      <c r="J72" s="130">
        <v>89</v>
      </c>
      <c r="K72" s="52">
        <f t="shared" si="0"/>
        <v>89</v>
      </c>
      <c r="L72" s="130">
        <v>75</v>
      </c>
      <c r="M72" s="130">
        <f t="shared" si="1"/>
        <v>6675</v>
      </c>
      <c r="N72" s="130">
        <v>2</v>
      </c>
      <c r="O72" s="130" t="s">
        <v>2837</v>
      </c>
      <c r="P72" s="130" t="s">
        <v>15</v>
      </c>
      <c r="Q72" s="130" t="s">
        <v>12</v>
      </c>
      <c r="R72" s="130">
        <v>2</v>
      </c>
      <c r="S72" s="130">
        <v>129</v>
      </c>
      <c r="T72" s="130"/>
      <c r="U72" s="130">
        <v>89</v>
      </c>
      <c r="V72" s="130"/>
      <c r="W72" s="130"/>
      <c r="X72" s="130"/>
      <c r="Y72" s="130">
        <v>6400</v>
      </c>
      <c r="Z72" s="130">
        <f t="shared" si="2"/>
        <v>825600</v>
      </c>
      <c r="AA72" s="130">
        <v>21</v>
      </c>
      <c r="AB72" s="128">
        <f>Z72*80%</f>
        <v>660480</v>
      </c>
      <c r="AC72" s="130">
        <f t="shared" si="3"/>
        <v>165120</v>
      </c>
      <c r="AD72" s="130">
        <f t="shared" si="4"/>
        <v>171795</v>
      </c>
      <c r="AE72" s="130">
        <v>0</v>
      </c>
      <c r="AF72" s="130">
        <v>50</v>
      </c>
      <c r="AG72" s="130">
        <v>0</v>
      </c>
      <c r="AH72" s="136">
        <f t="shared" si="5"/>
        <v>0</v>
      </c>
    </row>
    <row r="73" spans="1:34" ht="21.75" x14ac:dyDescent="0.2">
      <c r="A73" s="128">
        <v>64</v>
      </c>
      <c r="B73" s="128"/>
      <c r="C73" s="128" t="s">
        <v>9</v>
      </c>
      <c r="D73" s="130">
        <v>34085</v>
      </c>
      <c r="E73" s="130">
        <v>3762</v>
      </c>
      <c r="F73" s="130">
        <v>52</v>
      </c>
      <c r="G73" s="130">
        <v>1</v>
      </c>
      <c r="H73" s="130">
        <v>12</v>
      </c>
      <c r="I73" s="130">
        <v>1</v>
      </c>
      <c r="J73" s="130">
        <v>67</v>
      </c>
      <c r="K73" s="52">
        <f t="shared" si="0"/>
        <v>4967</v>
      </c>
      <c r="L73" s="130">
        <v>130</v>
      </c>
      <c r="M73" s="130">
        <f t="shared" si="1"/>
        <v>645710</v>
      </c>
      <c r="N73" s="130">
        <v>1</v>
      </c>
      <c r="O73" s="130" t="s">
        <v>2837</v>
      </c>
      <c r="P73" s="130"/>
      <c r="Q73" s="130"/>
      <c r="R73" s="130"/>
      <c r="S73" s="130"/>
      <c r="T73" s="130">
        <v>4967</v>
      </c>
      <c r="U73" s="130"/>
      <c r="V73" s="130"/>
      <c r="W73" s="130"/>
      <c r="X73" s="130"/>
      <c r="Y73" s="130"/>
      <c r="Z73" s="130">
        <f t="shared" si="2"/>
        <v>0</v>
      </c>
      <c r="AA73" s="130"/>
      <c r="AB73" s="130"/>
      <c r="AC73" s="130">
        <f t="shared" si="3"/>
        <v>0</v>
      </c>
      <c r="AD73" s="130">
        <f t="shared" si="4"/>
        <v>645710</v>
      </c>
      <c r="AE73" s="130">
        <v>0</v>
      </c>
      <c r="AF73" s="130">
        <v>50</v>
      </c>
      <c r="AG73" s="130">
        <v>0</v>
      </c>
      <c r="AH73" s="136">
        <f t="shared" si="5"/>
        <v>0</v>
      </c>
    </row>
    <row r="74" spans="1:34" ht="21.75" x14ac:dyDescent="0.2">
      <c r="A74" s="130">
        <v>65</v>
      </c>
      <c r="B74" s="128"/>
      <c r="C74" s="128" t="s">
        <v>9</v>
      </c>
      <c r="D74" s="130">
        <v>32354</v>
      </c>
      <c r="E74" s="130">
        <v>3757</v>
      </c>
      <c r="F74" s="130">
        <v>107</v>
      </c>
      <c r="G74" s="130">
        <v>1</v>
      </c>
      <c r="H74" s="130">
        <v>6</v>
      </c>
      <c r="I74" s="130">
        <v>3</v>
      </c>
      <c r="J74" s="130">
        <v>60</v>
      </c>
      <c r="K74" s="52">
        <f t="shared" si="0"/>
        <v>2760</v>
      </c>
      <c r="L74" s="130">
        <v>75</v>
      </c>
      <c r="M74" s="130">
        <f t="shared" si="1"/>
        <v>207000</v>
      </c>
      <c r="N74" s="130">
        <v>1</v>
      </c>
      <c r="O74" s="130" t="s">
        <v>2837</v>
      </c>
      <c r="P74" s="130"/>
      <c r="Q74" s="130"/>
      <c r="R74" s="130"/>
      <c r="S74" s="130"/>
      <c r="T74" s="130">
        <v>2760</v>
      </c>
      <c r="U74" s="130"/>
      <c r="V74" s="130"/>
      <c r="W74" s="130"/>
      <c r="X74" s="130"/>
      <c r="Y74" s="130"/>
      <c r="Z74" s="130">
        <f t="shared" si="2"/>
        <v>0</v>
      </c>
      <c r="AA74" s="130"/>
      <c r="AB74" s="130"/>
      <c r="AC74" s="130">
        <f t="shared" si="3"/>
        <v>0</v>
      </c>
      <c r="AD74" s="130">
        <f t="shared" si="4"/>
        <v>207000</v>
      </c>
      <c r="AE74" s="130">
        <v>0</v>
      </c>
      <c r="AF74" s="130">
        <v>50</v>
      </c>
      <c r="AG74" s="130">
        <v>0</v>
      </c>
      <c r="AH74" s="136">
        <f t="shared" si="5"/>
        <v>0</v>
      </c>
    </row>
    <row r="75" spans="1:34" ht="21.75" x14ac:dyDescent="0.2">
      <c r="A75" s="128">
        <v>66</v>
      </c>
      <c r="B75" s="128" t="s">
        <v>2838</v>
      </c>
      <c r="C75" s="128" t="s">
        <v>9</v>
      </c>
      <c r="D75" s="130">
        <v>58913</v>
      </c>
      <c r="E75" s="130">
        <v>5575</v>
      </c>
      <c r="F75" s="130">
        <v>303</v>
      </c>
      <c r="G75" s="130">
        <v>2</v>
      </c>
      <c r="H75" s="130"/>
      <c r="I75" s="130">
        <v>1</v>
      </c>
      <c r="J75" s="130">
        <v>10</v>
      </c>
      <c r="K75" s="52">
        <f t="shared" ref="K75:K141" si="6">H75*400+I75*100+J75</f>
        <v>110</v>
      </c>
      <c r="L75" s="130">
        <v>75</v>
      </c>
      <c r="M75" s="130">
        <f t="shared" ref="M75:M141" si="7">K75*L75</f>
        <v>8250</v>
      </c>
      <c r="N75" s="130">
        <v>2</v>
      </c>
      <c r="O75" s="130" t="s">
        <v>2839</v>
      </c>
      <c r="P75" s="130" t="s">
        <v>15</v>
      </c>
      <c r="Q75" s="130" t="s">
        <v>12</v>
      </c>
      <c r="R75" s="130">
        <v>2</v>
      </c>
      <c r="S75" s="130">
        <v>181</v>
      </c>
      <c r="T75" s="130"/>
      <c r="U75" s="130">
        <v>110</v>
      </c>
      <c r="V75" s="130"/>
      <c r="W75" s="130"/>
      <c r="X75" s="130"/>
      <c r="Y75" s="130">
        <v>6400</v>
      </c>
      <c r="Z75" s="130">
        <f t="shared" ref="Z75:Z141" si="8">S75*Y75</f>
        <v>1158400</v>
      </c>
      <c r="AA75" s="130">
        <v>21</v>
      </c>
      <c r="AB75" s="128">
        <f>Z75*80%</f>
        <v>926720</v>
      </c>
      <c r="AC75" s="130">
        <f t="shared" ref="AC75:AC138" si="9">Z75-AB75</f>
        <v>231680</v>
      </c>
      <c r="AD75" s="130">
        <f t="shared" ref="AD75:AD141" si="10">M75+AC75</f>
        <v>239930</v>
      </c>
      <c r="AE75" s="130">
        <v>0</v>
      </c>
      <c r="AF75" s="130">
        <v>50</v>
      </c>
      <c r="AG75" s="130">
        <v>0</v>
      </c>
      <c r="AH75" s="136">
        <f t="shared" ref="AH75:AH141" si="11">AF75*AG75%</f>
        <v>0</v>
      </c>
    </row>
    <row r="76" spans="1:34" ht="21.75" x14ac:dyDescent="0.2">
      <c r="A76" s="130">
        <v>67</v>
      </c>
      <c r="B76" s="128"/>
      <c r="C76" s="128" t="s">
        <v>9</v>
      </c>
      <c r="D76" s="130">
        <v>57955</v>
      </c>
      <c r="E76" s="130">
        <v>5469</v>
      </c>
      <c r="F76" s="130">
        <v>301</v>
      </c>
      <c r="G76" s="130">
        <v>1</v>
      </c>
      <c r="H76" s="130"/>
      <c r="I76" s="130"/>
      <c r="J76" s="130">
        <v>90</v>
      </c>
      <c r="K76" s="52">
        <f t="shared" si="6"/>
        <v>90</v>
      </c>
      <c r="L76" s="130">
        <v>450</v>
      </c>
      <c r="M76" s="130">
        <f t="shared" si="7"/>
        <v>40500</v>
      </c>
      <c r="N76" s="130">
        <v>1</v>
      </c>
      <c r="O76" s="130" t="s">
        <v>2839</v>
      </c>
      <c r="P76" s="130"/>
      <c r="Q76" s="130"/>
      <c r="R76" s="130"/>
      <c r="S76" s="130"/>
      <c r="T76" s="130">
        <v>90</v>
      </c>
      <c r="U76" s="130"/>
      <c r="V76" s="130"/>
      <c r="W76" s="130"/>
      <c r="X76" s="130"/>
      <c r="Y76" s="130"/>
      <c r="Z76" s="130">
        <f t="shared" si="8"/>
        <v>0</v>
      </c>
      <c r="AA76" s="130"/>
      <c r="AB76" s="130"/>
      <c r="AC76" s="130">
        <f t="shared" si="9"/>
        <v>0</v>
      </c>
      <c r="AD76" s="130">
        <f t="shared" si="10"/>
        <v>40500</v>
      </c>
      <c r="AE76" s="130">
        <v>0</v>
      </c>
      <c r="AF76" s="130">
        <v>50</v>
      </c>
      <c r="AG76" s="130">
        <v>0</v>
      </c>
      <c r="AH76" s="136">
        <f t="shared" si="11"/>
        <v>0</v>
      </c>
    </row>
    <row r="77" spans="1:34" ht="21.75" x14ac:dyDescent="0.2">
      <c r="A77" s="128">
        <v>68</v>
      </c>
      <c r="B77" s="128"/>
      <c r="C77" s="128" t="s">
        <v>9</v>
      </c>
      <c r="D77" s="130">
        <v>17055</v>
      </c>
      <c r="E77" s="130">
        <v>2983</v>
      </c>
      <c r="F77" s="130">
        <v>196</v>
      </c>
      <c r="G77" s="130">
        <v>1</v>
      </c>
      <c r="H77" s="130">
        <v>6</v>
      </c>
      <c r="I77" s="130">
        <v>2</v>
      </c>
      <c r="J77" s="130">
        <v>84</v>
      </c>
      <c r="K77" s="52">
        <f t="shared" si="6"/>
        <v>2684</v>
      </c>
      <c r="L77" s="130">
        <v>100</v>
      </c>
      <c r="M77" s="130">
        <f t="shared" si="7"/>
        <v>268400</v>
      </c>
      <c r="N77" s="130">
        <v>1</v>
      </c>
      <c r="O77" s="130" t="s">
        <v>2839</v>
      </c>
      <c r="P77" s="130"/>
      <c r="Q77" s="130"/>
      <c r="R77" s="130"/>
      <c r="S77" s="130"/>
      <c r="T77" s="130">
        <v>2684</v>
      </c>
      <c r="U77" s="130"/>
      <c r="V77" s="130"/>
      <c r="W77" s="130"/>
      <c r="X77" s="130"/>
      <c r="Y77" s="130"/>
      <c r="Z77" s="130">
        <f t="shared" si="8"/>
        <v>0</v>
      </c>
      <c r="AA77" s="130"/>
      <c r="AB77" s="130"/>
      <c r="AC77" s="130">
        <f t="shared" si="9"/>
        <v>0</v>
      </c>
      <c r="AD77" s="130">
        <f t="shared" si="10"/>
        <v>268400</v>
      </c>
      <c r="AE77" s="130">
        <v>0</v>
      </c>
      <c r="AF77" s="130">
        <v>50</v>
      </c>
      <c r="AG77" s="130">
        <v>0</v>
      </c>
      <c r="AH77" s="136">
        <v>0</v>
      </c>
    </row>
    <row r="78" spans="1:34" ht="21.75" x14ac:dyDescent="0.2">
      <c r="A78" s="130">
        <v>69</v>
      </c>
      <c r="B78" s="128" t="s">
        <v>2840</v>
      </c>
      <c r="C78" s="128" t="s">
        <v>9</v>
      </c>
      <c r="D78" s="130">
        <v>32364</v>
      </c>
      <c r="E78" s="130">
        <v>3755</v>
      </c>
      <c r="F78" s="130">
        <v>50</v>
      </c>
      <c r="G78" s="130">
        <v>2</v>
      </c>
      <c r="H78" s="130">
        <v>9</v>
      </c>
      <c r="I78" s="130">
        <v>1</v>
      </c>
      <c r="J78" s="130">
        <v>68</v>
      </c>
      <c r="K78" s="52">
        <f t="shared" si="6"/>
        <v>3768</v>
      </c>
      <c r="L78" s="130">
        <v>100</v>
      </c>
      <c r="M78" s="130">
        <f t="shared" si="7"/>
        <v>376800</v>
      </c>
      <c r="N78" s="130">
        <v>2</v>
      </c>
      <c r="O78" s="130" t="s">
        <v>2841</v>
      </c>
      <c r="P78" s="130"/>
      <c r="Q78" s="130"/>
      <c r="R78" s="130"/>
      <c r="S78" s="130"/>
      <c r="T78" s="130">
        <v>3768</v>
      </c>
      <c r="U78" s="130"/>
      <c r="V78" s="130"/>
      <c r="W78" s="130"/>
      <c r="X78" s="130"/>
      <c r="Y78" s="130">
        <v>6400</v>
      </c>
      <c r="Z78" s="130">
        <f t="shared" si="8"/>
        <v>0</v>
      </c>
      <c r="AA78" s="130"/>
      <c r="AB78" s="128">
        <f>Z78*85%</f>
        <v>0</v>
      </c>
      <c r="AC78" s="130">
        <f t="shared" si="9"/>
        <v>0</v>
      </c>
      <c r="AD78" s="130">
        <f t="shared" si="10"/>
        <v>376800</v>
      </c>
      <c r="AE78" s="130">
        <v>0</v>
      </c>
      <c r="AF78" s="130">
        <v>50</v>
      </c>
      <c r="AG78" s="130">
        <v>0</v>
      </c>
      <c r="AH78" s="136">
        <f t="shared" si="11"/>
        <v>0</v>
      </c>
    </row>
    <row r="79" spans="1:34" ht="21.75" x14ac:dyDescent="0.2">
      <c r="A79" s="128">
        <v>70</v>
      </c>
      <c r="B79" s="128"/>
      <c r="C79" s="128" t="s">
        <v>9</v>
      </c>
      <c r="D79" s="130">
        <v>32355</v>
      </c>
      <c r="E79" s="130">
        <v>3758</v>
      </c>
      <c r="F79" s="130">
        <v>108</v>
      </c>
      <c r="G79" s="130">
        <v>1</v>
      </c>
      <c r="H79" s="130">
        <v>2</v>
      </c>
      <c r="I79" s="130">
        <v>2</v>
      </c>
      <c r="J79" s="130">
        <v>35</v>
      </c>
      <c r="K79" s="52">
        <f t="shared" si="6"/>
        <v>1035</v>
      </c>
      <c r="L79" s="130">
        <v>75</v>
      </c>
      <c r="M79" s="130">
        <f t="shared" si="7"/>
        <v>77625</v>
      </c>
      <c r="N79" s="130">
        <v>1</v>
      </c>
      <c r="O79" s="130" t="s">
        <v>2841</v>
      </c>
      <c r="P79" s="130"/>
      <c r="Q79" s="130"/>
      <c r="R79" s="130"/>
      <c r="S79" s="130"/>
      <c r="T79" s="130">
        <v>1035</v>
      </c>
      <c r="U79" s="130"/>
      <c r="V79" s="130"/>
      <c r="W79" s="130"/>
      <c r="X79" s="130"/>
      <c r="Y79" s="130"/>
      <c r="Z79" s="130">
        <f t="shared" si="8"/>
        <v>0</v>
      </c>
      <c r="AA79" s="130"/>
      <c r="AB79" s="130"/>
      <c r="AC79" s="130">
        <f t="shared" si="9"/>
        <v>0</v>
      </c>
      <c r="AD79" s="130">
        <f t="shared" si="10"/>
        <v>77625</v>
      </c>
      <c r="AE79" s="130">
        <v>0</v>
      </c>
      <c r="AF79" s="130">
        <v>50</v>
      </c>
      <c r="AG79" s="130">
        <v>0</v>
      </c>
      <c r="AH79" s="136">
        <f t="shared" si="11"/>
        <v>0</v>
      </c>
    </row>
    <row r="80" spans="1:34" ht="21.75" x14ac:dyDescent="0.2">
      <c r="A80" s="130">
        <v>71</v>
      </c>
      <c r="B80" s="128"/>
      <c r="C80" s="128" t="s">
        <v>9</v>
      </c>
      <c r="D80" s="130">
        <v>7151</v>
      </c>
      <c r="E80" s="130">
        <v>668</v>
      </c>
      <c r="F80" s="130">
        <v>115</v>
      </c>
      <c r="G80" s="130">
        <v>1</v>
      </c>
      <c r="H80" s="130"/>
      <c r="I80" s="130">
        <v>2</v>
      </c>
      <c r="J80" s="130">
        <v>15</v>
      </c>
      <c r="K80" s="52">
        <f t="shared" si="6"/>
        <v>215</v>
      </c>
      <c r="L80" s="130">
        <v>390</v>
      </c>
      <c r="M80" s="130">
        <f t="shared" si="7"/>
        <v>83850</v>
      </c>
      <c r="N80" s="130">
        <v>1</v>
      </c>
      <c r="O80" s="130" t="s">
        <v>2841</v>
      </c>
      <c r="P80" s="133" t="s">
        <v>15</v>
      </c>
      <c r="Q80" s="133" t="s">
        <v>12</v>
      </c>
      <c r="R80" s="133">
        <v>2</v>
      </c>
      <c r="S80" s="133">
        <v>138</v>
      </c>
      <c r="T80" s="130"/>
      <c r="U80" s="130">
        <v>215</v>
      </c>
      <c r="V80" s="130"/>
      <c r="W80" s="130"/>
      <c r="X80" s="130"/>
      <c r="Y80" s="130"/>
      <c r="Z80" s="130">
        <f t="shared" si="8"/>
        <v>0</v>
      </c>
      <c r="AA80" s="130">
        <v>31</v>
      </c>
      <c r="AB80" s="130"/>
      <c r="AC80" s="130">
        <f t="shared" si="9"/>
        <v>0</v>
      </c>
      <c r="AD80" s="130">
        <f t="shared" si="10"/>
        <v>83850</v>
      </c>
      <c r="AE80" s="130">
        <v>0</v>
      </c>
      <c r="AF80" s="130">
        <v>50</v>
      </c>
      <c r="AG80" s="130">
        <v>0</v>
      </c>
      <c r="AH80" s="136">
        <f t="shared" si="11"/>
        <v>0</v>
      </c>
    </row>
    <row r="81" spans="1:34" ht="21.75" x14ac:dyDescent="0.2">
      <c r="A81" s="128">
        <v>72</v>
      </c>
      <c r="B81" s="128"/>
      <c r="C81" s="128" t="s">
        <v>9</v>
      </c>
      <c r="D81" s="130">
        <v>16689</v>
      </c>
      <c r="E81" s="130">
        <v>2561</v>
      </c>
      <c r="F81" s="130">
        <v>13</v>
      </c>
      <c r="G81" s="130">
        <v>1</v>
      </c>
      <c r="H81" s="130">
        <v>1</v>
      </c>
      <c r="I81" s="130">
        <v>2</v>
      </c>
      <c r="J81" s="130">
        <v>25</v>
      </c>
      <c r="K81" s="52">
        <f t="shared" si="6"/>
        <v>625</v>
      </c>
      <c r="L81" s="130">
        <v>390</v>
      </c>
      <c r="M81" s="130">
        <f t="shared" si="7"/>
        <v>243750</v>
      </c>
      <c r="N81" s="130">
        <v>1</v>
      </c>
      <c r="O81" s="130" t="s">
        <v>2841</v>
      </c>
      <c r="P81" s="130"/>
      <c r="Q81" s="130"/>
      <c r="R81" s="130"/>
      <c r="S81" s="130"/>
      <c r="T81" s="130">
        <v>625</v>
      </c>
      <c r="U81" s="130"/>
      <c r="V81" s="130"/>
      <c r="W81" s="130"/>
      <c r="X81" s="130"/>
      <c r="Y81" s="130"/>
      <c r="Z81" s="130">
        <f t="shared" si="8"/>
        <v>0</v>
      </c>
      <c r="AA81" s="130"/>
      <c r="AB81" s="130"/>
      <c r="AC81" s="130">
        <f t="shared" si="9"/>
        <v>0</v>
      </c>
      <c r="AD81" s="130">
        <f t="shared" si="10"/>
        <v>243750</v>
      </c>
      <c r="AE81" s="130">
        <v>0</v>
      </c>
      <c r="AF81" s="130">
        <v>50</v>
      </c>
      <c r="AG81" s="130">
        <v>0</v>
      </c>
      <c r="AH81" s="136">
        <v>0</v>
      </c>
    </row>
    <row r="82" spans="1:34" ht="21.75" x14ac:dyDescent="0.2">
      <c r="A82" s="130">
        <v>73</v>
      </c>
      <c r="B82" s="128"/>
      <c r="C82" s="128" t="s">
        <v>9</v>
      </c>
      <c r="D82" s="130">
        <v>32362</v>
      </c>
      <c r="E82" s="130">
        <v>3753</v>
      </c>
      <c r="F82" s="130">
        <v>48</v>
      </c>
      <c r="G82" s="130">
        <v>1</v>
      </c>
      <c r="H82" s="130">
        <v>13</v>
      </c>
      <c r="I82" s="130">
        <v>2</v>
      </c>
      <c r="J82" s="130">
        <v>8</v>
      </c>
      <c r="K82" s="52">
        <f t="shared" si="6"/>
        <v>5408</v>
      </c>
      <c r="L82" s="130">
        <v>100</v>
      </c>
      <c r="M82" s="130">
        <f t="shared" si="7"/>
        <v>540800</v>
      </c>
      <c r="N82" s="130">
        <v>1</v>
      </c>
      <c r="O82" s="130" t="s">
        <v>2841</v>
      </c>
      <c r="P82" s="130"/>
      <c r="Q82" s="130"/>
      <c r="R82" s="130"/>
      <c r="S82" s="130"/>
      <c r="T82" s="130">
        <v>5408</v>
      </c>
      <c r="U82" s="130"/>
      <c r="V82" s="130"/>
      <c r="W82" s="130"/>
      <c r="X82" s="130"/>
      <c r="Y82" s="130"/>
      <c r="Z82" s="130">
        <f t="shared" si="8"/>
        <v>0</v>
      </c>
      <c r="AA82" s="130"/>
      <c r="AB82" s="130"/>
      <c r="AC82" s="130">
        <f t="shared" si="9"/>
        <v>0</v>
      </c>
      <c r="AD82" s="130">
        <f t="shared" si="10"/>
        <v>540800</v>
      </c>
      <c r="AE82" s="130">
        <v>0</v>
      </c>
      <c r="AF82" s="130">
        <v>50</v>
      </c>
      <c r="AG82" s="130">
        <v>0</v>
      </c>
      <c r="AH82" s="136">
        <f t="shared" si="11"/>
        <v>0</v>
      </c>
    </row>
    <row r="83" spans="1:34" ht="21.75" x14ac:dyDescent="0.2">
      <c r="A83" s="128">
        <v>74</v>
      </c>
      <c r="B83" s="128"/>
      <c r="C83" s="128" t="s">
        <v>9</v>
      </c>
      <c r="D83" s="130">
        <v>26225</v>
      </c>
      <c r="E83" s="130">
        <v>3153</v>
      </c>
      <c r="F83" s="130">
        <v>27</v>
      </c>
      <c r="G83" s="130">
        <v>1</v>
      </c>
      <c r="H83" s="130">
        <v>13</v>
      </c>
      <c r="I83" s="130">
        <v>1</v>
      </c>
      <c r="J83" s="130">
        <v>48</v>
      </c>
      <c r="K83" s="52">
        <f t="shared" si="6"/>
        <v>5348</v>
      </c>
      <c r="L83" s="130">
        <v>100</v>
      </c>
      <c r="M83" s="130">
        <f t="shared" si="7"/>
        <v>534800</v>
      </c>
      <c r="N83" s="130">
        <v>1</v>
      </c>
      <c r="O83" s="130" t="s">
        <v>2841</v>
      </c>
      <c r="P83" s="130"/>
      <c r="Q83" s="130"/>
      <c r="R83" s="130"/>
      <c r="S83" s="130"/>
      <c r="T83" s="130">
        <v>5348</v>
      </c>
      <c r="U83" s="130"/>
      <c r="V83" s="130"/>
      <c r="W83" s="130"/>
      <c r="X83" s="130"/>
      <c r="Y83" s="130"/>
      <c r="Z83" s="130">
        <f t="shared" si="8"/>
        <v>0</v>
      </c>
      <c r="AA83" s="130"/>
      <c r="AB83" s="128"/>
      <c r="AC83" s="130">
        <f t="shared" si="9"/>
        <v>0</v>
      </c>
      <c r="AD83" s="130">
        <f t="shared" si="10"/>
        <v>534800</v>
      </c>
      <c r="AE83" s="130">
        <v>0</v>
      </c>
      <c r="AF83" s="130">
        <v>50</v>
      </c>
      <c r="AG83" s="130">
        <v>0</v>
      </c>
      <c r="AH83" s="136">
        <f t="shared" si="11"/>
        <v>0</v>
      </c>
    </row>
    <row r="84" spans="1:34" ht="21.75" x14ac:dyDescent="0.2">
      <c r="A84" s="130">
        <v>75</v>
      </c>
      <c r="B84" s="128"/>
      <c r="C84" s="128" t="s">
        <v>9</v>
      </c>
      <c r="D84" s="130">
        <v>34084</v>
      </c>
      <c r="E84" s="130">
        <v>3763</v>
      </c>
      <c r="F84" s="130">
        <v>53</v>
      </c>
      <c r="G84" s="130">
        <v>1</v>
      </c>
      <c r="H84" s="130">
        <v>14</v>
      </c>
      <c r="I84" s="130">
        <v>2</v>
      </c>
      <c r="J84" s="130">
        <v>47</v>
      </c>
      <c r="K84" s="52">
        <f t="shared" si="6"/>
        <v>5847</v>
      </c>
      <c r="L84" s="130">
        <v>130</v>
      </c>
      <c r="M84" s="130">
        <f t="shared" si="7"/>
        <v>760110</v>
      </c>
      <c r="N84" s="130">
        <v>1</v>
      </c>
      <c r="O84" s="130" t="s">
        <v>2841</v>
      </c>
      <c r="P84" s="130"/>
      <c r="Q84" s="130"/>
      <c r="R84" s="130"/>
      <c r="S84" s="130"/>
      <c r="T84" s="130">
        <v>5847</v>
      </c>
      <c r="U84" s="130"/>
      <c r="V84" s="130"/>
      <c r="W84" s="130"/>
      <c r="X84" s="130"/>
      <c r="Y84" s="130"/>
      <c r="Z84" s="130">
        <f t="shared" si="8"/>
        <v>0</v>
      </c>
      <c r="AA84" s="130"/>
      <c r="AB84" s="130"/>
      <c r="AC84" s="130">
        <f t="shared" si="9"/>
        <v>0</v>
      </c>
      <c r="AD84" s="130">
        <f t="shared" si="10"/>
        <v>760110</v>
      </c>
      <c r="AE84" s="130">
        <v>0</v>
      </c>
      <c r="AF84" s="130">
        <v>50</v>
      </c>
      <c r="AG84" s="130">
        <v>0</v>
      </c>
      <c r="AH84" s="136">
        <f t="shared" si="11"/>
        <v>0</v>
      </c>
    </row>
    <row r="85" spans="1:34" ht="21.75" x14ac:dyDescent="0.2">
      <c r="A85" s="128">
        <v>76</v>
      </c>
      <c r="B85" s="128" t="s">
        <v>2842</v>
      </c>
      <c r="C85" s="128" t="s">
        <v>9</v>
      </c>
      <c r="D85" s="130">
        <v>7141</v>
      </c>
      <c r="E85" s="130">
        <v>658</v>
      </c>
      <c r="F85" s="130">
        <v>105</v>
      </c>
      <c r="G85" s="130">
        <v>2</v>
      </c>
      <c r="H85" s="130"/>
      <c r="I85" s="130"/>
      <c r="J85" s="130">
        <v>95.8</v>
      </c>
      <c r="K85" s="52">
        <f t="shared" si="6"/>
        <v>95.8</v>
      </c>
      <c r="L85" s="130">
        <v>430</v>
      </c>
      <c r="M85" s="130">
        <f t="shared" si="7"/>
        <v>41194</v>
      </c>
      <c r="N85" s="130">
        <v>2</v>
      </c>
      <c r="O85" s="130" t="s">
        <v>2843</v>
      </c>
      <c r="P85" s="130" t="s">
        <v>15</v>
      </c>
      <c r="Q85" s="130" t="s">
        <v>12</v>
      </c>
      <c r="R85" s="130">
        <v>2</v>
      </c>
      <c r="S85" s="130">
        <v>207</v>
      </c>
      <c r="T85" s="130"/>
      <c r="U85" s="130">
        <v>95.8</v>
      </c>
      <c r="V85" s="130"/>
      <c r="W85" s="130"/>
      <c r="X85" s="130"/>
      <c r="Y85" s="130">
        <v>6400</v>
      </c>
      <c r="Z85" s="130">
        <f t="shared" si="8"/>
        <v>1324800</v>
      </c>
      <c r="AA85" s="130">
        <v>21</v>
      </c>
      <c r="AB85" s="128">
        <f>Z85*80%</f>
        <v>1059840</v>
      </c>
      <c r="AC85" s="130">
        <f t="shared" si="9"/>
        <v>264960</v>
      </c>
      <c r="AD85" s="130">
        <f t="shared" si="10"/>
        <v>306154</v>
      </c>
      <c r="AE85" s="130">
        <v>0</v>
      </c>
      <c r="AF85" s="130">
        <v>50</v>
      </c>
      <c r="AG85" s="130">
        <v>0</v>
      </c>
      <c r="AH85" s="136">
        <f t="shared" si="11"/>
        <v>0</v>
      </c>
    </row>
    <row r="86" spans="1:34" ht="21.75" x14ac:dyDescent="0.2">
      <c r="A86" s="130">
        <v>77</v>
      </c>
      <c r="B86" s="128"/>
      <c r="C86" s="128" t="s">
        <v>9</v>
      </c>
      <c r="D86" s="130">
        <v>16856</v>
      </c>
      <c r="E86" s="130">
        <v>4351</v>
      </c>
      <c r="F86" s="130">
        <v>86</v>
      </c>
      <c r="G86" s="130">
        <v>1</v>
      </c>
      <c r="H86" s="130">
        <v>20</v>
      </c>
      <c r="I86" s="130"/>
      <c r="J86" s="130"/>
      <c r="K86" s="52">
        <f t="shared" si="6"/>
        <v>8000</v>
      </c>
      <c r="L86" s="130">
        <v>100</v>
      </c>
      <c r="M86" s="130">
        <f t="shared" si="7"/>
        <v>800000</v>
      </c>
      <c r="N86" s="130">
        <v>1</v>
      </c>
      <c r="O86" s="130" t="s">
        <v>2843</v>
      </c>
      <c r="P86" s="130"/>
      <c r="Q86" s="130"/>
      <c r="R86" s="130"/>
      <c r="S86" s="130"/>
      <c r="T86" s="130">
        <v>8000</v>
      </c>
      <c r="U86" s="130"/>
      <c r="V86" s="130"/>
      <c r="W86" s="130"/>
      <c r="X86" s="130"/>
      <c r="Y86" s="130"/>
      <c r="Z86" s="130">
        <f t="shared" si="8"/>
        <v>0</v>
      </c>
      <c r="AA86" s="130"/>
      <c r="AB86" s="130"/>
      <c r="AC86" s="130">
        <f t="shared" si="9"/>
        <v>0</v>
      </c>
      <c r="AD86" s="130">
        <f t="shared" si="10"/>
        <v>800000</v>
      </c>
      <c r="AE86" s="130">
        <v>0</v>
      </c>
      <c r="AF86" s="130">
        <v>50</v>
      </c>
      <c r="AG86" s="130">
        <v>0</v>
      </c>
      <c r="AH86" s="136">
        <f t="shared" si="11"/>
        <v>0</v>
      </c>
    </row>
    <row r="87" spans="1:34" ht="21.75" x14ac:dyDescent="0.2">
      <c r="A87" s="128">
        <v>78</v>
      </c>
      <c r="B87" s="128" t="s">
        <v>2844</v>
      </c>
      <c r="C87" s="128" t="s">
        <v>9</v>
      </c>
      <c r="D87" s="130"/>
      <c r="E87" s="130"/>
      <c r="F87" s="130"/>
      <c r="G87" s="130">
        <v>2</v>
      </c>
      <c r="H87" s="130"/>
      <c r="I87" s="130"/>
      <c r="J87" s="130"/>
      <c r="K87" s="52">
        <f t="shared" si="6"/>
        <v>0</v>
      </c>
      <c r="L87" s="130"/>
      <c r="M87" s="130">
        <f t="shared" si="7"/>
        <v>0</v>
      </c>
      <c r="N87" s="130">
        <v>2</v>
      </c>
      <c r="O87" s="130" t="s">
        <v>2845</v>
      </c>
      <c r="P87" s="130" t="s">
        <v>15</v>
      </c>
      <c r="Q87" s="130" t="s">
        <v>12</v>
      </c>
      <c r="R87" s="130">
        <v>2</v>
      </c>
      <c r="S87" s="130">
        <v>175.5</v>
      </c>
      <c r="T87" s="130"/>
      <c r="U87" s="130">
        <v>175.5</v>
      </c>
      <c r="V87" s="130"/>
      <c r="W87" s="130"/>
      <c r="X87" s="130"/>
      <c r="Y87" s="130">
        <v>6400</v>
      </c>
      <c r="Z87" s="130">
        <f t="shared" si="8"/>
        <v>1123200</v>
      </c>
      <c r="AA87" s="130">
        <v>31</v>
      </c>
      <c r="AB87" s="128">
        <f>Z87*85%</f>
        <v>954720</v>
      </c>
      <c r="AC87" s="130">
        <f t="shared" si="9"/>
        <v>168480</v>
      </c>
      <c r="AD87" s="130">
        <f t="shared" si="10"/>
        <v>168480</v>
      </c>
      <c r="AE87" s="130">
        <v>0</v>
      </c>
      <c r="AF87" s="130">
        <v>0</v>
      </c>
      <c r="AG87" s="130">
        <v>168480</v>
      </c>
      <c r="AH87" s="136">
        <v>0.02</v>
      </c>
    </row>
    <row r="88" spans="1:34" ht="21.75" x14ac:dyDescent="0.2">
      <c r="A88" s="130">
        <v>79</v>
      </c>
      <c r="B88" s="128"/>
      <c r="C88" s="128" t="s">
        <v>9</v>
      </c>
      <c r="D88" s="130">
        <v>16864</v>
      </c>
      <c r="E88" s="130">
        <v>2804</v>
      </c>
      <c r="F88" s="130">
        <v>17</v>
      </c>
      <c r="G88" s="130">
        <v>1</v>
      </c>
      <c r="H88" s="130">
        <v>10</v>
      </c>
      <c r="I88" s="130">
        <v>2</v>
      </c>
      <c r="J88" s="130">
        <v>43</v>
      </c>
      <c r="K88" s="52">
        <f t="shared" si="6"/>
        <v>4243</v>
      </c>
      <c r="L88" s="130">
        <v>75</v>
      </c>
      <c r="M88" s="130">
        <f t="shared" si="7"/>
        <v>318225</v>
      </c>
      <c r="N88" s="130">
        <v>1</v>
      </c>
      <c r="O88" s="130" t="s">
        <v>2845</v>
      </c>
      <c r="P88" s="130"/>
      <c r="Q88" s="130"/>
      <c r="R88" s="130"/>
      <c r="S88" s="130"/>
      <c r="T88" s="130">
        <v>4243</v>
      </c>
      <c r="U88" s="130"/>
      <c r="V88" s="130"/>
      <c r="W88" s="130"/>
      <c r="X88" s="130"/>
      <c r="Y88" s="130"/>
      <c r="Z88" s="130">
        <f t="shared" si="8"/>
        <v>0</v>
      </c>
      <c r="AA88" s="130"/>
      <c r="AB88" s="130"/>
      <c r="AC88" s="130">
        <f t="shared" si="9"/>
        <v>0</v>
      </c>
      <c r="AD88" s="130">
        <f t="shared" si="10"/>
        <v>318225</v>
      </c>
      <c r="AE88" s="130">
        <v>0</v>
      </c>
      <c r="AF88" s="130">
        <v>50</v>
      </c>
      <c r="AG88" s="130">
        <v>0</v>
      </c>
      <c r="AH88" s="136">
        <f t="shared" si="11"/>
        <v>0</v>
      </c>
    </row>
    <row r="89" spans="1:34" ht="21.75" x14ac:dyDescent="0.2">
      <c r="A89" s="128">
        <v>80</v>
      </c>
      <c r="B89" s="128" t="s">
        <v>2846</v>
      </c>
      <c r="C89" s="128" t="s">
        <v>9</v>
      </c>
      <c r="D89" s="130">
        <v>7210</v>
      </c>
      <c r="E89" s="130">
        <v>725</v>
      </c>
      <c r="F89" s="130">
        <v>60</v>
      </c>
      <c r="G89" s="130">
        <v>2</v>
      </c>
      <c r="H89" s="130"/>
      <c r="I89" s="130">
        <v>3</v>
      </c>
      <c r="J89" s="130">
        <v>47</v>
      </c>
      <c r="K89" s="52">
        <f t="shared" si="6"/>
        <v>347</v>
      </c>
      <c r="L89" s="130">
        <v>430</v>
      </c>
      <c r="M89" s="130">
        <f t="shared" si="7"/>
        <v>149210</v>
      </c>
      <c r="N89" s="130">
        <v>2</v>
      </c>
      <c r="O89" s="130" t="s">
        <v>2847</v>
      </c>
      <c r="P89" s="130" t="s">
        <v>15</v>
      </c>
      <c r="Q89" s="130" t="s">
        <v>12</v>
      </c>
      <c r="R89" s="130">
        <v>2</v>
      </c>
      <c r="S89" s="130">
        <v>192</v>
      </c>
      <c r="T89" s="130"/>
      <c r="U89" s="130">
        <v>347</v>
      </c>
      <c r="V89" s="130"/>
      <c r="W89" s="130"/>
      <c r="X89" s="130"/>
      <c r="Y89" s="130">
        <v>6400</v>
      </c>
      <c r="Z89" s="130">
        <f t="shared" si="8"/>
        <v>1228800</v>
      </c>
      <c r="AA89" s="130">
        <v>31</v>
      </c>
      <c r="AB89" s="128">
        <f>Z89*85%</f>
        <v>1044480</v>
      </c>
      <c r="AC89" s="130">
        <f t="shared" si="9"/>
        <v>184320</v>
      </c>
      <c r="AD89" s="130">
        <f t="shared" si="10"/>
        <v>333530</v>
      </c>
      <c r="AE89" s="130">
        <v>0</v>
      </c>
      <c r="AF89" s="130">
        <v>50</v>
      </c>
      <c r="AG89" s="130">
        <v>0</v>
      </c>
      <c r="AH89" s="136">
        <f t="shared" si="11"/>
        <v>0</v>
      </c>
    </row>
    <row r="90" spans="1:34" ht="21.75" x14ac:dyDescent="0.2">
      <c r="A90" s="130">
        <v>81</v>
      </c>
      <c r="B90" s="128" t="s">
        <v>2848</v>
      </c>
      <c r="C90" s="128"/>
      <c r="D90" s="130"/>
      <c r="E90" s="130"/>
      <c r="F90" s="130"/>
      <c r="G90" s="130">
        <v>2</v>
      </c>
      <c r="H90" s="130"/>
      <c r="I90" s="130"/>
      <c r="J90" s="130"/>
      <c r="K90" s="52">
        <f t="shared" si="6"/>
        <v>0</v>
      </c>
      <c r="L90" s="130"/>
      <c r="M90" s="130">
        <f t="shared" si="7"/>
        <v>0</v>
      </c>
      <c r="N90" s="130">
        <v>2</v>
      </c>
      <c r="O90" s="130" t="s">
        <v>2849</v>
      </c>
      <c r="P90" s="130" t="s">
        <v>15</v>
      </c>
      <c r="Q90" s="130" t="s">
        <v>12</v>
      </c>
      <c r="R90" s="130">
        <v>2</v>
      </c>
      <c r="S90" s="130">
        <v>154.5</v>
      </c>
      <c r="T90" s="130"/>
      <c r="U90" s="130">
        <v>154.5</v>
      </c>
      <c r="V90" s="130"/>
      <c r="W90" s="130"/>
      <c r="X90" s="130"/>
      <c r="Y90" s="130">
        <v>6400</v>
      </c>
      <c r="Z90" s="130">
        <f t="shared" si="8"/>
        <v>988800</v>
      </c>
      <c r="AA90" s="130">
        <v>21</v>
      </c>
      <c r="AB90" s="128">
        <f>Z90*80%</f>
        <v>791040</v>
      </c>
      <c r="AC90" s="130">
        <f t="shared" si="9"/>
        <v>197760</v>
      </c>
      <c r="AD90" s="130">
        <f t="shared" si="10"/>
        <v>197760</v>
      </c>
      <c r="AE90" s="130">
        <v>0</v>
      </c>
      <c r="AF90" s="130">
        <v>0</v>
      </c>
      <c r="AG90" s="130">
        <v>197760</v>
      </c>
      <c r="AH90" s="136">
        <v>0.02</v>
      </c>
    </row>
    <row r="91" spans="1:34" ht="21.75" x14ac:dyDescent="0.2">
      <c r="A91" s="128">
        <v>82</v>
      </c>
      <c r="B91" s="128"/>
      <c r="C91" s="128" t="s">
        <v>9</v>
      </c>
      <c r="D91" s="130">
        <v>44631</v>
      </c>
      <c r="E91" s="130">
        <v>4461</v>
      </c>
      <c r="F91" s="130">
        <v>137</v>
      </c>
      <c r="G91" s="130">
        <v>1</v>
      </c>
      <c r="H91" s="130">
        <v>6</v>
      </c>
      <c r="I91" s="130"/>
      <c r="J91" s="130"/>
      <c r="K91" s="52">
        <f t="shared" si="6"/>
        <v>2400</v>
      </c>
      <c r="L91" s="130">
        <v>100</v>
      </c>
      <c r="M91" s="130">
        <f t="shared" si="7"/>
        <v>240000</v>
      </c>
      <c r="N91" s="130">
        <v>1</v>
      </c>
      <c r="O91" s="130" t="s">
        <v>2849</v>
      </c>
      <c r="P91" s="130"/>
      <c r="Q91" s="130"/>
      <c r="R91" s="130"/>
      <c r="S91" s="130"/>
      <c r="T91" s="130">
        <v>2400</v>
      </c>
      <c r="U91" s="130"/>
      <c r="V91" s="130"/>
      <c r="W91" s="130"/>
      <c r="X91" s="130"/>
      <c r="Y91" s="130"/>
      <c r="Z91" s="130">
        <f t="shared" si="8"/>
        <v>0</v>
      </c>
      <c r="AA91" s="130"/>
      <c r="AB91" s="128"/>
      <c r="AC91" s="130">
        <f t="shared" si="9"/>
        <v>0</v>
      </c>
      <c r="AD91" s="130">
        <f t="shared" si="10"/>
        <v>240000</v>
      </c>
      <c r="AE91" s="130">
        <v>0</v>
      </c>
      <c r="AF91" s="130">
        <v>50</v>
      </c>
      <c r="AG91" s="130">
        <v>0</v>
      </c>
      <c r="AH91" s="136">
        <f t="shared" si="11"/>
        <v>0</v>
      </c>
    </row>
    <row r="92" spans="1:34" ht="21.75" x14ac:dyDescent="0.2">
      <c r="A92" s="130">
        <v>83</v>
      </c>
      <c r="B92" s="128" t="s">
        <v>2850</v>
      </c>
      <c r="C92" s="128" t="s">
        <v>9</v>
      </c>
      <c r="D92" s="130">
        <v>58881</v>
      </c>
      <c r="E92" s="130"/>
      <c r="F92" s="130"/>
      <c r="G92" s="130">
        <v>2</v>
      </c>
      <c r="H92" s="130"/>
      <c r="I92" s="130">
        <v>1</v>
      </c>
      <c r="J92" s="130">
        <v>88</v>
      </c>
      <c r="K92" s="52">
        <f t="shared" si="6"/>
        <v>188</v>
      </c>
      <c r="L92" s="130">
        <v>450</v>
      </c>
      <c r="M92" s="130">
        <f t="shared" si="7"/>
        <v>84600</v>
      </c>
      <c r="N92" s="130">
        <v>2</v>
      </c>
      <c r="O92" s="130" t="s">
        <v>2851</v>
      </c>
      <c r="P92" s="130" t="s">
        <v>15</v>
      </c>
      <c r="Q92" s="130" t="s">
        <v>42</v>
      </c>
      <c r="R92" s="130">
        <v>2</v>
      </c>
      <c r="S92" s="130">
        <v>117</v>
      </c>
      <c r="T92" s="130"/>
      <c r="U92" s="130">
        <v>188</v>
      </c>
      <c r="V92" s="130"/>
      <c r="W92" s="130"/>
      <c r="X92" s="130"/>
      <c r="Y92" s="130">
        <v>6400</v>
      </c>
      <c r="Z92" s="130">
        <f t="shared" si="8"/>
        <v>748800</v>
      </c>
      <c r="AA92" s="130">
        <v>6</v>
      </c>
      <c r="AB92" s="128">
        <f>Z92*6%</f>
        <v>44928</v>
      </c>
      <c r="AC92" s="130">
        <f t="shared" si="9"/>
        <v>703872</v>
      </c>
      <c r="AD92" s="130">
        <f t="shared" si="10"/>
        <v>788472</v>
      </c>
      <c r="AE92" s="130">
        <v>0</v>
      </c>
      <c r="AF92" s="130">
        <v>50</v>
      </c>
      <c r="AG92" s="130">
        <v>0</v>
      </c>
      <c r="AH92" s="136">
        <f t="shared" si="11"/>
        <v>0</v>
      </c>
    </row>
    <row r="93" spans="1:34" ht="21.75" x14ac:dyDescent="0.2">
      <c r="A93" s="128">
        <v>84</v>
      </c>
      <c r="B93" s="128" t="s">
        <v>2852</v>
      </c>
      <c r="C93" s="128" t="s">
        <v>9</v>
      </c>
      <c r="D93" s="130">
        <v>50452</v>
      </c>
      <c r="E93" s="130">
        <v>4842</v>
      </c>
      <c r="F93" s="130">
        <v>281</v>
      </c>
      <c r="G93" s="130">
        <v>2</v>
      </c>
      <c r="H93" s="130"/>
      <c r="I93" s="130">
        <v>2</v>
      </c>
      <c r="J93" s="130">
        <v>48</v>
      </c>
      <c r="K93" s="52">
        <f t="shared" si="6"/>
        <v>248</v>
      </c>
      <c r="L93" s="130">
        <v>430</v>
      </c>
      <c r="M93" s="130">
        <f t="shared" si="7"/>
        <v>106640</v>
      </c>
      <c r="N93" s="130">
        <v>2</v>
      </c>
      <c r="O93" s="130" t="s">
        <v>2853</v>
      </c>
      <c r="P93" s="130" t="s">
        <v>15</v>
      </c>
      <c r="Q93" s="130" t="s">
        <v>12</v>
      </c>
      <c r="R93" s="130">
        <v>2</v>
      </c>
      <c r="S93" s="130">
        <v>72</v>
      </c>
      <c r="T93" s="130"/>
      <c r="U93" s="130">
        <v>248</v>
      </c>
      <c r="V93" s="130"/>
      <c r="W93" s="130"/>
      <c r="X93" s="130"/>
      <c r="Y93" s="130">
        <v>6400</v>
      </c>
      <c r="Z93" s="130">
        <f t="shared" si="8"/>
        <v>460800</v>
      </c>
      <c r="AA93" s="130">
        <v>16</v>
      </c>
      <c r="AB93" s="128">
        <f>Z93*55%</f>
        <v>253440.00000000003</v>
      </c>
      <c r="AC93" s="130">
        <f t="shared" si="9"/>
        <v>207359.99999999997</v>
      </c>
      <c r="AD93" s="130">
        <f t="shared" si="10"/>
        <v>314000</v>
      </c>
      <c r="AE93" s="130">
        <v>0</v>
      </c>
      <c r="AF93" s="130">
        <v>50</v>
      </c>
      <c r="AG93" s="130">
        <v>0</v>
      </c>
      <c r="AH93" s="136">
        <f t="shared" si="11"/>
        <v>0</v>
      </c>
    </row>
    <row r="94" spans="1:34" ht="21.75" x14ac:dyDescent="0.2">
      <c r="A94" s="130">
        <v>85</v>
      </c>
      <c r="B94" s="128" t="s">
        <v>2854</v>
      </c>
      <c r="C94" s="128"/>
      <c r="D94" s="130"/>
      <c r="E94" s="130"/>
      <c r="F94" s="130"/>
      <c r="G94" s="130">
        <v>2</v>
      </c>
      <c r="H94" s="130"/>
      <c r="I94" s="130"/>
      <c r="J94" s="130"/>
      <c r="K94" s="52">
        <f t="shared" si="6"/>
        <v>0</v>
      </c>
      <c r="L94" s="130"/>
      <c r="M94" s="130">
        <f t="shared" si="7"/>
        <v>0</v>
      </c>
      <c r="N94" s="130">
        <v>2</v>
      </c>
      <c r="O94" s="130" t="s">
        <v>2855</v>
      </c>
      <c r="P94" s="130" t="s">
        <v>15</v>
      </c>
      <c r="Q94" s="130" t="s">
        <v>12</v>
      </c>
      <c r="R94" s="130">
        <v>2</v>
      </c>
      <c r="S94" s="130">
        <v>99</v>
      </c>
      <c r="T94" s="130"/>
      <c r="U94" s="130">
        <v>99</v>
      </c>
      <c r="V94" s="130"/>
      <c r="W94" s="130"/>
      <c r="X94" s="130"/>
      <c r="Y94" s="130">
        <v>6400</v>
      </c>
      <c r="Z94" s="130">
        <f t="shared" si="8"/>
        <v>633600</v>
      </c>
      <c r="AA94" s="130">
        <v>21</v>
      </c>
      <c r="AB94" s="128">
        <f>Z94*80%</f>
        <v>506880</v>
      </c>
      <c r="AC94" s="130">
        <f t="shared" si="9"/>
        <v>126720</v>
      </c>
      <c r="AD94" s="130">
        <f t="shared" si="10"/>
        <v>126720</v>
      </c>
      <c r="AE94" s="130">
        <v>0</v>
      </c>
      <c r="AF94" s="130">
        <v>0</v>
      </c>
      <c r="AG94" s="130">
        <v>126720</v>
      </c>
      <c r="AH94" s="136">
        <v>0.02</v>
      </c>
    </row>
    <row r="95" spans="1:34" ht="21.75" x14ac:dyDescent="0.2">
      <c r="A95" s="128">
        <v>86</v>
      </c>
      <c r="B95" s="128"/>
      <c r="C95" s="128" t="s">
        <v>9</v>
      </c>
      <c r="D95" s="130">
        <v>32365</v>
      </c>
      <c r="E95" s="130">
        <v>3756</v>
      </c>
      <c r="F95" s="130">
        <v>51</v>
      </c>
      <c r="G95" s="130">
        <v>1</v>
      </c>
      <c r="H95" s="130">
        <v>6</v>
      </c>
      <c r="I95" s="130">
        <v>2</v>
      </c>
      <c r="J95" s="130">
        <v>92</v>
      </c>
      <c r="K95" s="52">
        <f t="shared" si="6"/>
        <v>2692</v>
      </c>
      <c r="L95" s="130">
        <v>75</v>
      </c>
      <c r="M95" s="130">
        <f t="shared" si="7"/>
        <v>201900</v>
      </c>
      <c r="N95" s="130">
        <v>1</v>
      </c>
      <c r="O95" s="130" t="s">
        <v>2855</v>
      </c>
      <c r="P95" s="130"/>
      <c r="Q95" s="130"/>
      <c r="R95" s="130"/>
      <c r="S95" s="130"/>
      <c r="T95" s="130">
        <v>2692</v>
      </c>
      <c r="U95" s="130"/>
      <c r="V95" s="130"/>
      <c r="W95" s="130"/>
      <c r="X95" s="130"/>
      <c r="Y95" s="130"/>
      <c r="Z95" s="130">
        <f t="shared" si="8"/>
        <v>0</v>
      </c>
      <c r="AA95" s="130"/>
      <c r="AB95" s="128"/>
      <c r="AC95" s="130">
        <f t="shared" si="9"/>
        <v>0</v>
      </c>
      <c r="AD95" s="130">
        <f t="shared" si="10"/>
        <v>201900</v>
      </c>
      <c r="AE95" s="130">
        <v>0</v>
      </c>
      <c r="AF95" s="130">
        <v>50</v>
      </c>
      <c r="AG95" s="130">
        <v>0</v>
      </c>
      <c r="AH95" s="136">
        <f t="shared" si="11"/>
        <v>0</v>
      </c>
    </row>
    <row r="96" spans="1:34" ht="21.75" x14ac:dyDescent="0.2">
      <c r="A96" s="130">
        <v>87</v>
      </c>
      <c r="B96" s="128"/>
      <c r="C96" s="128" t="s">
        <v>9</v>
      </c>
      <c r="D96" s="130">
        <v>32363</v>
      </c>
      <c r="E96" s="130">
        <v>3754</v>
      </c>
      <c r="F96" s="130">
        <v>49</v>
      </c>
      <c r="G96" s="130">
        <v>1</v>
      </c>
      <c r="H96" s="130">
        <v>12</v>
      </c>
      <c r="I96" s="130"/>
      <c r="J96" s="130">
        <v>55</v>
      </c>
      <c r="K96" s="52">
        <f t="shared" si="6"/>
        <v>4855</v>
      </c>
      <c r="L96" s="130">
        <v>100</v>
      </c>
      <c r="M96" s="130">
        <f t="shared" si="7"/>
        <v>485500</v>
      </c>
      <c r="N96" s="130">
        <v>1</v>
      </c>
      <c r="O96" s="130" t="s">
        <v>2855</v>
      </c>
      <c r="P96" s="130"/>
      <c r="Q96" s="130"/>
      <c r="R96" s="130"/>
      <c r="S96" s="130"/>
      <c r="T96" s="130">
        <v>4855</v>
      </c>
      <c r="U96" s="130"/>
      <c r="V96" s="130"/>
      <c r="W96" s="130"/>
      <c r="X96" s="130"/>
      <c r="Y96" s="130"/>
      <c r="Z96" s="130">
        <f t="shared" si="8"/>
        <v>0</v>
      </c>
      <c r="AA96" s="130"/>
      <c r="AB96" s="128"/>
      <c r="AC96" s="130">
        <f t="shared" si="9"/>
        <v>0</v>
      </c>
      <c r="AD96" s="130">
        <f t="shared" si="10"/>
        <v>485500</v>
      </c>
      <c r="AE96" s="130">
        <v>0</v>
      </c>
      <c r="AF96" s="130">
        <v>50</v>
      </c>
      <c r="AG96" s="130">
        <v>0</v>
      </c>
      <c r="AH96" s="136">
        <f t="shared" si="11"/>
        <v>0</v>
      </c>
    </row>
    <row r="97" spans="1:34" ht="21.75" x14ac:dyDescent="0.2">
      <c r="A97" s="128">
        <v>88</v>
      </c>
      <c r="B97" s="128" t="s">
        <v>2856</v>
      </c>
      <c r="C97" s="128" t="s">
        <v>9</v>
      </c>
      <c r="D97" s="130">
        <v>33816</v>
      </c>
      <c r="E97" s="130">
        <v>3846</v>
      </c>
      <c r="F97" s="130">
        <v>269</v>
      </c>
      <c r="G97" s="130">
        <v>2</v>
      </c>
      <c r="H97" s="130"/>
      <c r="I97" s="130">
        <v>1</v>
      </c>
      <c r="J97" s="130">
        <v>46</v>
      </c>
      <c r="K97" s="52">
        <f t="shared" si="6"/>
        <v>146</v>
      </c>
      <c r="L97" s="130">
        <v>430</v>
      </c>
      <c r="M97" s="130">
        <f t="shared" si="7"/>
        <v>62780</v>
      </c>
      <c r="N97" s="130">
        <v>2</v>
      </c>
      <c r="O97" s="130" t="s">
        <v>2857</v>
      </c>
      <c r="P97" s="130" t="s">
        <v>15</v>
      </c>
      <c r="Q97" s="130" t="s">
        <v>12</v>
      </c>
      <c r="R97" s="130">
        <v>2</v>
      </c>
      <c r="S97" s="130">
        <v>138</v>
      </c>
      <c r="T97" s="130"/>
      <c r="U97" s="130">
        <v>146</v>
      </c>
      <c r="V97" s="130"/>
      <c r="W97" s="130"/>
      <c r="X97" s="130"/>
      <c r="Y97" s="130">
        <v>6400</v>
      </c>
      <c r="Z97" s="130">
        <f t="shared" si="8"/>
        <v>883200</v>
      </c>
      <c r="AA97" s="130">
        <v>21</v>
      </c>
      <c r="AB97" s="128">
        <f>Z97*80%</f>
        <v>706560</v>
      </c>
      <c r="AC97" s="130">
        <f t="shared" si="9"/>
        <v>176640</v>
      </c>
      <c r="AD97" s="130">
        <f t="shared" si="10"/>
        <v>239420</v>
      </c>
      <c r="AE97" s="130">
        <v>0</v>
      </c>
      <c r="AF97" s="130">
        <v>50</v>
      </c>
      <c r="AG97" s="130">
        <v>0</v>
      </c>
      <c r="AH97" s="136">
        <f t="shared" si="11"/>
        <v>0</v>
      </c>
    </row>
    <row r="98" spans="1:34" ht="21.75" x14ac:dyDescent="0.2">
      <c r="A98" s="130">
        <v>89</v>
      </c>
      <c r="B98" s="128"/>
      <c r="C98" s="128" t="s">
        <v>9</v>
      </c>
      <c r="D98" s="130">
        <v>50452</v>
      </c>
      <c r="E98" s="130">
        <v>4842</v>
      </c>
      <c r="F98" s="130">
        <v>281</v>
      </c>
      <c r="G98" s="130">
        <v>1</v>
      </c>
      <c r="H98" s="130"/>
      <c r="I98" s="130">
        <v>2</v>
      </c>
      <c r="J98" s="130">
        <v>48</v>
      </c>
      <c r="K98" s="52">
        <f t="shared" si="6"/>
        <v>248</v>
      </c>
      <c r="L98" s="130">
        <v>100</v>
      </c>
      <c r="M98" s="130">
        <f t="shared" si="7"/>
        <v>24800</v>
      </c>
      <c r="N98" s="130">
        <v>1</v>
      </c>
      <c r="O98" s="130" t="s">
        <v>2857</v>
      </c>
      <c r="P98" s="130"/>
      <c r="Q98" s="130"/>
      <c r="R98" s="130"/>
      <c r="S98" s="130"/>
      <c r="T98" s="130">
        <v>248</v>
      </c>
      <c r="U98" s="130"/>
      <c r="V98" s="130"/>
      <c r="W98" s="130"/>
      <c r="X98" s="130"/>
      <c r="Y98" s="130"/>
      <c r="Z98" s="130">
        <f t="shared" si="8"/>
        <v>0</v>
      </c>
      <c r="AA98" s="130"/>
      <c r="AB98" s="128"/>
      <c r="AC98" s="130">
        <f t="shared" si="9"/>
        <v>0</v>
      </c>
      <c r="AD98" s="130">
        <f t="shared" si="10"/>
        <v>24800</v>
      </c>
      <c r="AE98" s="130">
        <v>0</v>
      </c>
      <c r="AF98" s="130">
        <v>50</v>
      </c>
      <c r="AG98" s="130">
        <v>0</v>
      </c>
      <c r="AH98" s="136">
        <f t="shared" si="11"/>
        <v>0</v>
      </c>
    </row>
    <row r="99" spans="1:34" ht="21.75" x14ac:dyDescent="0.2">
      <c r="A99" s="128">
        <v>90</v>
      </c>
      <c r="B99" s="128"/>
      <c r="C99" s="128" t="s">
        <v>9</v>
      </c>
      <c r="D99" s="130">
        <v>16858</v>
      </c>
      <c r="E99" s="130">
        <v>2798</v>
      </c>
      <c r="F99" s="130">
        <v>88</v>
      </c>
      <c r="G99" s="130">
        <v>1</v>
      </c>
      <c r="H99" s="130">
        <v>21</v>
      </c>
      <c r="I99" s="130">
        <v>2</v>
      </c>
      <c r="J99" s="130">
        <v>71</v>
      </c>
      <c r="K99" s="52">
        <f t="shared" si="6"/>
        <v>8671</v>
      </c>
      <c r="L99" s="130">
        <v>100</v>
      </c>
      <c r="M99" s="130">
        <f t="shared" si="7"/>
        <v>867100</v>
      </c>
      <c r="N99" s="130">
        <v>1</v>
      </c>
      <c r="O99" s="130" t="s">
        <v>2857</v>
      </c>
      <c r="P99" s="130"/>
      <c r="Q99" s="130"/>
      <c r="R99" s="130"/>
      <c r="S99" s="130"/>
      <c r="T99" s="130">
        <v>8671</v>
      </c>
      <c r="U99" s="130"/>
      <c r="V99" s="130"/>
      <c r="W99" s="130"/>
      <c r="X99" s="130"/>
      <c r="Y99" s="130"/>
      <c r="Z99" s="130">
        <f t="shared" si="8"/>
        <v>0</v>
      </c>
      <c r="AA99" s="130"/>
      <c r="AB99" s="128"/>
      <c r="AC99" s="130">
        <f t="shared" si="9"/>
        <v>0</v>
      </c>
      <c r="AD99" s="130">
        <f t="shared" si="10"/>
        <v>867100</v>
      </c>
      <c r="AE99" s="130">
        <v>0</v>
      </c>
      <c r="AF99" s="130">
        <v>50</v>
      </c>
      <c r="AG99" s="130">
        <v>0</v>
      </c>
      <c r="AH99" s="136">
        <f t="shared" si="11"/>
        <v>0</v>
      </c>
    </row>
    <row r="100" spans="1:34" ht="21.75" x14ac:dyDescent="0.2">
      <c r="A100" s="130">
        <v>91</v>
      </c>
      <c r="B100" s="128"/>
      <c r="C100" s="128" t="s">
        <v>9</v>
      </c>
      <c r="D100" s="130">
        <v>16857</v>
      </c>
      <c r="E100" s="130">
        <v>2797</v>
      </c>
      <c r="F100" s="130">
        <v>87</v>
      </c>
      <c r="G100" s="130">
        <v>1</v>
      </c>
      <c r="H100" s="130">
        <v>22</v>
      </c>
      <c r="I100" s="130">
        <v>1</v>
      </c>
      <c r="J100" s="130">
        <v>51</v>
      </c>
      <c r="K100" s="52">
        <f t="shared" si="6"/>
        <v>8951</v>
      </c>
      <c r="L100" s="130">
        <v>75</v>
      </c>
      <c r="M100" s="130">
        <f t="shared" si="7"/>
        <v>671325</v>
      </c>
      <c r="N100" s="130">
        <v>1</v>
      </c>
      <c r="O100" s="130" t="s">
        <v>2857</v>
      </c>
      <c r="P100" s="130"/>
      <c r="Q100" s="130"/>
      <c r="R100" s="130"/>
      <c r="S100" s="130"/>
      <c r="T100" s="130">
        <v>8951</v>
      </c>
      <c r="U100" s="130"/>
      <c r="V100" s="130"/>
      <c r="W100" s="130"/>
      <c r="X100" s="130"/>
      <c r="Y100" s="130"/>
      <c r="Z100" s="130">
        <f t="shared" si="8"/>
        <v>0</v>
      </c>
      <c r="AA100" s="130"/>
      <c r="AB100" s="130"/>
      <c r="AC100" s="130">
        <f t="shared" si="9"/>
        <v>0</v>
      </c>
      <c r="AD100" s="130">
        <f t="shared" si="10"/>
        <v>671325</v>
      </c>
      <c r="AE100" s="130">
        <v>0</v>
      </c>
      <c r="AF100" s="130">
        <v>50</v>
      </c>
      <c r="AG100" s="130">
        <v>0</v>
      </c>
      <c r="AH100" s="136">
        <f t="shared" si="11"/>
        <v>0</v>
      </c>
    </row>
    <row r="101" spans="1:34" ht="21.75" x14ac:dyDescent="0.2">
      <c r="A101" s="128">
        <v>92</v>
      </c>
      <c r="B101" s="128" t="s">
        <v>2858</v>
      </c>
      <c r="C101" s="128" t="s">
        <v>9</v>
      </c>
      <c r="D101" s="130">
        <v>50453</v>
      </c>
      <c r="E101" s="130">
        <v>4843</v>
      </c>
      <c r="F101" s="130">
        <v>283</v>
      </c>
      <c r="G101" s="130">
        <v>3</v>
      </c>
      <c r="H101" s="130"/>
      <c r="I101" s="130">
        <v>2</v>
      </c>
      <c r="J101" s="130">
        <v>32</v>
      </c>
      <c r="K101" s="52">
        <f t="shared" si="6"/>
        <v>232</v>
      </c>
      <c r="L101" s="130">
        <v>430</v>
      </c>
      <c r="M101" s="130">
        <f t="shared" si="7"/>
        <v>99760</v>
      </c>
      <c r="N101" s="130">
        <v>3</v>
      </c>
      <c r="O101" s="130" t="s">
        <v>2859</v>
      </c>
      <c r="P101" s="130"/>
      <c r="Q101" s="130"/>
      <c r="R101" s="130"/>
      <c r="S101" s="130"/>
      <c r="T101" s="130">
        <v>232</v>
      </c>
      <c r="U101" s="130"/>
      <c r="V101" s="130"/>
      <c r="W101" s="130"/>
      <c r="X101" s="130"/>
      <c r="Y101" s="130"/>
      <c r="Z101" s="130">
        <f t="shared" si="8"/>
        <v>0</v>
      </c>
      <c r="AA101" s="130"/>
      <c r="AB101" s="128"/>
      <c r="AC101" s="130">
        <f t="shared" si="9"/>
        <v>0</v>
      </c>
      <c r="AD101" s="130">
        <f t="shared" si="10"/>
        <v>99760</v>
      </c>
      <c r="AE101" s="130">
        <v>0</v>
      </c>
      <c r="AF101" s="130">
        <v>0</v>
      </c>
      <c r="AG101" s="130">
        <v>99760</v>
      </c>
      <c r="AH101" s="136">
        <v>0.03</v>
      </c>
    </row>
    <row r="102" spans="1:34" ht="21.75" x14ac:dyDescent="0.2">
      <c r="A102" s="130">
        <v>93</v>
      </c>
      <c r="B102" s="128" t="s">
        <v>2860</v>
      </c>
      <c r="C102" s="128" t="s">
        <v>9</v>
      </c>
      <c r="D102" s="130">
        <v>58980</v>
      </c>
      <c r="E102" s="130">
        <v>5127</v>
      </c>
      <c r="F102" s="130">
        <v>246</v>
      </c>
      <c r="G102" s="130">
        <v>2</v>
      </c>
      <c r="H102" s="130"/>
      <c r="I102" s="130">
        <v>1</v>
      </c>
      <c r="J102" s="130">
        <v>67</v>
      </c>
      <c r="K102" s="52">
        <f t="shared" si="6"/>
        <v>167</v>
      </c>
      <c r="L102" s="130">
        <v>430</v>
      </c>
      <c r="M102" s="130">
        <f t="shared" si="7"/>
        <v>71810</v>
      </c>
      <c r="N102" s="130">
        <v>2</v>
      </c>
      <c r="O102" s="130" t="s">
        <v>2861</v>
      </c>
      <c r="P102" s="130" t="s">
        <v>15</v>
      </c>
      <c r="Q102" s="130" t="s">
        <v>12</v>
      </c>
      <c r="R102" s="130">
        <v>2</v>
      </c>
      <c r="S102" s="130">
        <v>93</v>
      </c>
      <c r="T102" s="130"/>
      <c r="U102" s="130">
        <v>167</v>
      </c>
      <c r="V102" s="130"/>
      <c r="W102" s="130"/>
      <c r="X102" s="130"/>
      <c r="Y102" s="130">
        <v>6400</v>
      </c>
      <c r="Z102" s="130">
        <f t="shared" si="8"/>
        <v>595200</v>
      </c>
      <c r="AA102" s="130">
        <v>21</v>
      </c>
      <c r="AB102" s="128">
        <f>Z102*80%</f>
        <v>476160</v>
      </c>
      <c r="AC102" s="130">
        <f t="shared" si="9"/>
        <v>119040</v>
      </c>
      <c r="AD102" s="130">
        <f t="shared" si="10"/>
        <v>190850</v>
      </c>
      <c r="AE102" s="130">
        <v>0</v>
      </c>
      <c r="AF102" s="130">
        <v>50</v>
      </c>
      <c r="AG102" s="130">
        <v>0</v>
      </c>
      <c r="AH102" s="136">
        <f t="shared" si="11"/>
        <v>0</v>
      </c>
    </row>
    <row r="103" spans="1:34" ht="21.75" x14ac:dyDescent="0.2">
      <c r="A103" s="128">
        <v>94</v>
      </c>
      <c r="B103" s="128" t="s">
        <v>2862</v>
      </c>
      <c r="C103" s="128" t="s">
        <v>9</v>
      </c>
      <c r="D103" s="130">
        <v>7233</v>
      </c>
      <c r="E103" s="130">
        <v>747</v>
      </c>
      <c r="F103" s="130">
        <v>83</v>
      </c>
      <c r="G103" s="130">
        <v>2</v>
      </c>
      <c r="H103" s="130"/>
      <c r="I103" s="130"/>
      <c r="J103" s="130">
        <v>41</v>
      </c>
      <c r="K103" s="52">
        <f t="shared" si="6"/>
        <v>41</v>
      </c>
      <c r="L103" s="130">
        <v>75</v>
      </c>
      <c r="M103" s="130">
        <f t="shared" si="7"/>
        <v>3075</v>
      </c>
      <c r="N103" s="130">
        <v>2</v>
      </c>
      <c r="O103" s="130" t="s">
        <v>2863</v>
      </c>
      <c r="P103" s="130" t="s">
        <v>15</v>
      </c>
      <c r="Q103" s="130" t="s">
        <v>42</v>
      </c>
      <c r="R103" s="130">
        <v>2</v>
      </c>
      <c r="S103" s="130">
        <v>54</v>
      </c>
      <c r="T103" s="130"/>
      <c r="U103" s="130">
        <v>41</v>
      </c>
      <c r="V103" s="130"/>
      <c r="W103" s="130"/>
      <c r="X103" s="130"/>
      <c r="Y103" s="130">
        <v>6400</v>
      </c>
      <c r="Z103" s="130">
        <f t="shared" si="8"/>
        <v>345600</v>
      </c>
      <c r="AA103" s="130">
        <v>7</v>
      </c>
      <c r="AB103" s="128">
        <f>Z103*7%</f>
        <v>24192.000000000004</v>
      </c>
      <c r="AC103" s="130">
        <f t="shared" si="9"/>
        <v>321408</v>
      </c>
      <c r="AD103" s="130">
        <f t="shared" si="10"/>
        <v>324483</v>
      </c>
      <c r="AE103" s="130">
        <v>0</v>
      </c>
      <c r="AF103" s="130">
        <v>50</v>
      </c>
      <c r="AG103" s="130">
        <v>0</v>
      </c>
      <c r="AH103" s="136">
        <f t="shared" si="11"/>
        <v>0</v>
      </c>
    </row>
    <row r="104" spans="1:34" ht="21.75" x14ac:dyDescent="0.2">
      <c r="A104" s="130">
        <v>95</v>
      </c>
      <c r="B104" s="128" t="s">
        <v>2864</v>
      </c>
      <c r="C104" s="128" t="s">
        <v>9</v>
      </c>
      <c r="D104" s="130">
        <v>62039</v>
      </c>
      <c r="E104" s="130">
        <v>5660</v>
      </c>
      <c r="F104" s="130">
        <v>185</v>
      </c>
      <c r="G104" s="130">
        <v>1</v>
      </c>
      <c r="H104" s="130">
        <v>3</v>
      </c>
      <c r="I104" s="130">
        <v>2</v>
      </c>
      <c r="J104" s="130">
        <v>80</v>
      </c>
      <c r="K104" s="52">
        <f t="shared" si="6"/>
        <v>1480</v>
      </c>
      <c r="L104" s="130">
        <v>75</v>
      </c>
      <c r="M104" s="130">
        <f t="shared" si="7"/>
        <v>111000</v>
      </c>
      <c r="N104" s="130">
        <v>1</v>
      </c>
      <c r="O104" s="130" t="s">
        <v>2865</v>
      </c>
      <c r="P104" s="130"/>
      <c r="Q104" s="130"/>
      <c r="R104" s="130"/>
      <c r="S104" s="130"/>
      <c r="T104" s="130">
        <v>1480</v>
      </c>
      <c r="U104" s="130"/>
      <c r="V104" s="130"/>
      <c r="W104" s="130"/>
      <c r="X104" s="130"/>
      <c r="Y104" s="130"/>
      <c r="Z104" s="130">
        <f t="shared" si="8"/>
        <v>0</v>
      </c>
      <c r="AA104" s="130"/>
      <c r="AB104" s="130"/>
      <c r="AC104" s="130">
        <f t="shared" si="9"/>
        <v>0</v>
      </c>
      <c r="AD104" s="130">
        <f t="shared" si="10"/>
        <v>111000</v>
      </c>
      <c r="AE104" s="130">
        <v>0</v>
      </c>
      <c r="AF104" s="130">
        <v>50</v>
      </c>
      <c r="AG104" s="130">
        <v>0</v>
      </c>
      <c r="AH104" s="136">
        <f t="shared" si="11"/>
        <v>0</v>
      </c>
    </row>
    <row r="105" spans="1:34" ht="21.75" x14ac:dyDescent="0.2">
      <c r="A105" s="128">
        <v>96</v>
      </c>
      <c r="B105" s="128"/>
      <c r="C105" s="128" t="s">
        <v>9</v>
      </c>
      <c r="D105" s="130">
        <v>62038</v>
      </c>
      <c r="E105" s="130">
        <v>5659</v>
      </c>
      <c r="F105" s="130">
        <v>498</v>
      </c>
      <c r="G105" s="130">
        <v>1</v>
      </c>
      <c r="H105" s="130">
        <v>3</v>
      </c>
      <c r="I105" s="130">
        <v>2</v>
      </c>
      <c r="J105" s="130">
        <v>80</v>
      </c>
      <c r="K105" s="52">
        <f t="shared" si="6"/>
        <v>1480</v>
      </c>
      <c r="L105" s="130">
        <v>75</v>
      </c>
      <c r="M105" s="130">
        <f t="shared" si="7"/>
        <v>111000</v>
      </c>
      <c r="N105" s="130">
        <v>1</v>
      </c>
      <c r="O105" s="130" t="s">
        <v>2865</v>
      </c>
      <c r="P105" s="130"/>
      <c r="Q105" s="130"/>
      <c r="R105" s="130"/>
      <c r="S105" s="130"/>
      <c r="T105" s="130">
        <v>1480</v>
      </c>
      <c r="U105" s="130"/>
      <c r="V105" s="130"/>
      <c r="W105" s="130"/>
      <c r="X105" s="130"/>
      <c r="Y105" s="130"/>
      <c r="Z105" s="130">
        <f t="shared" si="8"/>
        <v>0</v>
      </c>
      <c r="AA105" s="130"/>
      <c r="AB105" s="130"/>
      <c r="AC105" s="130">
        <f t="shared" si="9"/>
        <v>0</v>
      </c>
      <c r="AD105" s="130">
        <f t="shared" si="10"/>
        <v>111000</v>
      </c>
      <c r="AE105" s="130">
        <v>0</v>
      </c>
      <c r="AF105" s="130">
        <v>50</v>
      </c>
      <c r="AG105" s="130">
        <v>0</v>
      </c>
      <c r="AH105" s="136">
        <f t="shared" si="11"/>
        <v>0</v>
      </c>
    </row>
    <row r="106" spans="1:34" ht="21.75" x14ac:dyDescent="0.2">
      <c r="A106" s="130">
        <v>97</v>
      </c>
      <c r="B106" s="128"/>
      <c r="C106" s="128" t="s">
        <v>9</v>
      </c>
      <c r="D106" s="130">
        <v>62037</v>
      </c>
      <c r="E106" s="130">
        <v>5658</v>
      </c>
      <c r="F106" s="130">
        <v>497</v>
      </c>
      <c r="G106" s="130">
        <v>1</v>
      </c>
      <c r="H106" s="130">
        <v>3</v>
      </c>
      <c r="I106" s="130">
        <v>2</v>
      </c>
      <c r="J106" s="130">
        <v>80</v>
      </c>
      <c r="K106" s="52">
        <f t="shared" si="6"/>
        <v>1480</v>
      </c>
      <c r="L106" s="130">
        <v>75</v>
      </c>
      <c r="M106" s="130">
        <f t="shared" si="7"/>
        <v>111000</v>
      </c>
      <c r="N106" s="130">
        <v>1</v>
      </c>
      <c r="O106" s="130" t="s">
        <v>2865</v>
      </c>
      <c r="P106" s="130"/>
      <c r="Q106" s="130"/>
      <c r="R106" s="130"/>
      <c r="S106" s="130"/>
      <c r="T106" s="130">
        <v>1480</v>
      </c>
      <c r="U106" s="130"/>
      <c r="V106" s="130"/>
      <c r="W106" s="130"/>
      <c r="X106" s="130"/>
      <c r="Y106" s="130"/>
      <c r="Z106" s="130">
        <f t="shared" si="8"/>
        <v>0</v>
      </c>
      <c r="AA106" s="130"/>
      <c r="AB106" s="128"/>
      <c r="AC106" s="130">
        <f t="shared" si="9"/>
        <v>0</v>
      </c>
      <c r="AD106" s="130">
        <f t="shared" si="10"/>
        <v>111000</v>
      </c>
      <c r="AE106" s="130">
        <v>0</v>
      </c>
      <c r="AF106" s="130">
        <v>50</v>
      </c>
      <c r="AG106" s="130">
        <v>0</v>
      </c>
      <c r="AH106" s="136">
        <f t="shared" si="11"/>
        <v>0</v>
      </c>
    </row>
    <row r="107" spans="1:34" ht="21.75" x14ac:dyDescent="0.2">
      <c r="A107" s="128">
        <v>98</v>
      </c>
      <c r="B107" s="128"/>
      <c r="C107" s="128" t="s">
        <v>9</v>
      </c>
      <c r="D107" s="130">
        <v>33817</v>
      </c>
      <c r="E107" s="130">
        <v>3847</v>
      </c>
      <c r="F107" s="130">
        <v>270</v>
      </c>
      <c r="G107" s="130">
        <v>1</v>
      </c>
      <c r="H107" s="130"/>
      <c r="I107" s="130">
        <v>1</v>
      </c>
      <c r="J107" s="130">
        <v>39</v>
      </c>
      <c r="K107" s="52">
        <f t="shared" si="6"/>
        <v>139</v>
      </c>
      <c r="L107" s="130">
        <v>100</v>
      </c>
      <c r="M107" s="130">
        <f t="shared" si="7"/>
        <v>13900</v>
      </c>
      <c r="N107" s="130">
        <v>1</v>
      </c>
      <c r="O107" s="130" t="s">
        <v>2865</v>
      </c>
      <c r="P107" s="130"/>
      <c r="Q107" s="130"/>
      <c r="R107" s="130"/>
      <c r="S107" s="130"/>
      <c r="T107" s="130">
        <v>139</v>
      </c>
      <c r="U107" s="130"/>
      <c r="V107" s="130"/>
      <c r="W107" s="130"/>
      <c r="X107" s="130"/>
      <c r="Y107" s="130"/>
      <c r="Z107" s="130">
        <f t="shared" si="8"/>
        <v>0</v>
      </c>
      <c r="AA107" s="130"/>
      <c r="AB107" s="130"/>
      <c r="AC107" s="130">
        <f t="shared" si="9"/>
        <v>0</v>
      </c>
      <c r="AD107" s="130">
        <f t="shared" si="10"/>
        <v>13900</v>
      </c>
      <c r="AE107" s="130">
        <v>0</v>
      </c>
      <c r="AF107" s="130">
        <v>50</v>
      </c>
      <c r="AG107" s="130">
        <v>0</v>
      </c>
      <c r="AH107" s="136">
        <f t="shared" si="11"/>
        <v>0</v>
      </c>
    </row>
    <row r="108" spans="1:34" ht="21.75" x14ac:dyDescent="0.2">
      <c r="A108" s="130">
        <v>99</v>
      </c>
      <c r="B108" s="128"/>
      <c r="C108" s="128" t="s">
        <v>9</v>
      </c>
      <c r="D108" s="130">
        <v>33815</v>
      </c>
      <c r="E108" s="130">
        <v>3845</v>
      </c>
      <c r="F108" s="130">
        <v>268</v>
      </c>
      <c r="G108" s="130">
        <v>1</v>
      </c>
      <c r="H108" s="130"/>
      <c r="I108" s="130">
        <v>1</v>
      </c>
      <c r="J108" s="130">
        <v>40</v>
      </c>
      <c r="K108" s="52">
        <f t="shared" si="6"/>
        <v>140</v>
      </c>
      <c r="L108" s="130">
        <v>130</v>
      </c>
      <c r="M108" s="130">
        <f t="shared" si="7"/>
        <v>18200</v>
      </c>
      <c r="N108" s="130">
        <v>1</v>
      </c>
      <c r="O108" s="130" t="s">
        <v>2865</v>
      </c>
      <c r="P108" s="130"/>
      <c r="Q108" s="130"/>
      <c r="R108" s="130"/>
      <c r="S108" s="130"/>
      <c r="T108" s="130">
        <v>140</v>
      </c>
      <c r="U108" s="130"/>
      <c r="V108" s="130"/>
      <c r="W108" s="130"/>
      <c r="X108" s="130"/>
      <c r="Y108" s="130"/>
      <c r="Z108" s="130">
        <f t="shared" si="8"/>
        <v>0</v>
      </c>
      <c r="AA108" s="130"/>
      <c r="AB108" s="130"/>
      <c r="AC108" s="130">
        <f t="shared" si="9"/>
        <v>0</v>
      </c>
      <c r="AD108" s="130">
        <f t="shared" si="10"/>
        <v>18200</v>
      </c>
      <c r="AE108" s="130">
        <v>0</v>
      </c>
      <c r="AF108" s="130">
        <v>50</v>
      </c>
      <c r="AG108" s="130">
        <v>0</v>
      </c>
      <c r="AH108" s="136">
        <f t="shared" si="11"/>
        <v>0</v>
      </c>
    </row>
    <row r="109" spans="1:34" ht="21.75" x14ac:dyDescent="0.2">
      <c r="A109" s="128">
        <v>100</v>
      </c>
      <c r="B109" s="128"/>
      <c r="C109" s="128" t="s">
        <v>9</v>
      </c>
      <c r="D109" s="130">
        <v>44633</v>
      </c>
      <c r="E109" s="130">
        <v>4463</v>
      </c>
      <c r="F109" s="130">
        <v>139</v>
      </c>
      <c r="G109" s="130">
        <v>1</v>
      </c>
      <c r="H109" s="130">
        <v>7</v>
      </c>
      <c r="I109" s="130"/>
      <c r="J109" s="130">
        <v>29</v>
      </c>
      <c r="K109" s="52">
        <f t="shared" si="6"/>
        <v>2829</v>
      </c>
      <c r="L109" s="130">
        <v>75</v>
      </c>
      <c r="M109" s="130">
        <f t="shared" si="7"/>
        <v>212175</v>
      </c>
      <c r="N109" s="130">
        <v>1</v>
      </c>
      <c r="O109" s="130" t="s">
        <v>2865</v>
      </c>
      <c r="P109" s="130"/>
      <c r="Q109" s="130"/>
      <c r="R109" s="130"/>
      <c r="S109" s="130"/>
      <c r="T109" s="130">
        <v>2829</v>
      </c>
      <c r="U109" s="130"/>
      <c r="V109" s="130"/>
      <c r="W109" s="130"/>
      <c r="X109" s="130"/>
      <c r="Y109" s="130"/>
      <c r="Z109" s="130">
        <f t="shared" si="8"/>
        <v>0</v>
      </c>
      <c r="AA109" s="130"/>
      <c r="AB109" s="130"/>
      <c r="AC109" s="130">
        <f t="shared" si="9"/>
        <v>0</v>
      </c>
      <c r="AD109" s="130">
        <f t="shared" si="10"/>
        <v>212175</v>
      </c>
      <c r="AE109" s="130">
        <v>0</v>
      </c>
      <c r="AF109" s="130">
        <v>50</v>
      </c>
      <c r="AG109" s="130">
        <v>0</v>
      </c>
      <c r="AH109" s="136">
        <f t="shared" si="11"/>
        <v>0</v>
      </c>
    </row>
    <row r="110" spans="1:34" ht="21.75" x14ac:dyDescent="0.2">
      <c r="A110" s="130">
        <v>101</v>
      </c>
      <c r="B110" s="128"/>
      <c r="C110" s="128" t="s">
        <v>9</v>
      </c>
      <c r="D110" s="130">
        <v>36696</v>
      </c>
      <c r="E110" s="130">
        <v>4027</v>
      </c>
      <c r="F110" s="130">
        <v>57</v>
      </c>
      <c r="G110" s="130">
        <v>1</v>
      </c>
      <c r="H110" s="130"/>
      <c r="I110" s="130">
        <v>1</v>
      </c>
      <c r="J110" s="130">
        <v>82</v>
      </c>
      <c r="K110" s="52">
        <f t="shared" si="6"/>
        <v>182</v>
      </c>
      <c r="L110" s="130">
        <v>130</v>
      </c>
      <c r="M110" s="130">
        <f t="shared" si="7"/>
        <v>23660</v>
      </c>
      <c r="N110" s="130">
        <v>1</v>
      </c>
      <c r="O110" s="130" t="s">
        <v>2865</v>
      </c>
      <c r="P110" s="130"/>
      <c r="Q110" s="130"/>
      <c r="R110" s="130"/>
      <c r="S110" s="130"/>
      <c r="T110" s="130">
        <v>182</v>
      </c>
      <c r="U110" s="130"/>
      <c r="V110" s="130"/>
      <c r="W110" s="130"/>
      <c r="X110" s="130"/>
      <c r="Y110" s="130"/>
      <c r="Z110" s="130">
        <f t="shared" si="8"/>
        <v>0</v>
      </c>
      <c r="AA110" s="130"/>
      <c r="AB110" s="130"/>
      <c r="AC110" s="130">
        <f t="shared" si="9"/>
        <v>0</v>
      </c>
      <c r="AD110" s="130">
        <f t="shared" si="10"/>
        <v>23660</v>
      </c>
      <c r="AE110" s="130">
        <v>0</v>
      </c>
      <c r="AF110" s="130">
        <v>50</v>
      </c>
      <c r="AG110" s="130">
        <v>0</v>
      </c>
      <c r="AH110" s="136">
        <f t="shared" si="11"/>
        <v>0</v>
      </c>
    </row>
    <row r="111" spans="1:34" ht="21.75" x14ac:dyDescent="0.2">
      <c r="A111" s="128">
        <v>102</v>
      </c>
      <c r="B111" s="128" t="s">
        <v>2866</v>
      </c>
      <c r="C111" s="128" t="s">
        <v>9</v>
      </c>
      <c r="D111" s="130">
        <v>41719</v>
      </c>
      <c r="E111" s="130">
        <v>4278</v>
      </c>
      <c r="F111" s="130">
        <v>277</v>
      </c>
      <c r="G111" s="130">
        <v>2</v>
      </c>
      <c r="H111" s="130"/>
      <c r="I111" s="130">
        <v>1</v>
      </c>
      <c r="J111" s="130">
        <v>40</v>
      </c>
      <c r="K111" s="52">
        <f t="shared" si="6"/>
        <v>140</v>
      </c>
      <c r="L111" s="130">
        <v>75</v>
      </c>
      <c r="M111" s="130">
        <f t="shared" si="7"/>
        <v>10500</v>
      </c>
      <c r="N111" s="130">
        <v>2</v>
      </c>
      <c r="O111" s="22" t="s">
        <v>2867</v>
      </c>
      <c r="P111" s="130" t="s">
        <v>15</v>
      </c>
      <c r="Q111" s="130" t="s">
        <v>12</v>
      </c>
      <c r="R111" s="130">
        <v>2</v>
      </c>
      <c r="S111" s="130">
        <v>90</v>
      </c>
      <c r="T111" s="130"/>
      <c r="U111" s="130">
        <v>140</v>
      </c>
      <c r="V111" s="130"/>
      <c r="W111" s="130"/>
      <c r="X111" s="130"/>
      <c r="Y111" s="130">
        <v>6400</v>
      </c>
      <c r="Z111" s="130">
        <f t="shared" si="8"/>
        <v>576000</v>
      </c>
      <c r="AA111" s="130">
        <v>21</v>
      </c>
      <c r="AB111" s="128">
        <f>Z111*80%</f>
        <v>460800</v>
      </c>
      <c r="AC111" s="130">
        <f t="shared" si="9"/>
        <v>115200</v>
      </c>
      <c r="AD111" s="130">
        <f t="shared" si="10"/>
        <v>125700</v>
      </c>
      <c r="AE111" s="130">
        <v>0</v>
      </c>
      <c r="AF111" s="130">
        <v>50</v>
      </c>
      <c r="AG111" s="130">
        <v>0</v>
      </c>
      <c r="AH111" s="136">
        <f t="shared" si="11"/>
        <v>0</v>
      </c>
    </row>
    <row r="112" spans="1:34" ht="21.75" x14ac:dyDescent="0.2">
      <c r="A112" s="130">
        <v>103</v>
      </c>
      <c r="B112" s="128"/>
      <c r="C112" s="128" t="s">
        <v>9</v>
      </c>
      <c r="D112" s="130">
        <v>7135</v>
      </c>
      <c r="E112" s="130">
        <v>652</v>
      </c>
      <c r="F112" s="130">
        <v>99</v>
      </c>
      <c r="G112" s="130">
        <v>1</v>
      </c>
      <c r="H112" s="130"/>
      <c r="I112" s="130"/>
      <c r="J112" s="130">
        <v>76</v>
      </c>
      <c r="K112" s="52">
        <f t="shared" si="6"/>
        <v>76</v>
      </c>
      <c r="L112" s="130">
        <v>450</v>
      </c>
      <c r="M112" s="130">
        <f t="shared" si="7"/>
        <v>34200</v>
      </c>
      <c r="N112" s="130">
        <v>1</v>
      </c>
      <c r="O112" s="22" t="s">
        <v>2867</v>
      </c>
      <c r="P112" s="130"/>
      <c r="Q112" s="130"/>
      <c r="R112" s="130"/>
      <c r="S112" s="130"/>
      <c r="T112" s="130">
        <v>76</v>
      </c>
      <c r="U112" s="130"/>
      <c r="V112" s="130"/>
      <c r="W112" s="130"/>
      <c r="X112" s="130"/>
      <c r="Y112" s="130"/>
      <c r="Z112" s="130">
        <f t="shared" si="8"/>
        <v>0</v>
      </c>
      <c r="AA112" s="130"/>
      <c r="AB112" s="130"/>
      <c r="AC112" s="130">
        <f t="shared" si="9"/>
        <v>0</v>
      </c>
      <c r="AD112" s="130">
        <f t="shared" si="10"/>
        <v>34200</v>
      </c>
      <c r="AE112" s="130">
        <v>0</v>
      </c>
      <c r="AF112" s="130">
        <v>50</v>
      </c>
      <c r="AG112" s="130">
        <v>0</v>
      </c>
      <c r="AH112" s="136">
        <f t="shared" si="11"/>
        <v>0</v>
      </c>
    </row>
    <row r="113" spans="1:34" ht="21.75" x14ac:dyDescent="0.2">
      <c r="A113" s="128">
        <v>104</v>
      </c>
      <c r="B113" s="128"/>
      <c r="C113" s="128" t="s">
        <v>9</v>
      </c>
      <c r="D113" s="130">
        <v>16542</v>
      </c>
      <c r="E113" s="130">
        <v>2596</v>
      </c>
      <c r="F113" s="130">
        <v>121</v>
      </c>
      <c r="G113" s="130">
        <v>1</v>
      </c>
      <c r="H113" s="130">
        <v>18</v>
      </c>
      <c r="I113" s="130">
        <v>3</v>
      </c>
      <c r="J113" s="130">
        <v>59</v>
      </c>
      <c r="K113" s="52">
        <f t="shared" si="6"/>
        <v>7559</v>
      </c>
      <c r="L113" s="130">
        <v>75</v>
      </c>
      <c r="M113" s="130">
        <f t="shared" si="7"/>
        <v>566925</v>
      </c>
      <c r="N113" s="130">
        <v>1</v>
      </c>
      <c r="O113" s="22" t="s">
        <v>2867</v>
      </c>
      <c r="P113" s="130"/>
      <c r="Q113" s="130"/>
      <c r="R113" s="130"/>
      <c r="S113" s="130"/>
      <c r="T113" s="130">
        <v>7559</v>
      </c>
      <c r="U113" s="130"/>
      <c r="V113" s="130"/>
      <c r="W113" s="130"/>
      <c r="X113" s="130"/>
      <c r="Y113" s="130"/>
      <c r="Z113" s="130">
        <f t="shared" si="8"/>
        <v>0</v>
      </c>
      <c r="AA113" s="130"/>
      <c r="AB113" s="130"/>
      <c r="AC113" s="130">
        <f t="shared" si="9"/>
        <v>0</v>
      </c>
      <c r="AD113" s="130">
        <f t="shared" si="10"/>
        <v>566925</v>
      </c>
      <c r="AE113" s="130">
        <v>0</v>
      </c>
      <c r="AF113" s="130">
        <v>50</v>
      </c>
      <c r="AG113" s="130">
        <v>0</v>
      </c>
      <c r="AH113" s="136">
        <f t="shared" si="11"/>
        <v>0</v>
      </c>
    </row>
    <row r="114" spans="1:34" ht="21.75" x14ac:dyDescent="0.2">
      <c r="A114" s="130">
        <v>105</v>
      </c>
      <c r="B114" s="128" t="s">
        <v>2868</v>
      </c>
      <c r="C114" s="128" t="s">
        <v>9</v>
      </c>
      <c r="D114" s="130">
        <v>55825</v>
      </c>
      <c r="E114" s="130">
        <v>5822</v>
      </c>
      <c r="F114" s="130">
        <v>299</v>
      </c>
      <c r="G114" s="130">
        <v>1</v>
      </c>
      <c r="H114" s="130"/>
      <c r="I114" s="130">
        <v>1</v>
      </c>
      <c r="J114" s="130">
        <v>9</v>
      </c>
      <c r="K114" s="52">
        <f t="shared" si="6"/>
        <v>109</v>
      </c>
      <c r="L114" s="130">
        <v>75</v>
      </c>
      <c r="M114" s="130">
        <f t="shared" si="7"/>
        <v>8175</v>
      </c>
      <c r="N114" s="130">
        <v>1</v>
      </c>
      <c r="O114" s="130" t="s">
        <v>2867</v>
      </c>
      <c r="P114" s="130"/>
      <c r="Q114" s="130"/>
      <c r="R114" s="130"/>
      <c r="S114" s="130"/>
      <c r="T114" s="130">
        <v>109</v>
      </c>
      <c r="U114" s="130"/>
      <c r="V114" s="130"/>
      <c r="W114" s="130"/>
      <c r="X114" s="130"/>
      <c r="Y114" s="130"/>
      <c r="Z114" s="130">
        <f t="shared" si="8"/>
        <v>0</v>
      </c>
      <c r="AA114" s="130"/>
      <c r="AB114" s="130"/>
      <c r="AC114" s="130">
        <f t="shared" si="9"/>
        <v>0</v>
      </c>
      <c r="AD114" s="130">
        <f t="shared" si="10"/>
        <v>8175</v>
      </c>
      <c r="AE114" s="130">
        <v>0</v>
      </c>
      <c r="AF114" s="130">
        <v>50</v>
      </c>
      <c r="AG114" s="130">
        <v>0</v>
      </c>
      <c r="AH114" s="136">
        <f t="shared" si="11"/>
        <v>0</v>
      </c>
    </row>
    <row r="115" spans="1:34" ht="21.75" x14ac:dyDescent="0.2">
      <c r="A115" s="128">
        <v>106</v>
      </c>
      <c r="B115" s="128" t="s">
        <v>2869</v>
      </c>
      <c r="C115" s="128" t="s">
        <v>9</v>
      </c>
      <c r="D115" s="130">
        <v>37101</v>
      </c>
      <c r="E115" s="130">
        <v>4048</v>
      </c>
      <c r="F115" s="130">
        <v>251</v>
      </c>
      <c r="G115" s="130">
        <v>1</v>
      </c>
      <c r="H115" s="130">
        <v>2</v>
      </c>
      <c r="I115" s="130">
        <v>3</v>
      </c>
      <c r="J115" s="130">
        <v>64</v>
      </c>
      <c r="K115" s="52">
        <f t="shared" si="6"/>
        <v>1164</v>
      </c>
      <c r="L115" s="130">
        <v>110</v>
      </c>
      <c r="M115" s="130">
        <f t="shared" si="7"/>
        <v>128040</v>
      </c>
      <c r="N115" s="130">
        <v>1</v>
      </c>
      <c r="O115" s="130" t="s">
        <v>2857</v>
      </c>
      <c r="P115" s="130"/>
      <c r="Q115" s="130"/>
      <c r="R115" s="130"/>
      <c r="S115" s="130"/>
      <c r="T115" s="130">
        <v>1164</v>
      </c>
      <c r="U115" s="130"/>
      <c r="V115" s="130"/>
      <c r="W115" s="130"/>
      <c r="X115" s="130"/>
      <c r="Y115" s="130"/>
      <c r="Z115" s="130">
        <f t="shared" si="8"/>
        <v>0</v>
      </c>
      <c r="AA115" s="130"/>
      <c r="AB115" s="128"/>
      <c r="AC115" s="130">
        <f t="shared" si="9"/>
        <v>0</v>
      </c>
      <c r="AD115" s="130">
        <f t="shared" si="10"/>
        <v>128040</v>
      </c>
      <c r="AE115" s="130">
        <v>0</v>
      </c>
      <c r="AF115" s="130">
        <v>50</v>
      </c>
      <c r="AG115" s="130">
        <v>0</v>
      </c>
      <c r="AH115" s="136">
        <f t="shared" si="11"/>
        <v>0</v>
      </c>
    </row>
    <row r="116" spans="1:34" ht="21.75" x14ac:dyDescent="0.2">
      <c r="A116" s="130">
        <v>107</v>
      </c>
      <c r="B116" s="128" t="s">
        <v>2870</v>
      </c>
      <c r="C116" s="128" t="s">
        <v>9</v>
      </c>
      <c r="D116" s="130">
        <v>61861</v>
      </c>
      <c r="E116" s="130">
        <v>6003</v>
      </c>
      <c r="F116" s="130">
        <v>153</v>
      </c>
      <c r="G116" s="130">
        <v>1</v>
      </c>
      <c r="H116" s="130">
        <v>2</v>
      </c>
      <c r="I116" s="130"/>
      <c r="J116" s="130">
        <v>53</v>
      </c>
      <c r="K116" s="52">
        <f t="shared" si="6"/>
        <v>853</v>
      </c>
      <c r="L116" s="130">
        <v>75</v>
      </c>
      <c r="M116" s="130">
        <f t="shared" si="7"/>
        <v>63975</v>
      </c>
      <c r="N116" s="130">
        <v>1</v>
      </c>
      <c r="O116" s="130" t="s">
        <v>2871</v>
      </c>
      <c r="P116" s="130"/>
      <c r="Q116" s="130"/>
      <c r="R116" s="130"/>
      <c r="S116" s="130"/>
      <c r="T116" s="130">
        <v>853</v>
      </c>
      <c r="U116" s="130"/>
      <c r="V116" s="130"/>
      <c r="W116" s="130"/>
      <c r="X116" s="130"/>
      <c r="Y116" s="130"/>
      <c r="Z116" s="130">
        <f t="shared" si="8"/>
        <v>0</v>
      </c>
      <c r="AA116" s="130"/>
      <c r="AB116" s="130"/>
      <c r="AC116" s="130">
        <f t="shared" si="9"/>
        <v>0</v>
      </c>
      <c r="AD116" s="130">
        <f t="shared" si="10"/>
        <v>63975</v>
      </c>
      <c r="AE116" s="130">
        <v>0</v>
      </c>
      <c r="AF116" s="130">
        <v>50</v>
      </c>
      <c r="AG116" s="130">
        <v>0</v>
      </c>
      <c r="AH116" s="136">
        <f t="shared" si="11"/>
        <v>0</v>
      </c>
    </row>
    <row r="117" spans="1:34" ht="21.75" x14ac:dyDescent="0.2">
      <c r="A117" s="128">
        <v>108</v>
      </c>
      <c r="B117" s="128"/>
      <c r="C117" s="128" t="s">
        <v>9</v>
      </c>
      <c r="D117" s="130">
        <v>57560</v>
      </c>
      <c r="E117" s="130">
        <v>5425</v>
      </c>
      <c r="F117" s="130">
        <v>178</v>
      </c>
      <c r="G117" s="130">
        <v>1</v>
      </c>
      <c r="H117" s="130">
        <v>2</v>
      </c>
      <c r="I117" s="130"/>
      <c r="J117" s="130">
        <v>19</v>
      </c>
      <c r="K117" s="52">
        <f t="shared" si="6"/>
        <v>819</v>
      </c>
      <c r="L117" s="130">
        <v>75</v>
      </c>
      <c r="M117" s="130">
        <f t="shared" si="7"/>
        <v>61425</v>
      </c>
      <c r="N117" s="130">
        <v>1</v>
      </c>
      <c r="O117" s="130" t="s">
        <v>2871</v>
      </c>
      <c r="P117" s="130"/>
      <c r="Q117" s="130"/>
      <c r="R117" s="130"/>
      <c r="S117" s="130"/>
      <c r="T117" s="130">
        <v>819</v>
      </c>
      <c r="U117" s="130"/>
      <c r="V117" s="130"/>
      <c r="W117" s="130"/>
      <c r="X117" s="130"/>
      <c r="Y117" s="130"/>
      <c r="Z117" s="130">
        <f t="shared" si="8"/>
        <v>0</v>
      </c>
      <c r="AA117" s="130"/>
      <c r="AB117" s="130"/>
      <c r="AC117" s="130">
        <f t="shared" si="9"/>
        <v>0</v>
      </c>
      <c r="AD117" s="130">
        <f t="shared" si="10"/>
        <v>61425</v>
      </c>
      <c r="AE117" s="130">
        <v>0</v>
      </c>
      <c r="AF117" s="130">
        <v>50</v>
      </c>
      <c r="AG117" s="130">
        <v>0</v>
      </c>
      <c r="AH117" s="136">
        <f t="shared" si="11"/>
        <v>0</v>
      </c>
    </row>
    <row r="118" spans="1:34" ht="21.75" x14ac:dyDescent="0.2">
      <c r="A118" s="130">
        <v>109</v>
      </c>
      <c r="B118" s="128"/>
      <c r="C118" s="128" t="s">
        <v>9</v>
      </c>
      <c r="D118" s="130">
        <v>35216</v>
      </c>
      <c r="E118" s="130">
        <v>3958</v>
      </c>
      <c r="F118" s="130">
        <v>117</v>
      </c>
      <c r="G118" s="130">
        <v>1</v>
      </c>
      <c r="H118" s="130">
        <v>3</v>
      </c>
      <c r="I118" s="130">
        <v>1</v>
      </c>
      <c r="J118" s="130">
        <v>79</v>
      </c>
      <c r="K118" s="52">
        <f t="shared" si="6"/>
        <v>1379</v>
      </c>
      <c r="L118" s="130">
        <v>100</v>
      </c>
      <c r="M118" s="130">
        <f t="shared" si="7"/>
        <v>137900</v>
      </c>
      <c r="N118" s="130">
        <v>1</v>
      </c>
      <c r="O118" s="130" t="s">
        <v>2871</v>
      </c>
      <c r="P118" s="130"/>
      <c r="Q118" s="130"/>
      <c r="R118" s="130"/>
      <c r="S118" s="130"/>
      <c r="T118" s="130">
        <v>1379</v>
      </c>
      <c r="U118" s="130"/>
      <c r="V118" s="130"/>
      <c r="W118" s="130"/>
      <c r="X118" s="130"/>
      <c r="Y118" s="130"/>
      <c r="Z118" s="130">
        <f t="shared" si="8"/>
        <v>0</v>
      </c>
      <c r="AA118" s="130"/>
      <c r="AB118" s="130"/>
      <c r="AC118" s="130">
        <f t="shared" si="9"/>
        <v>0</v>
      </c>
      <c r="AD118" s="130">
        <f t="shared" si="10"/>
        <v>137900</v>
      </c>
      <c r="AE118" s="130">
        <v>0</v>
      </c>
      <c r="AF118" s="130">
        <v>50</v>
      </c>
      <c r="AG118" s="130">
        <v>0</v>
      </c>
      <c r="AH118" s="136">
        <f t="shared" si="11"/>
        <v>0</v>
      </c>
    </row>
    <row r="119" spans="1:34" ht="21.75" x14ac:dyDescent="0.2">
      <c r="A119" s="128">
        <v>110</v>
      </c>
      <c r="B119" s="128"/>
      <c r="C119" s="128" t="s">
        <v>9</v>
      </c>
      <c r="D119" s="130"/>
      <c r="E119" s="130"/>
      <c r="F119" s="130"/>
      <c r="G119" s="130">
        <v>1</v>
      </c>
      <c r="H119" s="130">
        <v>2</v>
      </c>
      <c r="I119" s="130"/>
      <c r="J119" s="130"/>
      <c r="K119" s="52">
        <f t="shared" si="6"/>
        <v>800</v>
      </c>
      <c r="L119" s="130">
        <v>75</v>
      </c>
      <c r="M119" s="130">
        <f t="shared" si="7"/>
        <v>60000</v>
      </c>
      <c r="N119" s="130">
        <v>1</v>
      </c>
      <c r="O119" s="130" t="s">
        <v>2871</v>
      </c>
      <c r="P119" s="130"/>
      <c r="Q119" s="130"/>
      <c r="R119" s="130"/>
      <c r="S119" s="130"/>
      <c r="T119" s="130">
        <v>800</v>
      </c>
      <c r="U119" s="130"/>
      <c r="V119" s="130"/>
      <c r="W119" s="130"/>
      <c r="X119" s="130"/>
      <c r="Y119" s="130"/>
      <c r="Z119" s="130">
        <f t="shared" si="8"/>
        <v>0</v>
      </c>
      <c r="AA119" s="130"/>
      <c r="AB119" s="130"/>
      <c r="AC119" s="130">
        <f t="shared" si="9"/>
        <v>0</v>
      </c>
      <c r="AD119" s="130">
        <f t="shared" si="10"/>
        <v>60000</v>
      </c>
      <c r="AE119" s="130">
        <v>0</v>
      </c>
      <c r="AF119" s="130">
        <v>50</v>
      </c>
      <c r="AG119" s="130">
        <v>0</v>
      </c>
      <c r="AH119" s="136">
        <f t="shared" si="11"/>
        <v>0</v>
      </c>
    </row>
    <row r="120" spans="1:34" ht="21.75" x14ac:dyDescent="0.2">
      <c r="A120" s="130">
        <v>111</v>
      </c>
      <c r="B120" s="128" t="s">
        <v>2872</v>
      </c>
      <c r="C120" s="128" t="s">
        <v>9</v>
      </c>
      <c r="D120" s="130">
        <v>52113</v>
      </c>
      <c r="E120" s="130">
        <v>4934</v>
      </c>
      <c r="F120" s="130">
        <v>49</v>
      </c>
      <c r="G120" s="130">
        <v>3</v>
      </c>
      <c r="H120" s="130"/>
      <c r="I120" s="130"/>
      <c r="J120" s="130">
        <v>56</v>
      </c>
      <c r="K120" s="52">
        <f t="shared" si="6"/>
        <v>56</v>
      </c>
      <c r="L120" s="130">
        <v>450</v>
      </c>
      <c r="M120" s="130">
        <f t="shared" si="7"/>
        <v>25200</v>
      </c>
      <c r="N120" s="130">
        <v>3</v>
      </c>
      <c r="O120" s="130" t="s">
        <v>2873</v>
      </c>
      <c r="P120" s="130"/>
      <c r="Q120" s="130"/>
      <c r="R120" s="130"/>
      <c r="S120" s="130"/>
      <c r="T120" s="130">
        <v>56</v>
      </c>
      <c r="U120" s="130"/>
      <c r="V120" s="130"/>
      <c r="W120" s="130"/>
      <c r="X120" s="130"/>
      <c r="Y120" s="130"/>
      <c r="Z120" s="130">
        <f t="shared" si="8"/>
        <v>0</v>
      </c>
      <c r="AA120" s="130"/>
      <c r="AB120" s="130"/>
      <c r="AC120" s="130">
        <f t="shared" si="9"/>
        <v>0</v>
      </c>
      <c r="AD120" s="130">
        <f t="shared" si="10"/>
        <v>25200</v>
      </c>
      <c r="AE120" s="130">
        <v>0</v>
      </c>
      <c r="AF120" s="130">
        <v>0</v>
      </c>
      <c r="AG120" s="130">
        <v>25200</v>
      </c>
      <c r="AH120" s="136">
        <v>0.03</v>
      </c>
    </row>
    <row r="121" spans="1:34" ht="21.75" x14ac:dyDescent="0.2">
      <c r="A121" s="128">
        <v>112</v>
      </c>
      <c r="B121" s="128" t="s">
        <v>2874</v>
      </c>
      <c r="C121" s="128" t="s">
        <v>9</v>
      </c>
      <c r="D121" s="130">
        <v>7190</v>
      </c>
      <c r="E121" s="130">
        <v>706</v>
      </c>
      <c r="F121" s="130">
        <v>36</v>
      </c>
      <c r="G121" s="130">
        <v>1</v>
      </c>
      <c r="H121" s="130">
        <v>1</v>
      </c>
      <c r="I121" s="130">
        <v>1</v>
      </c>
      <c r="J121" s="130">
        <v>88</v>
      </c>
      <c r="K121" s="52">
        <f t="shared" si="6"/>
        <v>588</v>
      </c>
      <c r="L121" s="130">
        <v>430</v>
      </c>
      <c r="M121" s="130">
        <f t="shared" si="7"/>
        <v>252840</v>
      </c>
      <c r="N121" s="130">
        <v>1</v>
      </c>
      <c r="O121" s="130" t="s">
        <v>2875</v>
      </c>
      <c r="P121" s="130"/>
      <c r="Q121" s="130"/>
      <c r="R121" s="130"/>
      <c r="S121" s="130"/>
      <c r="T121" s="130">
        <v>588</v>
      </c>
      <c r="U121" s="130"/>
      <c r="V121" s="130"/>
      <c r="W121" s="130"/>
      <c r="X121" s="130"/>
      <c r="Y121" s="130"/>
      <c r="Z121" s="130">
        <f t="shared" si="8"/>
        <v>0</v>
      </c>
      <c r="AA121" s="130"/>
      <c r="AB121" s="130"/>
      <c r="AC121" s="130">
        <f t="shared" si="9"/>
        <v>0</v>
      </c>
      <c r="AD121" s="130">
        <f t="shared" si="10"/>
        <v>252840</v>
      </c>
      <c r="AE121" s="130">
        <v>0</v>
      </c>
      <c r="AF121" s="130">
        <v>50</v>
      </c>
      <c r="AG121" s="130">
        <v>0</v>
      </c>
      <c r="AH121" s="136">
        <f t="shared" si="11"/>
        <v>0</v>
      </c>
    </row>
    <row r="122" spans="1:34" ht="21.75" x14ac:dyDescent="0.2">
      <c r="A122" s="130">
        <v>113</v>
      </c>
      <c r="B122" s="128" t="s">
        <v>2876</v>
      </c>
      <c r="C122" s="128" t="s">
        <v>9</v>
      </c>
      <c r="D122" s="130">
        <v>44915</v>
      </c>
      <c r="E122" s="130">
        <v>3677</v>
      </c>
      <c r="F122" s="130">
        <v>261</v>
      </c>
      <c r="G122" s="130">
        <v>2</v>
      </c>
      <c r="H122" s="130"/>
      <c r="I122" s="130"/>
      <c r="J122" s="130">
        <v>75</v>
      </c>
      <c r="K122" s="52">
        <f t="shared" si="6"/>
        <v>75</v>
      </c>
      <c r="L122" s="130">
        <v>450</v>
      </c>
      <c r="M122" s="130">
        <f t="shared" si="7"/>
        <v>33750</v>
      </c>
      <c r="N122" s="130">
        <v>2</v>
      </c>
      <c r="O122" s="130" t="s">
        <v>2797</v>
      </c>
      <c r="P122" s="130" t="s">
        <v>15</v>
      </c>
      <c r="Q122" s="130" t="s">
        <v>12</v>
      </c>
      <c r="R122" s="130">
        <v>2</v>
      </c>
      <c r="S122" s="130">
        <v>126</v>
      </c>
      <c r="T122" s="130"/>
      <c r="U122" s="130">
        <v>75</v>
      </c>
      <c r="V122" s="130"/>
      <c r="W122" s="130"/>
      <c r="X122" s="130"/>
      <c r="Y122" s="130">
        <v>6400</v>
      </c>
      <c r="Z122" s="130">
        <f t="shared" si="8"/>
        <v>806400</v>
      </c>
      <c r="AA122" s="130">
        <v>21</v>
      </c>
      <c r="AB122" s="128">
        <f t="shared" ref="AB122:AB185" si="12">Z122*80%</f>
        <v>645120</v>
      </c>
      <c r="AC122" s="130">
        <f t="shared" si="9"/>
        <v>161280</v>
      </c>
      <c r="AD122" s="130">
        <f t="shared" si="10"/>
        <v>195030</v>
      </c>
      <c r="AE122" s="130">
        <v>0</v>
      </c>
      <c r="AF122" s="130">
        <v>50</v>
      </c>
      <c r="AG122" s="130">
        <v>0</v>
      </c>
      <c r="AH122" s="136">
        <f t="shared" si="11"/>
        <v>0</v>
      </c>
    </row>
    <row r="123" spans="1:34" ht="21.75" x14ac:dyDescent="0.2">
      <c r="A123" s="128">
        <v>114</v>
      </c>
      <c r="B123" s="128"/>
      <c r="C123" s="128" t="s">
        <v>9</v>
      </c>
      <c r="D123" s="130">
        <v>16701</v>
      </c>
      <c r="E123" s="130">
        <v>2651</v>
      </c>
      <c r="F123" s="130">
        <v>25</v>
      </c>
      <c r="G123" s="130">
        <v>1</v>
      </c>
      <c r="H123" s="130">
        <v>16</v>
      </c>
      <c r="I123" s="130"/>
      <c r="J123" s="130">
        <v>48</v>
      </c>
      <c r="K123" s="52">
        <f t="shared" si="6"/>
        <v>6448</v>
      </c>
      <c r="L123" s="130">
        <v>75</v>
      </c>
      <c r="M123" s="130">
        <f t="shared" si="7"/>
        <v>483600</v>
      </c>
      <c r="N123" s="130">
        <v>1</v>
      </c>
      <c r="O123" s="130" t="s">
        <v>2797</v>
      </c>
      <c r="P123" s="130"/>
      <c r="Q123" s="130"/>
      <c r="R123" s="130"/>
      <c r="S123" s="130"/>
      <c r="T123" s="130">
        <v>6448</v>
      </c>
      <c r="U123" s="130"/>
      <c r="V123" s="130"/>
      <c r="W123" s="130"/>
      <c r="X123" s="130"/>
      <c r="Y123" s="130"/>
      <c r="Z123" s="130">
        <f t="shared" si="8"/>
        <v>0</v>
      </c>
      <c r="AA123" s="130"/>
      <c r="AB123" s="128">
        <f t="shared" si="12"/>
        <v>0</v>
      </c>
      <c r="AC123" s="130">
        <f t="shared" si="9"/>
        <v>0</v>
      </c>
      <c r="AD123" s="130">
        <f t="shared" si="10"/>
        <v>483600</v>
      </c>
      <c r="AE123" s="130">
        <v>0</v>
      </c>
      <c r="AF123" s="130">
        <v>50</v>
      </c>
      <c r="AG123" s="130">
        <v>0</v>
      </c>
      <c r="AH123" s="136">
        <f t="shared" si="11"/>
        <v>0</v>
      </c>
    </row>
    <row r="124" spans="1:34" ht="21.75" x14ac:dyDescent="0.2">
      <c r="A124" s="130">
        <v>115</v>
      </c>
      <c r="B124" s="128" t="s">
        <v>2877</v>
      </c>
      <c r="C124" s="128" t="s">
        <v>9</v>
      </c>
      <c r="D124" s="130">
        <v>59060</v>
      </c>
      <c r="E124" s="130">
        <v>5580</v>
      </c>
      <c r="F124" s="130">
        <v>307</v>
      </c>
      <c r="G124" s="130">
        <v>2</v>
      </c>
      <c r="H124" s="130"/>
      <c r="I124" s="130"/>
      <c r="J124" s="130">
        <v>86</v>
      </c>
      <c r="K124" s="52">
        <f t="shared" si="6"/>
        <v>86</v>
      </c>
      <c r="L124" s="130">
        <v>450</v>
      </c>
      <c r="M124" s="130">
        <f t="shared" si="7"/>
        <v>38700</v>
      </c>
      <c r="N124" s="130">
        <v>2</v>
      </c>
      <c r="O124" s="130" t="s">
        <v>2878</v>
      </c>
      <c r="P124" s="130" t="s">
        <v>15</v>
      </c>
      <c r="Q124" s="130" t="s">
        <v>12</v>
      </c>
      <c r="R124" s="130">
        <v>2</v>
      </c>
      <c r="S124" s="130">
        <v>237</v>
      </c>
      <c r="T124" s="130"/>
      <c r="U124" s="130">
        <v>86</v>
      </c>
      <c r="V124" s="130"/>
      <c r="W124" s="130"/>
      <c r="X124" s="130"/>
      <c r="Y124" s="130">
        <v>6400</v>
      </c>
      <c r="Z124" s="130">
        <f t="shared" si="8"/>
        <v>1516800</v>
      </c>
      <c r="AA124" s="130">
        <v>21</v>
      </c>
      <c r="AB124" s="128">
        <f t="shared" si="12"/>
        <v>1213440</v>
      </c>
      <c r="AC124" s="130">
        <f t="shared" si="9"/>
        <v>303360</v>
      </c>
      <c r="AD124" s="130">
        <f t="shared" si="10"/>
        <v>342060</v>
      </c>
      <c r="AE124" s="130">
        <v>0</v>
      </c>
      <c r="AF124" s="130">
        <v>50</v>
      </c>
      <c r="AG124" s="130">
        <v>0</v>
      </c>
      <c r="AH124" s="136">
        <f t="shared" si="11"/>
        <v>0</v>
      </c>
    </row>
    <row r="125" spans="1:34" ht="21.75" x14ac:dyDescent="0.2">
      <c r="A125" s="128">
        <v>116</v>
      </c>
      <c r="B125" s="128"/>
      <c r="C125" s="128" t="s">
        <v>9</v>
      </c>
      <c r="D125" s="130">
        <v>52157</v>
      </c>
      <c r="E125" s="130">
        <v>4899</v>
      </c>
      <c r="F125" s="130">
        <v>92</v>
      </c>
      <c r="G125" s="130">
        <v>1</v>
      </c>
      <c r="H125" s="130">
        <v>7</v>
      </c>
      <c r="I125" s="130"/>
      <c r="J125" s="130">
        <v>1</v>
      </c>
      <c r="K125" s="52">
        <f t="shared" si="6"/>
        <v>2801</v>
      </c>
      <c r="L125" s="130">
        <v>75</v>
      </c>
      <c r="M125" s="130">
        <f t="shared" si="7"/>
        <v>210075</v>
      </c>
      <c r="N125" s="130">
        <v>1</v>
      </c>
      <c r="O125" s="130" t="s">
        <v>2878</v>
      </c>
      <c r="P125" s="130"/>
      <c r="Q125" s="130"/>
      <c r="R125" s="130"/>
      <c r="S125" s="130"/>
      <c r="T125" s="130">
        <v>2801</v>
      </c>
      <c r="U125" s="130"/>
      <c r="V125" s="130"/>
      <c r="W125" s="130"/>
      <c r="X125" s="130"/>
      <c r="Y125" s="130"/>
      <c r="Z125" s="130">
        <f t="shared" si="8"/>
        <v>0</v>
      </c>
      <c r="AA125" s="130"/>
      <c r="AB125" s="128">
        <f t="shared" si="12"/>
        <v>0</v>
      </c>
      <c r="AC125" s="130">
        <f t="shared" si="9"/>
        <v>0</v>
      </c>
      <c r="AD125" s="130">
        <f t="shared" si="10"/>
        <v>210075</v>
      </c>
      <c r="AE125" s="130">
        <v>0</v>
      </c>
      <c r="AF125" s="130">
        <v>50</v>
      </c>
      <c r="AG125" s="130">
        <v>0</v>
      </c>
      <c r="AH125" s="136">
        <f t="shared" si="11"/>
        <v>0</v>
      </c>
    </row>
    <row r="126" spans="1:34" ht="21.75" x14ac:dyDescent="0.2">
      <c r="A126" s="130">
        <v>117</v>
      </c>
      <c r="B126" s="128" t="s">
        <v>2879</v>
      </c>
      <c r="C126" s="128" t="s">
        <v>9</v>
      </c>
      <c r="D126" s="130">
        <v>7147</v>
      </c>
      <c r="E126" s="130">
        <v>664</v>
      </c>
      <c r="F126" s="130">
        <v>111</v>
      </c>
      <c r="G126" s="130">
        <v>2</v>
      </c>
      <c r="H126" s="130"/>
      <c r="I126" s="130"/>
      <c r="J126" s="130">
        <v>91</v>
      </c>
      <c r="K126" s="52">
        <f t="shared" si="6"/>
        <v>91</v>
      </c>
      <c r="L126" s="130">
        <v>430</v>
      </c>
      <c r="M126" s="130">
        <f t="shared" si="7"/>
        <v>39130</v>
      </c>
      <c r="N126" s="130">
        <v>2</v>
      </c>
      <c r="O126" s="130" t="s">
        <v>2880</v>
      </c>
      <c r="P126" s="130" t="s">
        <v>15</v>
      </c>
      <c r="Q126" s="130" t="s">
        <v>12</v>
      </c>
      <c r="R126" s="130">
        <v>2</v>
      </c>
      <c r="S126" s="130">
        <v>172</v>
      </c>
      <c r="T126" s="130"/>
      <c r="U126" s="130">
        <v>91</v>
      </c>
      <c r="V126" s="130"/>
      <c r="W126" s="130"/>
      <c r="X126" s="130"/>
      <c r="Y126" s="130">
        <v>6400</v>
      </c>
      <c r="Z126" s="130">
        <f t="shared" si="8"/>
        <v>1100800</v>
      </c>
      <c r="AA126" s="130">
        <v>21</v>
      </c>
      <c r="AB126" s="128">
        <f t="shared" si="12"/>
        <v>880640</v>
      </c>
      <c r="AC126" s="130">
        <f t="shared" si="9"/>
        <v>220160</v>
      </c>
      <c r="AD126" s="130">
        <f t="shared" si="10"/>
        <v>259290</v>
      </c>
      <c r="AE126" s="130">
        <v>0</v>
      </c>
      <c r="AF126" s="130">
        <v>50</v>
      </c>
      <c r="AG126" s="130">
        <v>0</v>
      </c>
      <c r="AH126" s="136">
        <f t="shared" si="11"/>
        <v>0</v>
      </c>
    </row>
    <row r="127" spans="1:34" ht="21.75" x14ac:dyDescent="0.2">
      <c r="A127" s="128">
        <v>118</v>
      </c>
      <c r="B127" s="128" t="s">
        <v>2881</v>
      </c>
      <c r="C127" s="128" t="s">
        <v>9</v>
      </c>
      <c r="D127" s="130">
        <v>7206</v>
      </c>
      <c r="E127" s="130">
        <v>722</v>
      </c>
      <c r="F127" s="130">
        <v>46</v>
      </c>
      <c r="G127" s="130">
        <v>2</v>
      </c>
      <c r="H127" s="130"/>
      <c r="I127" s="130">
        <v>3</v>
      </c>
      <c r="J127" s="130">
        <v>17</v>
      </c>
      <c r="K127" s="52">
        <f t="shared" si="6"/>
        <v>317</v>
      </c>
      <c r="L127" s="130">
        <v>430</v>
      </c>
      <c r="M127" s="130">
        <f t="shared" si="7"/>
        <v>136310</v>
      </c>
      <c r="N127" s="130">
        <v>2</v>
      </c>
      <c r="O127" s="130" t="s">
        <v>2882</v>
      </c>
      <c r="P127" s="130" t="s">
        <v>15</v>
      </c>
      <c r="Q127" s="130" t="s">
        <v>12</v>
      </c>
      <c r="R127" s="130">
        <v>2</v>
      </c>
      <c r="S127" s="130">
        <v>175.5</v>
      </c>
      <c r="T127" s="130"/>
      <c r="U127" s="130">
        <v>317</v>
      </c>
      <c r="V127" s="130"/>
      <c r="W127" s="130"/>
      <c r="X127" s="130"/>
      <c r="Y127" s="130">
        <v>6400</v>
      </c>
      <c r="Z127" s="130">
        <f t="shared" si="8"/>
        <v>1123200</v>
      </c>
      <c r="AA127" s="130">
        <v>21</v>
      </c>
      <c r="AB127" s="128">
        <f t="shared" si="12"/>
        <v>898560</v>
      </c>
      <c r="AC127" s="130">
        <f t="shared" si="9"/>
        <v>224640</v>
      </c>
      <c r="AD127" s="130">
        <f t="shared" si="10"/>
        <v>360950</v>
      </c>
      <c r="AE127" s="130">
        <v>0</v>
      </c>
      <c r="AF127" s="130">
        <v>50</v>
      </c>
      <c r="AG127" s="130">
        <v>0</v>
      </c>
      <c r="AH127" s="136">
        <f t="shared" si="11"/>
        <v>0</v>
      </c>
    </row>
    <row r="128" spans="1:34" ht="21.75" x14ac:dyDescent="0.2">
      <c r="A128" s="130">
        <v>119</v>
      </c>
      <c r="B128" s="128"/>
      <c r="C128" s="128" t="s">
        <v>9</v>
      </c>
      <c r="D128" s="130">
        <v>14720</v>
      </c>
      <c r="E128" s="130">
        <v>1873</v>
      </c>
      <c r="F128" s="130">
        <v>193</v>
      </c>
      <c r="G128" s="130">
        <v>1</v>
      </c>
      <c r="H128" s="130">
        <v>13</v>
      </c>
      <c r="I128" s="130">
        <v>2</v>
      </c>
      <c r="J128" s="130">
        <v>78</v>
      </c>
      <c r="K128" s="52">
        <f t="shared" si="6"/>
        <v>5478</v>
      </c>
      <c r="L128" s="130">
        <v>100</v>
      </c>
      <c r="M128" s="130">
        <f t="shared" si="7"/>
        <v>547800</v>
      </c>
      <c r="N128" s="130">
        <v>1</v>
      </c>
      <c r="O128" s="130" t="s">
        <v>2882</v>
      </c>
      <c r="P128" s="130"/>
      <c r="Q128" s="130"/>
      <c r="R128" s="130"/>
      <c r="S128" s="130"/>
      <c r="T128" s="130">
        <v>5478</v>
      </c>
      <c r="U128" s="130"/>
      <c r="V128" s="130"/>
      <c r="W128" s="130"/>
      <c r="X128" s="130"/>
      <c r="Y128" s="130"/>
      <c r="Z128" s="130">
        <f t="shared" si="8"/>
        <v>0</v>
      </c>
      <c r="AA128" s="130"/>
      <c r="AB128" s="128">
        <f t="shared" si="12"/>
        <v>0</v>
      </c>
      <c r="AC128" s="130">
        <f t="shared" si="9"/>
        <v>0</v>
      </c>
      <c r="AD128" s="130">
        <f t="shared" si="10"/>
        <v>547800</v>
      </c>
      <c r="AE128" s="130">
        <v>0</v>
      </c>
      <c r="AF128" s="130">
        <v>50</v>
      </c>
      <c r="AG128" s="130">
        <v>0</v>
      </c>
      <c r="AH128" s="136">
        <f t="shared" si="11"/>
        <v>0</v>
      </c>
    </row>
    <row r="129" spans="1:34" ht="21.75" x14ac:dyDescent="0.2">
      <c r="A129" s="128">
        <v>120</v>
      </c>
      <c r="B129" s="128" t="s">
        <v>2883</v>
      </c>
      <c r="C129" s="128" t="s">
        <v>9</v>
      </c>
      <c r="D129" s="130">
        <v>51318</v>
      </c>
      <c r="E129" s="130">
        <v>4787</v>
      </c>
      <c r="F129" s="130">
        <v>292</v>
      </c>
      <c r="G129" s="130">
        <v>2</v>
      </c>
      <c r="H129" s="130"/>
      <c r="I129" s="130">
        <v>2</v>
      </c>
      <c r="J129" s="130">
        <v>18</v>
      </c>
      <c r="K129" s="52">
        <f t="shared" si="6"/>
        <v>218</v>
      </c>
      <c r="L129" s="130">
        <v>450</v>
      </c>
      <c r="M129" s="130">
        <f t="shared" si="7"/>
        <v>98100</v>
      </c>
      <c r="N129" s="130">
        <v>2</v>
      </c>
      <c r="O129" s="130" t="s">
        <v>2884</v>
      </c>
      <c r="P129" s="130" t="s">
        <v>15</v>
      </c>
      <c r="Q129" s="130" t="s">
        <v>12</v>
      </c>
      <c r="R129" s="130">
        <v>2</v>
      </c>
      <c r="S129" s="130">
        <v>199.5</v>
      </c>
      <c r="T129" s="130"/>
      <c r="U129" s="130">
        <v>218</v>
      </c>
      <c r="V129" s="130"/>
      <c r="W129" s="130"/>
      <c r="X129" s="130"/>
      <c r="Y129" s="130">
        <v>6400</v>
      </c>
      <c r="Z129" s="130">
        <f t="shared" si="8"/>
        <v>1276800</v>
      </c>
      <c r="AA129" s="130">
        <v>21</v>
      </c>
      <c r="AB129" s="128">
        <f t="shared" si="12"/>
        <v>1021440</v>
      </c>
      <c r="AC129" s="130">
        <f t="shared" si="9"/>
        <v>255360</v>
      </c>
      <c r="AD129" s="130">
        <f t="shared" si="10"/>
        <v>353460</v>
      </c>
      <c r="AE129" s="130">
        <v>0</v>
      </c>
      <c r="AF129" s="130">
        <v>50</v>
      </c>
      <c r="AG129" s="130">
        <v>0</v>
      </c>
      <c r="AH129" s="136">
        <f t="shared" si="11"/>
        <v>0</v>
      </c>
    </row>
    <row r="130" spans="1:34" ht="21.75" x14ac:dyDescent="0.2">
      <c r="A130" s="130">
        <v>121</v>
      </c>
      <c r="B130" s="128"/>
      <c r="C130" s="128" t="s">
        <v>9</v>
      </c>
      <c r="D130" s="130">
        <v>53537</v>
      </c>
      <c r="E130" s="130">
        <v>5023</v>
      </c>
      <c r="F130" s="130">
        <v>307</v>
      </c>
      <c r="G130" s="130">
        <v>1</v>
      </c>
      <c r="H130" s="130"/>
      <c r="I130" s="130">
        <v>4</v>
      </c>
      <c r="J130" s="130">
        <v>46</v>
      </c>
      <c r="K130" s="52">
        <f t="shared" si="6"/>
        <v>446</v>
      </c>
      <c r="L130" s="130">
        <v>150</v>
      </c>
      <c r="M130" s="130">
        <f t="shared" si="7"/>
        <v>66900</v>
      </c>
      <c r="N130" s="130">
        <v>1</v>
      </c>
      <c r="O130" s="130" t="s">
        <v>2884</v>
      </c>
      <c r="P130" s="130"/>
      <c r="Q130" s="130"/>
      <c r="R130" s="130"/>
      <c r="S130" s="130"/>
      <c r="T130" s="130">
        <v>446</v>
      </c>
      <c r="U130" s="130"/>
      <c r="V130" s="130"/>
      <c r="W130" s="130"/>
      <c r="X130" s="130"/>
      <c r="Y130" s="130"/>
      <c r="Z130" s="130">
        <f t="shared" si="8"/>
        <v>0</v>
      </c>
      <c r="AA130" s="130"/>
      <c r="AB130" s="128">
        <f t="shared" si="12"/>
        <v>0</v>
      </c>
      <c r="AC130" s="130">
        <f t="shared" si="9"/>
        <v>0</v>
      </c>
      <c r="AD130" s="130">
        <f t="shared" si="10"/>
        <v>66900</v>
      </c>
      <c r="AE130" s="130">
        <v>0</v>
      </c>
      <c r="AF130" s="130">
        <v>50</v>
      </c>
      <c r="AG130" s="130">
        <v>0</v>
      </c>
      <c r="AH130" s="136">
        <f t="shared" si="11"/>
        <v>0</v>
      </c>
    </row>
    <row r="131" spans="1:34" ht="21.75" x14ac:dyDescent="0.2">
      <c r="A131" s="128">
        <v>122</v>
      </c>
      <c r="B131" s="128"/>
      <c r="C131" s="128" t="s">
        <v>9</v>
      </c>
      <c r="D131" s="130">
        <v>43651</v>
      </c>
      <c r="E131" s="130">
        <v>4317</v>
      </c>
      <c r="F131" s="130">
        <v>282</v>
      </c>
      <c r="G131" s="130">
        <v>1</v>
      </c>
      <c r="H131" s="130"/>
      <c r="I131" s="130">
        <v>2</v>
      </c>
      <c r="J131" s="130">
        <v>63</v>
      </c>
      <c r="K131" s="52">
        <f t="shared" si="6"/>
        <v>263</v>
      </c>
      <c r="L131" s="130">
        <v>150</v>
      </c>
      <c r="M131" s="130">
        <f t="shared" si="7"/>
        <v>39450</v>
      </c>
      <c r="N131" s="130">
        <v>1</v>
      </c>
      <c r="O131" s="130" t="s">
        <v>2884</v>
      </c>
      <c r="P131" s="130"/>
      <c r="Q131" s="130"/>
      <c r="R131" s="130"/>
      <c r="S131" s="130"/>
      <c r="T131" s="130">
        <v>263</v>
      </c>
      <c r="U131" s="130"/>
      <c r="V131" s="130"/>
      <c r="W131" s="130"/>
      <c r="X131" s="130"/>
      <c r="Y131" s="130"/>
      <c r="Z131" s="130">
        <f t="shared" si="8"/>
        <v>0</v>
      </c>
      <c r="AA131" s="130"/>
      <c r="AB131" s="128">
        <f t="shared" si="12"/>
        <v>0</v>
      </c>
      <c r="AC131" s="130">
        <f t="shared" si="9"/>
        <v>0</v>
      </c>
      <c r="AD131" s="130">
        <f t="shared" si="10"/>
        <v>39450</v>
      </c>
      <c r="AE131" s="130">
        <v>0</v>
      </c>
      <c r="AF131" s="130">
        <v>50</v>
      </c>
      <c r="AG131" s="130">
        <v>0</v>
      </c>
      <c r="AH131" s="136">
        <f t="shared" si="11"/>
        <v>0</v>
      </c>
    </row>
    <row r="132" spans="1:34" ht="21.75" x14ac:dyDescent="0.2">
      <c r="A132" s="130">
        <v>123</v>
      </c>
      <c r="B132" s="128"/>
      <c r="C132" s="128" t="s">
        <v>9</v>
      </c>
      <c r="D132" s="130">
        <v>16624</v>
      </c>
      <c r="E132" s="130">
        <v>2498</v>
      </c>
      <c r="F132" s="130">
        <v>29</v>
      </c>
      <c r="G132" s="130">
        <v>1</v>
      </c>
      <c r="H132" s="130">
        <v>1</v>
      </c>
      <c r="I132" s="130">
        <v>2</v>
      </c>
      <c r="J132" s="130">
        <v>49</v>
      </c>
      <c r="K132" s="52">
        <f t="shared" si="6"/>
        <v>649</v>
      </c>
      <c r="L132" s="130">
        <v>75</v>
      </c>
      <c r="M132" s="130">
        <f t="shared" si="7"/>
        <v>48675</v>
      </c>
      <c r="N132" s="130">
        <v>1</v>
      </c>
      <c r="O132" s="130" t="s">
        <v>2884</v>
      </c>
      <c r="P132" s="130"/>
      <c r="Q132" s="130"/>
      <c r="R132" s="130"/>
      <c r="S132" s="130"/>
      <c r="T132" s="130">
        <v>649</v>
      </c>
      <c r="U132" s="130"/>
      <c r="V132" s="130"/>
      <c r="W132" s="130"/>
      <c r="X132" s="130"/>
      <c r="Y132" s="130"/>
      <c r="Z132" s="130">
        <f t="shared" si="8"/>
        <v>0</v>
      </c>
      <c r="AA132" s="130"/>
      <c r="AB132" s="128">
        <f t="shared" si="12"/>
        <v>0</v>
      </c>
      <c r="AC132" s="130">
        <f t="shared" si="9"/>
        <v>0</v>
      </c>
      <c r="AD132" s="130">
        <f t="shared" si="10"/>
        <v>48675</v>
      </c>
      <c r="AE132" s="130">
        <v>0</v>
      </c>
      <c r="AF132" s="130">
        <v>50</v>
      </c>
      <c r="AG132" s="130">
        <v>0</v>
      </c>
      <c r="AH132" s="136">
        <f t="shared" si="11"/>
        <v>0</v>
      </c>
    </row>
    <row r="133" spans="1:34" ht="21.75" x14ac:dyDescent="0.2">
      <c r="A133" s="128">
        <v>124</v>
      </c>
      <c r="B133" s="128"/>
      <c r="C133" s="128" t="s">
        <v>9</v>
      </c>
      <c r="D133" s="130">
        <v>16626</v>
      </c>
      <c r="E133" s="130">
        <v>2500</v>
      </c>
      <c r="F133" s="130">
        <v>31</v>
      </c>
      <c r="G133" s="130">
        <v>1</v>
      </c>
      <c r="H133" s="130">
        <v>14</v>
      </c>
      <c r="I133" s="130"/>
      <c r="J133" s="130">
        <v>93</v>
      </c>
      <c r="K133" s="52">
        <f t="shared" si="6"/>
        <v>5693</v>
      </c>
      <c r="L133" s="130">
        <v>75</v>
      </c>
      <c r="M133" s="130">
        <f t="shared" si="7"/>
        <v>426975</v>
      </c>
      <c r="N133" s="130">
        <v>1</v>
      </c>
      <c r="O133" s="130" t="s">
        <v>2884</v>
      </c>
      <c r="P133" s="130"/>
      <c r="Q133" s="130"/>
      <c r="R133" s="130"/>
      <c r="S133" s="130"/>
      <c r="T133" s="130">
        <v>5693</v>
      </c>
      <c r="U133" s="130"/>
      <c r="V133" s="130"/>
      <c r="W133" s="130"/>
      <c r="X133" s="130"/>
      <c r="Y133" s="130"/>
      <c r="Z133" s="130">
        <f t="shared" si="8"/>
        <v>0</v>
      </c>
      <c r="AA133" s="130"/>
      <c r="AB133" s="128">
        <f t="shared" si="12"/>
        <v>0</v>
      </c>
      <c r="AC133" s="130">
        <f t="shared" si="9"/>
        <v>0</v>
      </c>
      <c r="AD133" s="130">
        <f t="shared" si="10"/>
        <v>426975</v>
      </c>
      <c r="AE133" s="130">
        <v>0</v>
      </c>
      <c r="AF133" s="130">
        <v>50</v>
      </c>
      <c r="AG133" s="130">
        <v>0</v>
      </c>
      <c r="AH133" s="136">
        <f t="shared" si="11"/>
        <v>0</v>
      </c>
    </row>
    <row r="134" spans="1:34" ht="21.75" x14ac:dyDescent="0.2">
      <c r="A134" s="130">
        <v>125</v>
      </c>
      <c r="B134" s="128"/>
      <c r="C134" s="128" t="s">
        <v>9</v>
      </c>
      <c r="D134" s="130">
        <v>52034</v>
      </c>
      <c r="E134" s="130">
        <v>4922</v>
      </c>
      <c r="F134" s="130">
        <v>100</v>
      </c>
      <c r="G134" s="130">
        <v>1</v>
      </c>
      <c r="H134" s="130">
        <v>4</v>
      </c>
      <c r="I134" s="130"/>
      <c r="J134" s="130">
        <v>34</v>
      </c>
      <c r="K134" s="52">
        <f t="shared" si="6"/>
        <v>1634</v>
      </c>
      <c r="L134" s="130">
        <v>75</v>
      </c>
      <c r="M134" s="130">
        <f t="shared" si="7"/>
        <v>122550</v>
      </c>
      <c r="N134" s="130">
        <v>1</v>
      </c>
      <c r="O134" s="130" t="s">
        <v>2884</v>
      </c>
      <c r="P134" s="130"/>
      <c r="Q134" s="130"/>
      <c r="R134" s="130"/>
      <c r="S134" s="130"/>
      <c r="T134" s="130">
        <v>1634</v>
      </c>
      <c r="U134" s="130"/>
      <c r="V134" s="130"/>
      <c r="W134" s="130"/>
      <c r="X134" s="130"/>
      <c r="Y134" s="130"/>
      <c r="Z134" s="130">
        <f t="shared" si="8"/>
        <v>0</v>
      </c>
      <c r="AA134" s="130"/>
      <c r="AB134" s="128">
        <f t="shared" si="12"/>
        <v>0</v>
      </c>
      <c r="AC134" s="130">
        <f t="shared" si="9"/>
        <v>0</v>
      </c>
      <c r="AD134" s="130">
        <f t="shared" si="10"/>
        <v>122550</v>
      </c>
      <c r="AE134" s="130">
        <v>0</v>
      </c>
      <c r="AF134" s="130">
        <v>50</v>
      </c>
      <c r="AG134" s="130">
        <v>0</v>
      </c>
      <c r="AH134" s="136">
        <f t="shared" si="11"/>
        <v>0</v>
      </c>
    </row>
    <row r="135" spans="1:34" ht="21.75" x14ac:dyDescent="0.2">
      <c r="A135" s="128">
        <v>126</v>
      </c>
      <c r="B135" s="128" t="s">
        <v>2885</v>
      </c>
      <c r="C135" s="128" t="s">
        <v>9</v>
      </c>
      <c r="D135" s="130">
        <v>7142</v>
      </c>
      <c r="E135" s="130">
        <v>659</v>
      </c>
      <c r="F135" s="130">
        <v>106</v>
      </c>
      <c r="G135" s="130">
        <v>2</v>
      </c>
      <c r="H135" s="130">
        <v>1</v>
      </c>
      <c r="I135" s="130">
        <v>1</v>
      </c>
      <c r="J135" s="130">
        <v>89</v>
      </c>
      <c r="K135" s="52">
        <f t="shared" si="6"/>
        <v>589</v>
      </c>
      <c r="L135" s="130">
        <v>390</v>
      </c>
      <c r="M135" s="130">
        <f t="shared" si="7"/>
        <v>229710</v>
      </c>
      <c r="N135" s="130">
        <v>2</v>
      </c>
      <c r="O135" s="130" t="s">
        <v>2886</v>
      </c>
      <c r="P135" s="130" t="s">
        <v>15</v>
      </c>
      <c r="Q135" s="130" t="s">
        <v>12</v>
      </c>
      <c r="R135" s="130">
        <v>2</v>
      </c>
      <c r="S135" s="130">
        <v>196</v>
      </c>
      <c r="T135" s="130">
        <v>400</v>
      </c>
      <c r="U135" s="130">
        <v>189</v>
      </c>
      <c r="V135" s="130"/>
      <c r="W135" s="130"/>
      <c r="X135" s="130"/>
      <c r="Y135" s="130">
        <v>6400</v>
      </c>
      <c r="Z135" s="130">
        <f t="shared" si="8"/>
        <v>1254400</v>
      </c>
      <c r="AA135" s="130">
        <v>21</v>
      </c>
      <c r="AB135" s="128">
        <f t="shared" si="12"/>
        <v>1003520</v>
      </c>
      <c r="AC135" s="130">
        <f t="shared" si="9"/>
        <v>250880</v>
      </c>
      <c r="AD135" s="130">
        <f t="shared" si="10"/>
        <v>480590</v>
      </c>
      <c r="AE135" s="130">
        <v>0</v>
      </c>
      <c r="AF135" s="130">
        <v>50</v>
      </c>
      <c r="AG135" s="130">
        <v>0</v>
      </c>
      <c r="AH135" s="136">
        <f t="shared" si="11"/>
        <v>0</v>
      </c>
    </row>
    <row r="136" spans="1:34" ht="21.75" x14ac:dyDescent="0.2">
      <c r="A136" s="130">
        <v>127</v>
      </c>
      <c r="B136" s="128"/>
      <c r="C136" s="128" t="s">
        <v>9</v>
      </c>
      <c r="D136" s="130">
        <v>7143</v>
      </c>
      <c r="E136" s="130">
        <v>660</v>
      </c>
      <c r="F136" s="130">
        <v>107</v>
      </c>
      <c r="G136" s="130">
        <v>1</v>
      </c>
      <c r="H136" s="130">
        <v>2</v>
      </c>
      <c r="I136" s="130"/>
      <c r="J136" s="130">
        <v>4</v>
      </c>
      <c r="K136" s="52">
        <f t="shared" si="6"/>
        <v>804</v>
      </c>
      <c r="L136" s="130">
        <v>110</v>
      </c>
      <c r="M136" s="130">
        <f t="shared" si="7"/>
        <v>88440</v>
      </c>
      <c r="N136" s="130">
        <v>1</v>
      </c>
      <c r="O136" s="130" t="s">
        <v>2886</v>
      </c>
      <c r="P136" s="130"/>
      <c r="Q136" s="130"/>
      <c r="R136" s="130"/>
      <c r="S136" s="130"/>
      <c r="T136" s="130">
        <v>804</v>
      </c>
      <c r="U136" s="130"/>
      <c r="V136" s="130"/>
      <c r="W136" s="130"/>
      <c r="X136" s="130"/>
      <c r="Y136" s="130"/>
      <c r="Z136" s="130">
        <f t="shared" si="8"/>
        <v>0</v>
      </c>
      <c r="AA136" s="130"/>
      <c r="AB136" s="128"/>
      <c r="AC136" s="130">
        <f t="shared" si="9"/>
        <v>0</v>
      </c>
      <c r="AD136" s="130">
        <f t="shared" si="10"/>
        <v>88440</v>
      </c>
      <c r="AE136" s="130">
        <v>0</v>
      </c>
      <c r="AF136" s="130">
        <v>50</v>
      </c>
      <c r="AG136" s="130">
        <v>0</v>
      </c>
      <c r="AH136" s="136">
        <f t="shared" si="11"/>
        <v>0</v>
      </c>
    </row>
    <row r="137" spans="1:34" ht="21.75" x14ac:dyDescent="0.2">
      <c r="A137" s="128">
        <v>128</v>
      </c>
      <c r="B137" s="128"/>
      <c r="C137" s="128" t="s">
        <v>9</v>
      </c>
      <c r="D137" s="130">
        <v>16697</v>
      </c>
      <c r="E137" s="130">
        <v>2569</v>
      </c>
      <c r="F137" s="130">
        <v>21</v>
      </c>
      <c r="G137" s="130">
        <v>1</v>
      </c>
      <c r="H137" s="130">
        <v>3</v>
      </c>
      <c r="I137" s="130">
        <v>3</v>
      </c>
      <c r="J137" s="130">
        <v>44</v>
      </c>
      <c r="K137" s="52">
        <f t="shared" si="6"/>
        <v>1544</v>
      </c>
      <c r="L137" s="130">
        <v>75</v>
      </c>
      <c r="M137" s="130">
        <f t="shared" si="7"/>
        <v>115800</v>
      </c>
      <c r="N137" s="130">
        <v>1</v>
      </c>
      <c r="O137" s="130" t="s">
        <v>2886</v>
      </c>
      <c r="P137" s="130"/>
      <c r="Q137" s="130"/>
      <c r="R137" s="130"/>
      <c r="S137" s="130"/>
      <c r="T137" s="130">
        <v>1544</v>
      </c>
      <c r="U137" s="130"/>
      <c r="V137" s="130"/>
      <c r="W137" s="130"/>
      <c r="X137" s="130"/>
      <c r="Y137" s="130"/>
      <c r="Z137" s="130">
        <f t="shared" si="8"/>
        <v>0</v>
      </c>
      <c r="AA137" s="130"/>
      <c r="AB137" s="128"/>
      <c r="AC137" s="130">
        <f t="shared" si="9"/>
        <v>0</v>
      </c>
      <c r="AD137" s="130">
        <f t="shared" si="10"/>
        <v>115800</v>
      </c>
      <c r="AE137" s="130">
        <v>0</v>
      </c>
      <c r="AF137" s="130">
        <v>50</v>
      </c>
      <c r="AG137" s="130">
        <v>0</v>
      </c>
      <c r="AH137" s="136">
        <f t="shared" si="11"/>
        <v>0</v>
      </c>
    </row>
    <row r="138" spans="1:34" ht="21.75" x14ac:dyDescent="0.2">
      <c r="A138" s="130">
        <v>129</v>
      </c>
      <c r="B138" s="128"/>
      <c r="C138" s="128" t="s">
        <v>9</v>
      </c>
      <c r="D138" s="130">
        <v>16629</v>
      </c>
      <c r="E138" s="130">
        <v>2503</v>
      </c>
      <c r="F138" s="130">
        <v>34</v>
      </c>
      <c r="G138" s="130">
        <v>1</v>
      </c>
      <c r="H138" s="130">
        <v>2</v>
      </c>
      <c r="I138" s="130"/>
      <c r="J138" s="130">
        <v>30</v>
      </c>
      <c r="K138" s="52">
        <f t="shared" si="6"/>
        <v>830</v>
      </c>
      <c r="L138" s="130">
        <v>150</v>
      </c>
      <c r="M138" s="130">
        <f t="shared" si="7"/>
        <v>124500</v>
      </c>
      <c r="N138" s="130">
        <v>1</v>
      </c>
      <c r="O138" s="130" t="s">
        <v>2886</v>
      </c>
      <c r="P138" s="130"/>
      <c r="Q138" s="130"/>
      <c r="R138" s="130"/>
      <c r="S138" s="130"/>
      <c r="T138" s="130">
        <v>830</v>
      </c>
      <c r="U138" s="130"/>
      <c r="V138" s="130"/>
      <c r="W138" s="130"/>
      <c r="X138" s="130"/>
      <c r="Y138" s="130"/>
      <c r="Z138" s="130">
        <f t="shared" si="8"/>
        <v>0</v>
      </c>
      <c r="AA138" s="130"/>
      <c r="AB138" s="128"/>
      <c r="AC138" s="130">
        <f t="shared" si="9"/>
        <v>0</v>
      </c>
      <c r="AD138" s="130">
        <f t="shared" si="10"/>
        <v>124500</v>
      </c>
      <c r="AE138" s="130">
        <v>0</v>
      </c>
      <c r="AF138" s="130">
        <v>50</v>
      </c>
      <c r="AG138" s="130">
        <v>0</v>
      </c>
      <c r="AH138" s="136">
        <f t="shared" si="11"/>
        <v>0</v>
      </c>
    </row>
    <row r="139" spans="1:34" ht="21.75" x14ac:dyDescent="0.2">
      <c r="A139" s="128">
        <v>130</v>
      </c>
      <c r="B139" s="128"/>
      <c r="C139" s="128" t="s">
        <v>9</v>
      </c>
      <c r="D139" s="130">
        <v>7259</v>
      </c>
      <c r="E139" s="130">
        <v>773</v>
      </c>
      <c r="F139" s="130">
        <v>110</v>
      </c>
      <c r="G139" s="130">
        <v>1</v>
      </c>
      <c r="H139" s="130">
        <v>1</v>
      </c>
      <c r="I139" s="130"/>
      <c r="J139" s="130">
        <v>21</v>
      </c>
      <c r="K139" s="52">
        <f t="shared" si="6"/>
        <v>421</v>
      </c>
      <c r="L139" s="130">
        <v>75</v>
      </c>
      <c r="M139" s="130">
        <f t="shared" si="7"/>
        <v>31575</v>
      </c>
      <c r="N139" s="130">
        <v>1</v>
      </c>
      <c r="O139" s="130" t="s">
        <v>2886</v>
      </c>
      <c r="P139" s="130"/>
      <c r="Q139" s="130"/>
      <c r="R139" s="130"/>
      <c r="S139" s="130"/>
      <c r="T139" s="130">
        <v>421</v>
      </c>
      <c r="U139" s="130"/>
      <c r="V139" s="130"/>
      <c r="W139" s="130"/>
      <c r="X139" s="130"/>
      <c r="Y139" s="130"/>
      <c r="Z139" s="130">
        <f t="shared" si="8"/>
        <v>0</v>
      </c>
      <c r="AA139" s="130"/>
      <c r="AB139" s="128"/>
      <c r="AC139" s="130">
        <f t="shared" ref="AC139:AC202" si="13">Z139-AB139</f>
        <v>0</v>
      </c>
      <c r="AD139" s="130">
        <f t="shared" si="10"/>
        <v>31575</v>
      </c>
      <c r="AE139" s="130">
        <v>0</v>
      </c>
      <c r="AF139" s="130">
        <v>50</v>
      </c>
      <c r="AG139" s="130">
        <v>0</v>
      </c>
      <c r="AH139" s="136">
        <f t="shared" si="11"/>
        <v>0</v>
      </c>
    </row>
    <row r="140" spans="1:34" ht="21.75" x14ac:dyDescent="0.2">
      <c r="A140" s="130">
        <v>131</v>
      </c>
      <c r="B140" s="128"/>
      <c r="C140" s="128" t="s">
        <v>9</v>
      </c>
      <c r="D140" s="130">
        <v>16930</v>
      </c>
      <c r="E140" s="130">
        <v>2863</v>
      </c>
      <c r="F140" s="130">
        <v>40</v>
      </c>
      <c r="G140" s="130">
        <v>1</v>
      </c>
      <c r="H140" s="130">
        <v>21</v>
      </c>
      <c r="I140" s="130"/>
      <c r="J140" s="130"/>
      <c r="K140" s="52">
        <f t="shared" si="6"/>
        <v>8400</v>
      </c>
      <c r="L140" s="130">
        <v>75</v>
      </c>
      <c r="M140" s="130">
        <f t="shared" si="7"/>
        <v>630000</v>
      </c>
      <c r="N140" s="130">
        <v>1</v>
      </c>
      <c r="O140" s="130" t="s">
        <v>2886</v>
      </c>
      <c r="P140" s="130"/>
      <c r="Q140" s="130"/>
      <c r="R140" s="130"/>
      <c r="S140" s="130"/>
      <c r="T140" s="130">
        <v>8400</v>
      </c>
      <c r="U140" s="130"/>
      <c r="V140" s="130"/>
      <c r="W140" s="130"/>
      <c r="X140" s="130"/>
      <c r="Y140" s="130"/>
      <c r="Z140" s="130">
        <f t="shared" si="8"/>
        <v>0</v>
      </c>
      <c r="AA140" s="130"/>
      <c r="AB140" s="128"/>
      <c r="AC140" s="130">
        <f t="shared" si="13"/>
        <v>0</v>
      </c>
      <c r="AD140" s="130">
        <f t="shared" si="10"/>
        <v>630000</v>
      </c>
      <c r="AE140" s="130">
        <v>0</v>
      </c>
      <c r="AF140" s="130">
        <v>50</v>
      </c>
      <c r="AG140" s="130">
        <v>0</v>
      </c>
      <c r="AH140" s="136">
        <f t="shared" si="11"/>
        <v>0</v>
      </c>
    </row>
    <row r="141" spans="1:34" ht="21.75" x14ac:dyDescent="0.2">
      <c r="A141" s="128">
        <v>132</v>
      </c>
      <c r="B141" s="128"/>
      <c r="C141" s="128" t="s">
        <v>9</v>
      </c>
      <c r="D141" s="130">
        <v>52156</v>
      </c>
      <c r="E141" s="130">
        <v>4898</v>
      </c>
      <c r="F141" s="130">
        <v>91</v>
      </c>
      <c r="G141" s="130">
        <v>1</v>
      </c>
      <c r="H141" s="130">
        <v>7</v>
      </c>
      <c r="I141" s="130"/>
      <c r="J141" s="130"/>
      <c r="K141" s="52">
        <f t="shared" si="6"/>
        <v>2800</v>
      </c>
      <c r="L141" s="130">
        <v>75</v>
      </c>
      <c r="M141" s="130">
        <f t="shared" si="7"/>
        <v>210000</v>
      </c>
      <c r="N141" s="130">
        <v>1</v>
      </c>
      <c r="O141" s="130" t="s">
        <v>2886</v>
      </c>
      <c r="P141" s="130"/>
      <c r="Q141" s="130"/>
      <c r="R141" s="130"/>
      <c r="S141" s="130"/>
      <c r="T141" s="130">
        <v>2800</v>
      </c>
      <c r="U141" s="130"/>
      <c r="V141" s="130"/>
      <c r="W141" s="130"/>
      <c r="X141" s="130"/>
      <c r="Y141" s="130"/>
      <c r="Z141" s="130">
        <f t="shared" si="8"/>
        <v>0</v>
      </c>
      <c r="AA141" s="130"/>
      <c r="AB141" s="128"/>
      <c r="AC141" s="130">
        <f t="shared" si="13"/>
        <v>0</v>
      </c>
      <c r="AD141" s="130">
        <f t="shared" si="10"/>
        <v>210000</v>
      </c>
      <c r="AE141" s="130">
        <v>0</v>
      </c>
      <c r="AF141" s="130">
        <v>50</v>
      </c>
      <c r="AG141" s="130">
        <v>0</v>
      </c>
      <c r="AH141" s="136">
        <f t="shared" si="11"/>
        <v>0</v>
      </c>
    </row>
    <row r="142" spans="1:34" ht="21.75" x14ac:dyDescent="0.2">
      <c r="A142" s="130">
        <v>133</v>
      </c>
      <c r="B142" s="128"/>
      <c r="C142" s="128" t="s">
        <v>9</v>
      </c>
      <c r="D142" s="130">
        <v>52154</v>
      </c>
      <c r="E142" s="130">
        <v>4896</v>
      </c>
      <c r="F142" s="130">
        <v>89</v>
      </c>
      <c r="G142" s="130">
        <v>1</v>
      </c>
      <c r="H142" s="130">
        <v>5</v>
      </c>
      <c r="I142" s="130"/>
      <c r="J142" s="130"/>
      <c r="K142" s="52">
        <f t="shared" ref="K142:K205" si="14">H142*400+I142*100+J142</f>
        <v>2000</v>
      </c>
      <c r="L142" s="130">
        <v>75</v>
      </c>
      <c r="M142" s="130">
        <f t="shared" ref="M142:M205" si="15">K142*L142</f>
        <v>150000</v>
      </c>
      <c r="N142" s="130">
        <v>1</v>
      </c>
      <c r="O142" s="130" t="s">
        <v>2886</v>
      </c>
      <c r="P142" s="130"/>
      <c r="Q142" s="130"/>
      <c r="R142" s="130"/>
      <c r="S142" s="130"/>
      <c r="T142" s="130">
        <v>2000</v>
      </c>
      <c r="U142" s="130"/>
      <c r="V142" s="130"/>
      <c r="W142" s="130"/>
      <c r="X142" s="130"/>
      <c r="Y142" s="130"/>
      <c r="Z142" s="130">
        <f t="shared" ref="Z142:Z205" si="16">S142*Y142</f>
        <v>0</v>
      </c>
      <c r="AA142" s="130"/>
      <c r="AB142" s="128"/>
      <c r="AC142" s="130">
        <f t="shared" si="13"/>
        <v>0</v>
      </c>
      <c r="AD142" s="130">
        <f t="shared" ref="AD142:AD205" si="17">M142+AC142</f>
        <v>150000</v>
      </c>
      <c r="AE142" s="137">
        <v>0</v>
      </c>
      <c r="AF142" s="130">
        <v>50</v>
      </c>
      <c r="AG142" s="130">
        <v>0</v>
      </c>
      <c r="AH142" s="136">
        <f t="shared" ref="AH142:AH205" si="18">AF142*AG142%</f>
        <v>0</v>
      </c>
    </row>
    <row r="143" spans="1:34" ht="21.75" x14ac:dyDescent="0.2">
      <c r="A143" s="128">
        <v>134</v>
      </c>
      <c r="B143" s="128"/>
      <c r="C143" s="128" t="s">
        <v>9</v>
      </c>
      <c r="D143" s="130">
        <v>52155</v>
      </c>
      <c r="E143" s="130">
        <v>4897</v>
      </c>
      <c r="F143" s="130">
        <v>90</v>
      </c>
      <c r="G143" s="130">
        <v>1</v>
      </c>
      <c r="H143" s="130">
        <v>5</v>
      </c>
      <c r="I143" s="130"/>
      <c r="J143" s="130"/>
      <c r="K143" s="52">
        <f t="shared" si="14"/>
        <v>2000</v>
      </c>
      <c r="L143" s="130">
        <v>75</v>
      </c>
      <c r="M143" s="130">
        <f t="shared" si="15"/>
        <v>150000</v>
      </c>
      <c r="N143" s="130">
        <v>1</v>
      </c>
      <c r="O143" s="130" t="s">
        <v>2886</v>
      </c>
      <c r="P143" s="130"/>
      <c r="Q143" s="130"/>
      <c r="R143" s="130"/>
      <c r="S143" s="130"/>
      <c r="T143" s="130">
        <v>2000</v>
      </c>
      <c r="U143" s="130"/>
      <c r="V143" s="130"/>
      <c r="W143" s="130"/>
      <c r="X143" s="130"/>
      <c r="Y143" s="130"/>
      <c r="Z143" s="130">
        <f t="shared" si="16"/>
        <v>0</v>
      </c>
      <c r="AA143" s="130"/>
      <c r="AB143" s="128"/>
      <c r="AC143" s="130">
        <f t="shared" si="13"/>
        <v>0</v>
      </c>
      <c r="AD143" s="130">
        <f t="shared" si="17"/>
        <v>150000</v>
      </c>
      <c r="AE143" s="130">
        <v>0</v>
      </c>
      <c r="AF143" s="130">
        <v>50</v>
      </c>
      <c r="AG143" s="130">
        <v>0</v>
      </c>
      <c r="AH143" s="136">
        <f t="shared" si="18"/>
        <v>0</v>
      </c>
    </row>
    <row r="144" spans="1:34" ht="21.75" x14ac:dyDescent="0.2">
      <c r="A144" s="130">
        <v>135</v>
      </c>
      <c r="B144" s="128" t="s">
        <v>2887</v>
      </c>
      <c r="C144" s="128" t="s">
        <v>9</v>
      </c>
      <c r="D144" s="130">
        <v>42996</v>
      </c>
      <c r="E144" s="130">
        <v>4340</v>
      </c>
      <c r="F144" s="130">
        <v>10</v>
      </c>
      <c r="G144" s="130">
        <v>2</v>
      </c>
      <c r="H144" s="130"/>
      <c r="I144" s="130"/>
      <c r="J144" s="130">
        <v>79</v>
      </c>
      <c r="K144" s="52">
        <f t="shared" si="14"/>
        <v>79</v>
      </c>
      <c r="L144" s="130">
        <v>430</v>
      </c>
      <c r="M144" s="130">
        <f t="shared" si="15"/>
        <v>33970</v>
      </c>
      <c r="N144" s="130">
        <v>2</v>
      </c>
      <c r="O144" s="130" t="s">
        <v>2888</v>
      </c>
      <c r="P144" s="130" t="s">
        <v>15</v>
      </c>
      <c r="Q144" s="130" t="s">
        <v>42</v>
      </c>
      <c r="R144" s="130">
        <v>2</v>
      </c>
      <c r="S144" s="130">
        <v>54</v>
      </c>
      <c r="T144" s="130"/>
      <c r="U144" s="130">
        <v>79</v>
      </c>
      <c r="V144" s="130"/>
      <c r="W144" s="130"/>
      <c r="X144" s="130"/>
      <c r="Y144" s="130">
        <v>6400</v>
      </c>
      <c r="Z144" s="130">
        <f t="shared" si="16"/>
        <v>345600</v>
      </c>
      <c r="AA144" s="130">
        <v>6</v>
      </c>
      <c r="AB144" s="128">
        <f>Z144*6%</f>
        <v>20736</v>
      </c>
      <c r="AC144" s="130">
        <f t="shared" si="13"/>
        <v>324864</v>
      </c>
      <c r="AD144" s="130">
        <f t="shared" si="17"/>
        <v>358834</v>
      </c>
      <c r="AE144" s="130">
        <v>0</v>
      </c>
      <c r="AF144" s="130">
        <v>50</v>
      </c>
      <c r="AG144" s="130">
        <v>0</v>
      </c>
      <c r="AH144" s="136">
        <f t="shared" si="18"/>
        <v>0</v>
      </c>
    </row>
    <row r="145" spans="1:34" ht="21.75" x14ac:dyDescent="0.2">
      <c r="A145" s="128">
        <v>136</v>
      </c>
      <c r="B145" s="128" t="s">
        <v>2889</v>
      </c>
      <c r="C145" s="128" t="s">
        <v>9</v>
      </c>
      <c r="D145" s="130">
        <v>7146</v>
      </c>
      <c r="E145" s="130">
        <v>663</v>
      </c>
      <c r="F145" s="130">
        <v>110</v>
      </c>
      <c r="G145" s="130">
        <v>2</v>
      </c>
      <c r="H145" s="130"/>
      <c r="I145" s="130">
        <v>1</v>
      </c>
      <c r="J145" s="130">
        <v>14</v>
      </c>
      <c r="K145" s="52">
        <f t="shared" si="14"/>
        <v>114</v>
      </c>
      <c r="L145" s="130">
        <v>430</v>
      </c>
      <c r="M145" s="130">
        <f t="shared" si="15"/>
        <v>49020</v>
      </c>
      <c r="N145" s="130">
        <v>2</v>
      </c>
      <c r="O145" s="130" t="s">
        <v>2890</v>
      </c>
      <c r="P145" s="130" t="s">
        <v>15</v>
      </c>
      <c r="Q145" s="130" t="s">
        <v>12</v>
      </c>
      <c r="R145" s="130">
        <v>2</v>
      </c>
      <c r="S145" s="130">
        <v>171</v>
      </c>
      <c r="T145" s="130"/>
      <c r="U145" s="130">
        <v>114</v>
      </c>
      <c r="V145" s="130"/>
      <c r="W145" s="130"/>
      <c r="X145" s="130"/>
      <c r="Y145" s="130">
        <v>6400</v>
      </c>
      <c r="Z145" s="130">
        <f t="shared" si="16"/>
        <v>1094400</v>
      </c>
      <c r="AA145" s="130">
        <v>16</v>
      </c>
      <c r="AB145" s="128">
        <f>Z145*55%</f>
        <v>601920</v>
      </c>
      <c r="AC145" s="130">
        <f t="shared" si="13"/>
        <v>492480</v>
      </c>
      <c r="AD145" s="130">
        <f t="shared" si="17"/>
        <v>541500</v>
      </c>
      <c r="AE145" s="130">
        <v>0</v>
      </c>
      <c r="AF145" s="130">
        <v>50</v>
      </c>
      <c r="AG145" s="130">
        <v>0</v>
      </c>
      <c r="AH145" s="136">
        <f t="shared" si="18"/>
        <v>0</v>
      </c>
    </row>
    <row r="146" spans="1:34" ht="21.75" x14ac:dyDescent="0.2">
      <c r="A146" s="130">
        <v>137</v>
      </c>
      <c r="B146" s="128"/>
      <c r="C146" s="128" t="s">
        <v>9</v>
      </c>
      <c r="D146" s="130">
        <v>7260</v>
      </c>
      <c r="E146" s="130">
        <v>774</v>
      </c>
      <c r="F146" s="130">
        <v>111</v>
      </c>
      <c r="G146" s="130">
        <v>1</v>
      </c>
      <c r="H146" s="130">
        <v>2</v>
      </c>
      <c r="I146" s="130"/>
      <c r="J146" s="130">
        <v>41</v>
      </c>
      <c r="K146" s="52">
        <f t="shared" si="14"/>
        <v>841</v>
      </c>
      <c r="L146" s="130">
        <v>75</v>
      </c>
      <c r="M146" s="130">
        <f t="shared" si="15"/>
        <v>63075</v>
      </c>
      <c r="N146" s="130">
        <v>1</v>
      </c>
      <c r="O146" s="130" t="s">
        <v>2890</v>
      </c>
      <c r="P146" s="130"/>
      <c r="Q146" s="130"/>
      <c r="R146" s="130"/>
      <c r="S146" s="130"/>
      <c r="T146" s="130">
        <v>841</v>
      </c>
      <c r="U146" s="130"/>
      <c r="V146" s="130"/>
      <c r="W146" s="130"/>
      <c r="X146" s="130"/>
      <c r="Y146" s="130"/>
      <c r="Z146" s="130">
        <f t="shared" si="16"/>
        <v>0</v>
      </c>
      <c r="AA146" s="130"/>
      <c r="AB146" s="128">
        <f t="shared" si="12"/>
        <v>0</v>
      </c>
      <c r="AC146" s="130">
        <f t="shared" si="13"/>
        <v>0</v>
      </c>
      <c r="AD146" s="130">
        <f t="shared" si="17"/>
        <v>63075</v>
      </c>
      <c r="AE146" s="130">
        <v>0</v>
      </c>
      <c r="AF146" s="130">
        <v>50</v>
      </c>
      <c r="AG146" s="130">
        <v>0</v>
      </c>
      <c r="AH146" s="136">
        <f t="shared" si="18"/>
        <v>0</v>
      </c>
    </row>
    <row r="147" spans="1:34" ht="21.75" x14ac:dyDescent="0.2">
      <c r="A147" s="128">
        <v>138</v>
      </c>
      <c r="B147" s="128"/>
      <c r="C147" s="128" t="s">
        <v>9</v>
      </c>
      <c r="D147" s="130">
        <v>16590</v>
      </c>
      <c r="E147" s="130">
        <v>2641</v>
      </c>
      <c r="F147" s="130">
        <v>178</v>
      </c>
      <c r="G147" s="130">
        <v>1</v>
      </c>
      <c r="H147" s="130">
        <v>14</v>
      </c>
      <c r="I147" s="130"/>
      <c r="J147" s="130">
        <v>27</v>
      </c>
      <c r="K147" s="52">
        <f t="shared" si="14"/>
        <v>5627</v>
      </c>
      <c r="L147" s="130">
        <v>110</v>
      </c>
      <c r="M147" s="130">
        <f t="shared" si="15"/>
        <v>618970</v>
      </c>
      <c r="N147" s="130">
        <v>1</v>
      </c>
      <c r="O147" s="130" t="s">
        <v>2890</v>
      </c>
      <c r="P147" s="130"/>
      <c r="Q147" s="130"/>
      <c r="R147" s="130"/>
      <c r="S147" s="130"/>
      <c r="T147" s="130">
        <v>5627</v>
      </c>
      <c r="U147" s="130"/>
      <c r="V147" s="130"/>
      <c r="W147" s="130"/>
      <c r="X147" s="130"/>
      <c r="Y147" s="130"/>
      <c r="Z147" s="130">
        <f t="shared" si="16"/>
        <v>0</v>
      </c>
      <c r="AA147" s="130"/>
      <c r="AB147" s="128">
        <f t="shared" si="12"/>
        <v>0</v>
      </c>
      <c r="AC147" s="130">
        <f t="shared" si="13"/>
        <v>0</v>
      </c>
      <c r="AD147" s="130">
        <f t="shared" si="17"/>
        <v>618970</v>
      </c>
      <c r="AE147" s="130">
        <v>0</v>
      </c>
      <c r="AF147" s="130">
        <v>50</v>
      </c>
      <c r="AG147" s="130">
        <v>0</v>
      </c>
      <c r="AH147" s="136">
        <f t="shared" si="18"/>
        <v>0</v>
      </c>
    </row>
    <row r="148" spans="1:34" ht="21.75" x14ac:dyDescent="0.2">
      <c r="A148" s="130">
        <v>139</v>
      </c>
      <c r="B148" s="128"/>
      <c r="C148" s="128" t="s">
        <v>9</v>
      </c>
      <c r="D148" s="130">
        <v>16589</v>
      </c>
      <c r="E148" s="130">
        <v>2680</v>
      </c>
      <c r="F148" s="130">
        <v>177</v>
      </c>
      <c r="G148" s="130">
        <v>1</v>
      </c>
      <c r="H148" s="130">
        <v>2</v>
      </c>
      <c r="I148" s="130">
        <v>3</v>
      </c>
      <c r="J148" s="130">
        <v>35</v>
      </c>
      <c r="K148" s="52">
        <f t="shared" si="14"/>
        <v>1135</v>
      </c>
      <c r="L148" s="130">
        <v>150</v>
      </c>
      <c r="M148" s="130">
        <f t="shared" si="15"/>
        <v>170250</v>
      </c>
      <c r="N148" s="130">
        <v>1</v>
      </c>
      <c r="O148" s="130" t="s">
        <v>2890</v>
      </c>
      <c r="P148" s="130"/>
      <c r="Q148" s="130"/>
      <c r="R148" s="130"/>
      <c r="S148" s="130"/>
      <c r="T148" s="130">
        <v>1135</v>
      </c>
      <c r="U148" s="130"/>
      <c r="V148" s="130"/>
      <c r="W148" s="130"/>
      <c r="X148" s="130"/>
      <c r="Y148" s="130"/>
      <c r="Z148" s="130">
        <f t="shared" si="16"/>
        <v>0</v>
      </c>
      <c r="AA148" s="130"/>
      <c r="AB148" s="128">
        <f t="shared" si="12"/>
        <v>0</v>
      </c>
      <c r="AC148" s="130">
        <f t="shared" si="13"/>
        <v>0</v>
      </c>
      <c r="AD148" s="130">
        <f t="shared" si="17"/>
        <v>170250</v>
      </c>
      <c r="AE148" s="130">
        <v>0</v>
      </c>
      <c r="AF148" s="130">
        <v>50</v>
      </c>
      <c r="AG148" s="130">
        <v>0</v>
      </c>
      <c r="AH148" s="136">
        <f t="shared" si="18"/>
        <v>0</v>
      </c>
    </row>
    <row r="149" spans="1:34" ht="21.75" x14ac:dyDescent="0.2">
      <c r="A149" s="128">
        <v>140</v>
      </c>
      <c r="B149" s="128" t="s">
        <v>2891</v>
      </c>
      <c r="C149" s="128" t="s">
        <v>9</v>
      </c>
      <c r="D149" s="130">
        <v>7209</v>
      </c>
      <c r="E149" s="130">
        <v>4210</v>
      </c>
      <c r="F149" s="130">
        <v>59</v>
      </c>
      <c r="G149" s="130">
        <v>2</v>
      </c>
      <c r="H149" s="130"/>
      <c r="I149" s="130">
        <v>1</v>
      </c>
      <c r="J149" s="130">
        <v>24</v>
      </c>
      <c r="K149" s="52">
        <f t="shared" si="14"/>
        <v>124</v>
      </c>
      <c r="L149" s="130">
        <v>430</v>
      </c>
      <c r="M149" s="130">
        <f t="shared" si="15"/>
        <v>53320</v>
      </c>
      <c r="N149" s="130">
        <v>2</v>
      </c>
      <c r="O149" s="130" t="s">
        <v>2892</v>
      </c>
      <c r="P149" s="130"/>
      <c r="Q149" s="130"/>
      <c r="R149" s="130"/>
      <c r="S149" s="130"/>
      <c r="T149" s="130">
        <v>124</v>
      </c>
      <c r="U149" s="130"/>
      <c r="V149" s="130"/>
      <c r="W149" s="130"/>
      <c r="X149" s="130"/>
      <c r="Y149" s="130"/>
      <c r="Z149" s="130">
        <f t="shared" si="16"/>
        <v>0</v>
      </c>
      <c r="AA149" s="130"/>
      <c r="AB149" s="128">
        <f t="shared" si="12"/>
        <v>0</v>
      </c>
      <c r="AC149" s="130">
        <f t="shared" si="13"/>
        <v>0</v>
      </c>
      <c r="AD149" s="130">
        <f t="shared" si="17"/>
        <v>53320</v>
      </c>
      <c r="AE149" s="130">
        <v>0</v>
      </c>
      <c r="AF149" s="130">
        <v>50</v>
      </c>
      <c r="AG149" s="130">
        <v>0</v>
      </c>
      <c r="AH149" s="136">
        <f t="shared" si="18"/>
        <v>0</v>
      </c>
    </row>
    <row r="150" spans="1:34" ht="21.75" x14ac:dyDescent="0.2">
      <c r="A150" s="130">
        <v>141</v>
      </c>
      <c r="B150" s="128"/>
      <c r="C150" s="128" t="s">
        <v>9</v>
      </c>
      <c r="D150" s="130">
        <v>7227</v>
      </c>
      <c r="E150" s="130">
        <v>742</v>
      </c>
      <c r="F150" s="130">
        <v>77</v>
      </c>
      <c r="G150" s="130">
        <v>1</v>
      </c>
      <c r="H150" s="130"/>
      <c r="I150" s="130">
        <v>3</v>
      </c>
      <c r="J150" s="130">
        <v>24</v>
      </c>
      <c r="K150" s="52">
        <f t="shared" si="14"/>
        <v>324</v>
      </c>
      <c r="L150" s="130">
        <v>75</v>
      </c>
      <c r="M150" s="130">
        <f t="shared" si="15"/>
        <v>24300</v>
      </c>
      <c r="N150" s="130">
        <v>1</v>
      </c>
      <c r="O150" s="130" t="s">
        <v>2892</v>
      </c>
      <c r="P150" s="130"/>
      <c r="Q150" s="130"/>
      <c r="R150" s="130"/>
      <c r="S150" s="130"/>
      <c r="T150" s="130">
        <v>324</v>
      </c>
      <c r="U150" s="130"/>
      <c r="V150" s="130"/>
      <c r="W150" s="130"/>
      <c r="X150" s="130"/>
      <c r="Y150" s="130"/>
      <c r="Z150" s="130">
        <f t="shared" si="16"/>
        <v>0</v>
      </c>
      <c r="AA150" s="130"/>
      <c r="AB150" s="128">
        <f t="shared" si="12"/>
        <v>0</v>
      </c>
      <c r="AC150" s="130">
        <f t="shared" si="13"/>
        <v>0</v>
      </c>
      <c r="AD150" s="130">
        <f t="shared" si="17"/>
        <v>24300</v>
      </c>
      <c r="AE150" s="130">
        <v>0</v>
      </c>
      <c r="AF150" s="130">
        <v>50</v>
      </c>
      <c r="AG150" s="130">
        <v>0</v>
      </c>
      <c r="AH150" s="136">
        <f t="shared" si="18"/>
        <v>0</v>
      </c>
    </row>
    <row r="151" spans="1:34" ht="21.75" x14ac:dyDescent="0.2">
      <c r="A151" s="128">
        <v>142</v>
      </c>
      <c r="B151" s="128"/>
      <c r="C151" s="128" t="s">
        <v>9</v>
      </c>
      <c r="D151" s="130">
        <v>16710</v>
      </c>
      <c r="E151" s="130">
        <v>2660</v>
      </c>
      <c r="F151" s="130">
        <v>36</v>
      </c>
      <c r="G151" s="130">
        <v>1</v>
      </c>
      <c r="H151" s="130">
        <v>11</v>
      </c>
      <c r="I151" s="130">
        <v>1</v>
      </c>
      <c r="J151" s="130">
        <v>78</v>
      </c>
      <c r="K151" s="52">
        <f t="shared" si="14"/>
        <v>4578</v>
      </c>
      <c r="L151" s="130">
        <v>100</v>
      </c>
      <c r="M151" s="130">
        <f t="shared" si="15"/>
        <v>457800</v>
      </c>
      <c r="N151" s="130">
        <v>1</v>
      </c>
      <c r="O151" s="130" t="s">
        <v>2892</v>
      </c>
      <c r="P151" s="130"/>
      <c r="Q151" s="130"/>
      <c r="R151" s="130"/>
      <c r="S151" s="130"/>
      <c r="T151" s="130">
        <v>4578</v>
      </c>
      <c r="U151" s="130"/>
      <c r="V151" s="130"/>
      <c r="W151" s="130"/>
      <c r="X151" s="130"/>
      <c r="Y151" s="130"/>
      <c r="Z151" s="130">
        <f t="shared" si="16"/>
        <v>0</v>
      </c>
      <c r="AA151" s="130"/>
      <c r="AB151" s="128">
        <f t="shared" si="12"/>
        <v>0</v>
      </c>
      <c r="AC151" s="130">
        <f t="shared" si="13"/>
        <v>0</v>
      </c>
      <c r="AD151" s="130">
        <f t="shared" si="17"/>
        <v>457800</v>
      </c>
      <c r="AE151" s="130">
        <v>0</v>
      </c>
      <c r="AF151" s="130">
        <v>50</v>
      </c>
      <c r="AG151" s="130">
        <v>0</v>
      </c>
      <c r="AH151" s="136">
        <f t="shared" si="18"/>
        <v>0</v>
      </c>
    </row>
    <row r="152" spans="1:34" ht="21.75" x14ac:dyDescent="0.2">
      <c r="A152" s="130">
        <v>143</v>
      </c>
      <c r="B152" s="128" t="s">
        <v>2893</v>
      </c>
      <c r="C152" s="128" t="s">
        <v>9</v>
      </c>
      <c r="D152" s="130">
        <v>7140</v>
      </c>
      <c r="E152" s="130">
        <v>657</v>
      </c>
      <c r="F152" s="130">
        <v>104</v>
      </c>
      <c r="G152" s="130">
        <v>2</v>
      </c>
      <c r="H152" s="130"/>
      <c r="I152" s="130"/>
      <c r="J152" s="130">
        <v>71</v>
      </c>
      <c r="K152" s="52">
        <f t="shared" si="14"/>
        <v>71</v>
      </c>
      <c r="L152" s="130">
        <v>75</v>
      </c>
      <c r="M152" s="130">
        <f t="shared" si="15"/>
        <v>5325</v>
      </c>
      <c r="N152" s="130">
        <v>1</v>
      </c>
      <c r="O152" s="130" t="s">
        <v>2894</v>
      </c>
      <c r="P152" s="130"/>
      <c r="Q152" s="130"/>
      <c r="R152" s="130"/>
      <c r="S152" s="130"/>
      <c r="T152" s="130">
        <v>71</v>
      </c>
      <c r="U152" s="130"/>
      <c r="V152" s="130"/>
      <c r="W152" s="130"/>
      <c r="X152" s="130"/>
      <c r="Y152" s="130"/>
      <c r="Z152" s="130">
        <f t="shared" si="16"/>
        <v>0</v>
      </c>
      <c r="AA152" s="130"/>
      <c r="AB152" s="128">
        <f t="shared" si="12"/>
        <v>0</v>
      </c>
      <c r="AC152" s="130">
        <f t="shared" si="13"/>
        <v>0</v>
      </c>
      <c r="AD152" s="130">
        <f t="shared" si="17"/>
        <v>5325</v>
      </c>
      <c r="AE152" s="130">
        <v>0</v>
      </c>
      <c r="AF152" s="130">
        <v>50</v>
      </c>
      <c r="AG152" s="130">
        <v>0</v>
      </c>
      <c r="AH152" s="136">
        <f t="shared" si="18"/>
        <v>0</v>
      </c>
    </row>
    <row r="153" spans="1:34" ht="21.75" x14ac:dyDescent="0.2">
      <c r="A153" s="128">
        <v>144</v>
      </c>
      <c r="B153" s="128"/>
      <c r="C153" s="128" t="s">
        <v>9</v>
      </c>
      <c r="D153" s="130">
        <v>58912</v>
      </c>
      <c r="E153" s="130">
        <v>5574</v>
      </c>
      <c r="F153" s="130">
        <v>302</v>
      </c>
      <c r="G153" s="130">
        <v>1</v>
      </c>
      <c r="H153" s="130"/>
      <c r="I153" s="130"/>
      <c r="J153" s="130">
        <v>63</v>
      </c>
      <c r="K153" s="52">
        <f t="shared" si="14"/>
        <v>63</v>
      </c>
      <c r="L153" s="130">
        <v>75</v>
      </c>
      <c r="M153" s="130">
        <f t="shared" si="15"/>
        <v>4725</v>
      </c>
      <c r="N153" s="130">
        <v>1</v>
      </c>
      <c r="O153" s="130" t="s">
        <v>2894</v>
      </c>
      <c r="P153" s="130"/>
      <c r="Q153" s="130"/>
      <c r="R153" s="130"/>
      <c r="S153" s="130"/>
      <c r="T153" s="130">
        <v>63</v>
      </c>
      <c r="U153" s="130"/>
      <c r="V153" s="130"/>
      <c r="W153" s="130"/>
      <c r="X153" s="130"/>
      <c r="Y153" s="130"/>
      <c r="Z153" s="130">
        <f t="shared" si="16"/>
        <v>0</v>
      </c>
      <c r="AA153" s="130"/>
      <c r="AB153" s="128">
        <f t="shared" si="12"/>
        <v>0</v>
      </c>
      <c r="AC153" s="130">
        <f t="shared" si="13"/>
        <v>0</v>
      </c>
      <c r="AD153" s="130">
        <f t="shared" si="17"/>
        <v>4725</v>
      </c>
      <c r="AE153" s="130">
        <v>0</v>
      </c>
      <c r="AF153" s="130">
        <v>50</v>
      </c>
      <c r="AG153" s="130">
        <v>0</v>
      </c>
      <c r="AH153" s="136">
        <f t="shared" si="18"/>
        <v>0</v>
      </c>
    </row>
    <row r="154" spans="1:34" ht="21.75" x14ac:dyDescent="0.2">
      <c r="A154" s="130">
        <v>145</v>
      </c>
      <c r="B154" s="128"/>
      <c r="C154" s="128" t="s">
        <v>9</v>
      </c>
      <c r="D154" s="130">
        <v>44720</v>
      </c>
      <c r="E154" s="130">
        <v>4477</v>
      </c>
      <c r="F154" s="130">
        <v>265</v>
      </c>
      <c r="G154" s="130">
        <v>1</v>
      </c>
      <c r="H154" s="130">
        <v>6</v>
      </c>
      <c r="I154" s="130"/>
      <c r="J154" s="130">
        <v>66</v>
      </c>
      <c r="K154" s="52">
        <f t="shared" si="14"/>
        <v>2466</v>
      </c>
      <c r="L154" s="130">
        <v>100</v>
      </c>
      <c r="M154" s="130">
        <f t="shared" si="15"/>
        <v>246600</v>
      </c>
      <c r="N154" s="130">
        <v>1</v>
      </c>
      <c r="O154" s="130" t="s">
        <v>2894</v>
      </c>
      <c r="P154" s="130"/>
      <c r="Q154" s="130"/>
      <c r="R154" s="130"/>
      <c r="S154" s="130"/>
      <c r="T154" s="130">
        <v>2466</v>
      </c>
      <c r="U154" s="130"/>
      <c r="V154" s="130"/>
      <c r="W154" s="130"/>
      <c r="X154" s="130"/>
      <c r="Y154" s="130"/>
      <c r="Z154" s="130">
        <f t="shared" si="16"/>
        <v>0</v>
      </c>
      <c r="AA154" s="130"/>
      <c r="AB154" s="128">
        <f t="shared" si="12"/>
        <v>0</v>
      </c>
      <c r="AC154" s="130">
        <f t="shared" si="13"/>
        <v>0</v>
      </c>
      <c r="AD154" s="130">
        <f t="shared" si="17"/>
        <v>246600</v>
      </c>
      <c r="AE154" s="130">
        <v>0</v>
      </c>
      <c r="AF154" s="130">
        <v>50</v>
      </c>
      <c r="AG154" s="130">
        <v>0</v>
      </c>
      <c r="AH154" s="136">
        <f t="shared" si="18"/>
        <v>0</v>
      </c>
    </row>
    <row r="155" spans="1:34" ht="21.75" x14ac:dyDescent="0.2">
      <c r="A155" s="128">
        <v>146</v>
      </c>
      <c r="B155" s="128"/>
      <c r="C155" s="128" t="s">
        <v>9</v>
      </c>
      <c r="D155" s="130">
        <v>61351</v>
      </c>
      <c r="E155" s="130">
        <v>5984</v>
      </c>
      <c r="F155" s="130">
        <v>308</v>
      </c>
      <c r="G155" s="130">
        <v>1</v>
      </c>
      <c r="H155" s="130"/>
      <c r="I155" s="130"/>
      <c r="J155" s="130">
        <v>84</v>
      </c>
      <c r="K155" s="52">
        <f t="shared" si="14"/>
        <v>84</v>
      </c>
      <c r="L155" s="130">
        <v>130</v>
      </c>
      <c r="M155" s="130">
        <f t="shared" si="15"/>
        <v>10920</v>
      </c>
      <c r="N155" s="130">
        <v>1</v>
      </c>
      <c r="O155" s="130" t="s">
        <v>2894</v>
      </c>
      <c r="P155" s="130"/>
      <c r="Q155" s="130"/>
      <c r="R155" s="130"/>
      <c r="S155" s="130"/>
      <c r="T155" s="130">
        <v>84</v>
      </c>
      <c r="U155" s="130"/>
      <c r="V155" s="130"/>
      <c r="W155" s="130"/>
      <c r="X155" s="130"/>
      <c r="Y155" s="130"/>
      <c r="Z155" s="130">
        <f t="shared" si="16"/>
        <v>0</v>
      </c>
      <c r="AA155" s="130"/>
      <c r="AB155" s="128">
        <f t="shared" si="12"/>
        <v>0</v>
      </c>
      <c r="AC155" s="130">
        <f t="shared" si="13"/>
        <v>0</v>
      </c>
      <c r="AD155" s="130">
        <f t="shared" si="17"/>
        <v>10920</v>
      </c>
      <c r="AE155" s="130">
        <v>0</v>
      </c>
      <c r="AF155" s="130">
        <v>50</v>
      </c>
      <c r="AG155" s="130">
        <v>0</v>
      </c>
      <c r="AH155" s="136">
        <f t="shared" si="18"/>
        <v>0</v>
      </c>
    </row>
    <row r="156" spans="1:34" ht="21.75" x14ac:dyDescent="0.2">
      <c r="A156" s="130">
        <v>147</v>
      </c>
      <c r="B156" s="128"/>
      <c r="C156" s="128" t="s">
        <v>9</v>
      </c>
      <c r="D156" s="130">
        <v>7138</v>
      </c>
      <c r="E156" s="130">
        <v>655</v>
      </c>
      <c r="F156" s="130">
        <v>102</v>
      </c>
      <c r="G156" s="130">
        <v>1</v>
      </c>
      <c r="H156" s="130"/>
      <c r="I156" s="130"/>
      <c r="J156" s="130">
        <v>85</v>
      </c>
      <c r="K156" s="52">
        <f t="shared" si="14"/>
        <v>85</v>
      </c>
      <c r="L156" s="130">
        <v>430</v>
      </c>
      <c r="M156" s="130">
        <f t="shared" si="15"/>
        <v>36550</v>
      </c>
      <c r="N156" s="130">
        <v>1</v>
      </c>
      <c r="O156" s="130" t="s">
        <v>2894</v>
      </c>
      <c r="P156" s="130"/>
      <c r="Q156" s="130"/>
      <c r="R156" s="130"/>
      <c r="S156" s="130"/>
      <c r="T156" s="130">
        <v>85</v>
      </c>
      <c r="U156" s="130"/>
      <c r="V156" s="130"/>
      <c r="W156" s="130"/>
      <c r="X156" s="130"/>
      <c r="Y156" s="130"/>
      <c r="Z156" s="130">
        <f t="shared" si="16"/>
        <v>0</v>
      </c>
      <c r="AA156" s="130"/>
      <c r="AB156" s="128">
        <f t="shared" si="12"/>
        <v>0</v>
      </c>
      <c r="AC156" s="130">
        <f t="shared" si="13"/>
        <v>0</v>
      </c>
      <c r="AD156" s="130">
        <f t="shared" si="17"/>
        <v>36550</v>
      </c>
      <c r="AE156" s="130">
        <v>0</v>
      </c>
      <c r="AF156" s="130">
        <v>50</v>
      </c>
      <c r="AG156" s="130">
        <v>0</v>
      </c>
      <c r="AH156" s="136">
        <f t="shared" si="18"/>
        <v>0</v>
      </c>
    </row>
    <row r="157" spans="1:34" ht="21.75" x14ac:dyDescent="0.2">
      <c r="A157" s="128">
        <v>148</v>
      </c>
      <c r="B157" s="128" t="s">
        <v>2895</v>
      </c>
      <c r="C157" s="128" t="s">
        <v>9</v>
      </c>
      <c r="D157" s="130">
        <v>51720</v>
      </c>
      <c r="E157" s="130">
        <v>4901</v>
      </c>
      <c r="F157" s="130">
        <v>286</v>
      </c>
      <c r="G157" s="130">
        <v>2</v>
      </c>
      <c r="H157" s="130">
        <v>1</v>
      </c>
      <c r="I157" s="130">
        <v>2</v>
      </c>
      <c r="J157" s="130">
        <v>32</v>
      </c>
      <c r="K157" s="52">
        <f t="shared" si="14"/>
        <v>632</v>
      </c>
      <c r="L157" s="130">
        <v>340</v>
      </c>
      <c r="M157" s="130">
        <f t="shared" si="15"/>
        <v>214880</v>
      </c>
      <c r="N157" s="130">
        <v>2</v>
      </c>
      <c r="O157" s="130" t="s">
        <v>2896</v>
      </c>
      <c r="P157" s="130"/>
      <c r="Q157" s="130"/>
      <c r="R157" s="130"/>
      <c r="S157" s="130"/>
      <c r="T157" s="130">
        <v>632</v>
      </c>
      <c r="U157" s="130"/>
      <c r="V157" s="130"/>
      <c r="W157" s="130"/>
      <c r="X157" s="130"/>
      <c r="Y157" s="130"/>
      <c r="Z157" s="130">
        <f t="shared" si="16"/>
        <v>0</v>
      </c>
      <c r="AA157" s="130"/>
      <c r="AB157" s="128">
        <f t="shared" si="12"/>
        <v>0</v>
      </c>
      <c r="AC157" s="130">
        <f t="shared" si="13"/>
        <v>0</v>
      </c>
      <c r="AD157" s="130">
        <f t="shared" si="17"/>
        <v>214880</v>
      </c>
      <c r="AE157" s="130">
        <v>0</v>
      </c>
      <c r="AF157" s="130">
        <v>50</v>
      </c>
      <c r="AG157" s="130">
        <v>0</v>
      </c>
      <c r="AH157" s="136">
        <f t="shared" si="18"/>
        <v>0</v>
      </c>
    </row>
    <row r="158" spans="1:34" ht="21.75" x14ac:dyDescent="0.2">
      <c r="A158" s="130">
        <v>149</v>
      </c>
      <c r="B158" s="128"/>
      <c r="C158" s="128" t="s">
        <v>1737</v>
      </c>
      <c r="D158" s="130">
        <v>3150</v>
      </c>
      <c r="E158" s="130"/>
      <c r="F158" s="130">
        <v>59</v>
      </c>
      <c r="G158" s="130">
        <v>1</v>
      </c>
      <c r="H158" s="130">
        <v>12</v>
      </c>
      <c r="I158" s="130"/>
      <c r="J158" s="130"/>
      <c r="K158" s="52">
        <f t="shared" si="14"/>
        <v>4800</v>
      </c>
      <c r="L158" s="130">
        <v>75</v>
      </c>
      <c r="M158" s="130">
        <f t="shared" si="15"/>
        <v>360000</v>
      </c>
      <c r="N158" s="130">
        <v>1</v>
      </c>
      <c r="O158" s="130" t="s">
        <v>2896</v>
      </c>
      <c r="P158" s="130"/>
      <c r="Q158" s="130"/>
      <c r="R158" s="130"/>
      <c r="S158" s="130"/>
      <c r="T158" s="130">
        <v>4800</v>
      </c>
      <c r="U158" s="130"/>
      <c r="V158" s="130"/>
      <c r="W158" s="130"/>
      <c r="X158" s="130"/>
      <c r="Y158" s="130"/>
      <c r="Z158" s="130">
        <f t="shared" si="16"/>
        <v>0</v>
      </c>
      <c r="AA158" s="130"/>
      <c r="AB158" s="128">
        <f t="shared" si="12"/>
        <v>0</v>
      </c>
      <c r="AC158" s="130">
        <f t="shared" si="13"/>
        <v>0</v>
      </c>
      <c r="AD158" s="130">
        <f t="shared" si="17"/>
        <v>360000</v>
      </c>
      <c r="AE158" s="130">
        <v>0</v>
      </c>
      <c r="AF158" s="130">
        <v>0</v>
      </c>
      <c r="AG158" s="130">
        <v>360000</v>
      </c>
      <c r="AH158" s="136">
        <v>0.01</v>
      </c>
    </row>
    <row r="159" spans="1:34" ht="21.75" x14ac:dyDescent="0.2">
      <c r="A159" s="128">
        <v>150</v>
      </c>
      <c r="B159" s="128" t="s">
        <v>2897</v>
      </c>
      <c r="C159" s="128" t="s">
        <v>9</v>
      </c>
      <c r="D159" s="130">
        <v>30295</v>
      </c>
      <c r="E159" s="130">
        <v>3648</v>
      </c>
      <c r="F159" s="130">
        <v>234</v>
      </c>
      <c r="G159" s="130">
        <v>2</v>
      </c>
      <c r="H159" s="130"/>
      <c r="I159" s="130">
        <v>2</v>
      </c>
      <c r="J159" s="130">
        <v>44</v>
      </c>
      <c r="K159" s="52">
        <f t="shared" si="14"/>
        <v>244</v>
      </c>
      <c r="L159" s="130">
        <v>430</v>
      </c>
      <c r="M159" s="130">
        <f t="shared" si="15"/>
        <v>104920</v>
      </c>
      <c r="N159" s="130">
        <v>2</v>
      </c>
      <c r="O159" s="130" t="s">
        <v>2898</v>
      </c>
      <c r="P159" s="130" t="s">
        <v>15</v>
      </c>
      <c r="Q159" s="130" t="s">
        <v>12</v>
      </c>
      <c r="R159" s="130">
        <v>2</v>
      </c>
      <c r="S159" s="130">
        <v>226</v>
      </c>
      <c r="T159" s="130"/>
      <c r="U159" s="130">
        <v>244</v>
      </c>
      <c r="V159" s="130"/>
      <c r="W159" s="130"/>
      <c r="X159" s="130"/>
      <c r="Y159" s="130">
        <v>6400</v>
      </c>
      <c r="Z159" s="130">
        <f t="shared" si="16"/>
        <v>1446400</v>
      </c>
      <c r="AA159" s="130">
        <v>21</v>
      </c>
      <c r="AB159" s="128">
        <f t="shared" si="12"/>
        <v>1157120</v>
      </c>
      <c r="AC159" s="130">
        <f t="shared" si="13"/>
        <v>289280</v>
      </c>
      <c r="AD159" s="130">
        <f t="shared" si="17"/>
        <v>394200</v>
      </c>
      <c r="AE159" s="130">
        <v>0</v>
      </c>
      <c r="AF159" s="130">
        <v>50</v>
      </c>
      <c r="AG159" s="130">
        <v>0</v>
      </c>
      <c r="AH159" s="136">
        <f t="shared" si="18"/>
        <v>0</v>
      </c>
    </row>
    <row r="160" spans="1:34" ht="21.75" x14ac:dyDescent="0.2">
      <c r="A160" s="130">
        <v>151</v>
      </c>
      <c r="B160" s="128"/>
      <c r="C160" s="128" t="s">
        <v>9</v>
      </c>
      <c r="D160" s="130">
        <v>39641</v>
      </c>
      <c r="E160" s="130">
        <v>4214</v>
      </c>
      <c r="F160" s="130">
        <v>278</v>
      </c>
      <c r="G160" s="130">
        <v>1</v>
      </c>
      <c r="H160" s="130">
        <v>5</v>
      </c>
      <c r="I160" s="130"/>
      <c r="J160" s="130"/>
      <c r="K160" s="52">
        <f t="shared" si="14"/>
        <v>2000</v>
      </c>
      <c r="L160" s="130">
        <v>75</v>
      </c>
      <c r="M160" s="130">
        <f t="shared" si="15"/>
        <v>150000</v>
      </c>
      <c r="N160" s="130">
        <v>1</v>
      </c>
      <c r="O160" s="130" t="s">
        <v>2898</v>
      </c>
      <c r="P160" s="130"/>
      <c r="Q160" s="130"/>
      <c r="R160" s="130"/>
      <c r="S160" s="130"/>
      <c r="T160" s="130">
        <v>2000</v>
      </c>
      <c r="U160" s="130"/>
      <c r="V160" s="130"/>
      <c r="W160" s="130"/>
      <c r="X160" s="130"/>
      <c r="Y160" s="130"/>
      <c r="Z160" s="130">
        <f t="shared" si="16"/>
        <v>0</v>
      </c>
      <c r="AA160" s="130"/>
      <c r="AB160" s="128">
        <f t="shared" si="12"/>
        <v>0</v>
      </c>
      <c r="AC160" s="130">
        <f t="shared" si="13"/>
        <v>0</v>
      </c>
      <c r="AD160" s="130">
        <f t="shared" si="17"/>
        <v>150000</v>
      </c>
      <c r="AE160" s="130">
        <v>0</v>
      </c>
      <c r="AF160" s="130">
        <v>50</v>
      </c>
      <c r="AG160" s="130">
        <v>0</v>
      </c>
      <c r="AH160" s="136">
        <f t="shared" si="18"/>
        <v>0</v>
      </c>
    </row>
    <row r="161" spans="1:34" ht="21.75" x14ac:dyDescent="0.2">
      <c r="A161" s="128">
        <v>152</v>
      </c>
      <c r="B161" s="128"/>
      <c r="C161" s="128" t="s">
        <v>9</v>
      </c>
      <c r="D161" s="130">
        <v>16533</v>
      </c>
      <c r="E161" s="130">
        <v>2587</v>
      </c>
      <c r="F161" s="130">
        <v>12</v>
      </c>
      <c r="G161" s="130">
        <v>1</v>
      </c>
      <c r="H161" s="130">
        <v>9</v>
      </c>
      <c r="I161" s="130">
        <v>2</v>
      </c>
      <c r="J161" s="130">
        <v>45</v>
      </c>
      <c r="K161" s="52">
        <f t="shared" si="14"/>
        <v>3845</v>
      </c>
      <c r="L161" s="130">
        <v>75</v>
      </c>
      <c r="M161" s="130">
        <f t="shared" si="15"/>
        <v>288375</v>
      </c>
      <c r="N161" s="130">
        <v>1</v>
      </c>
      <c r="O161" s="130" t="s">
        <v>2898</v>
      </c>
      <c r="P161" s="130"/>
      <c r="Q161" s="130"/>
      <c r="R161" s="130"/>
      <c r="S161" s="130"/>
      <c r="T161" s="130">
        <v>3845</v>
      </c>
      <c r="U161" s="130"/>
      <c r="V161" s="130"/>
      <c r="W161" s="130"/>
      <c r="X161" s="130"/>
      <c r="Y161" s="130"/>
      <c r="Z161" s="130">
        <f t="shared" si="16"/>
        <v>0</v>
      </c>
      <c r="AA161" s="130"/>
      <c r="AB161" s="128">
        <f t="shared" si="12"/>
        <v>0</v>
      </c>
      <c r="AC161" s="130">
        <f t="shared" si="13"/>
        <v>0</v>
      </c>
      <c r="AD161" s="130">
        <f t="shared" si="17"/>
        <v>288375</v>
      </c>
      <c r="AE161" s="130">
        <v>0</v>
      </c>
      <c r="AF161" s="130">
        <v>50</v>
      </c>
      <c r="AG161" s="130">
        <v>0</v>
      </c>
      <c r="AH161" s="136">
        <f t="shared" si="18"/>
        <v>0</v>
      </c>
    </row>
    <row r="162" spans="1:34" ht="21.75" x14ac:dyDescent="0.2">
      <c r="A162" s="130">
        <v>153</v>
      </c>
      <c r="B162" s="128" t="s">
        <v>2899</v>
      </c>
      <c r="C162" s="128" t="s">
        <v>9</v>
      </c>
      <c r="D162" s="130">
        <v>52077</v>
      </c>
      <c r="E162" s="130">
        <v>4926</v>
      </c>
      <c r="F162" s="130">
        <v>45</v>
      </c>
      <c r="G162" s="130">
        <v>1</v>
      </c>
      <c r="H162" s="130"/>
      <c r="I162" s="130"/>
      <c r="J162" s="130">
        <v>35</v>
      </c>
      <c r="K162" s="52">
        <f t="shared" si="14"/>
        <v>35</v>
      </c>
      <c r="L162" s="130">
        <v>430</v>
      </c>
      <c r="M162" s="130">
        <f t="shared" si="15"/>
        <v>15050</v>
      </c>
      <c r="N162" s="130">
        <v>1</v>
      </c>
      <c r="O162" s="130" t="s">
        <v>2900</v>
      </c>
      <c r="P162" s="130"/>
      <c r="Q162" s="130"/>
      <c r="R162" s="130"/>
      <c r="S162" s="130"/>
      <c r="T162" s="130">
        <v>35</v>
      </c>
      <c r="U162" s="130"/>
      <c r="V162" s="130"/>
      <c r="W162" s="130"/>
      <c r="X162" s="130"/>
      <c r="Y162" s="130"/>
      <c r="Z162" s="130">
        <f t="shared" si="16"/>
        <v>0</v>
      </c>
      <c r="AA162" s="130"/>
      <c r="AB162" s="128">
        <f t="shared" si="12"/>
        <v>0</v>
      </c>
      <c r="AC162" s="130">
        <f t="shared" si="13"/>
        <v>0</v>
      </c>
      <c r="AD162" s="130">
        <f t="shared" si="17"/>
        <v>15050</v>
      </c>
      <c r="AE162" s="130">
        <v>0</v>
      </c>
      <c r="AF162" s="130">
        <v>50</v>
      </c>
      <c r="AG162" s="130">
        <v>0</v>
      </c>
      <c r="AH162" s="136">
        <f t="shared" si="18"/>
        <v>0</v>
      </c>
    </row>
    <row r="163" spans="1:34" ht="21.75" x14ac:dyDescent="0.2">
      <c r="A163" s="128">
        <v>154</v>
      </c>
      <c r="B163" s="128" t="s">
        <v>2901</v>
      </c>
      <c r="C163" s="128" t="s">
        <v>9</v>
      </c>
      <c r="D163" s="130">
        <v>50262</v>
      </c>
      <c r="E163" s="130">
        <v>4799</v>
      </c>
      <c r="F163" s="130">
        <v>35</v>
      </c>
      <c r="G163" s="130">
        <v>2</v>
      </c>
      <c r="H163" s="130"/>
      <c r="I163" s="130">
        <v>1</v>
      </c>
      <c r="J163" s="130">
        <v>9</v>
      </c>
      <c r="K163" s="52">
        <f t="shared" si="14"/>
        <v>109</v>
      </c>
      <c r="L163" s="130">
        <v>430</v>
      </c>
      <c r="M163" s="130">
        <f t="shared" si="15"/>
        <v>46870</v>
      </c>
      <c r="N163" s="130">
        <v>2</v>
      </c>
      <c r="O163" s="130" t="s">
        <v>2900</v>
      </c>
      <c r="P163" s="130" t="s">
        <v>15</v>
      </c>
      <c r="Q163" s="130" t="s">
        <v>12</v>
      </c>
      <c r="R163" s="130">
        <v>2</v>
      </c>
      <c r="S163" s="130">
        <v>156</v>
      </c>
      <c r="T163" s="130"/>
      <c r="U163" s="130">
        <v>109</v>
      </c>
      <c r="V163" s="130"/>
      <c r="W163" s="130"/>
      <c r="X163" s="130"/>
      <c r="Y163" s="130">
        <v>6400</v>
      </c>
      <c r="Z163" s="130">
        <f t="shared" si="16"/>
        <v>998400</v>
      </c>
      <c r="AA163" s="130">
        <v>21</v>
      </c>
      <c r="AB163" s="128">
        <f t="shared" si="12"/>
        <v>798720</v>
      </c>
      <c r="AC163" s="130">
        <f t="shared" si="13"/>
        <v>199680</v>
      </c>
      <c r="AD163" s="130">
        <f t="shared" si="17"/>
        <v>246550</v>
      </c>
      <c r="AE163" s="130">
        <v>0</v>
      </c>
      <c r="AF163" s="130">
        <v>50</v>
      </c>
      <c r="AG163" s="130">
        <v>0</v>
      </c>
      <c r="AH163" s="136">
        <f t="shared" si="18"/>
        <v>0</v>
      </c>
    </row>
    <row r="164" spans="1:34" ht="21.75" x14ac:dyDescent="0.2">
      <c r="A164" s="130">
        <v>155</v>
      </c>
      <c r="B164" s="128"/>
      <c r="C164" s="128" t="s">
        <v>9</v>
      </c>
      <c r="D164" s="130">
        <v>50268</v>
      </c>
      <c r="E164" s="130">
        <v>4805</v>
      </c>
      <c r="F164" s="130">
        <v>41</v>
      </c>
      <c r="G164" s="130">
        <v>1</v>
      </c>
      <c r="H164" s="130"/>
      <c r="I164" s="130"/>
      <c r="J164" s="130">
        <v>28</v>
      </c>
      <c r="K164" s="52">
        <f t="shared" si="14"/>
        <v>28</v>
      </c>
      <c r="L164" s="130">
        <v>430</v>
      </c>
      <c r="M164" s="130">
        <f t="shared" si="15"/>
        <v>12040</v>
      </c>
      <c r="N164" s="130">
        <v>1</v>
      </c>
      <c r="O164" s="130" t="s">
        <v>2900</v>
      </c>
      <c r="P164" s="130"/>
      <c r="Q164" s="130"/>
      <c r="R164" s="130"/>
      <c r="S164" s="130"/>
      <c r="T164" s="130">
        <v>28</v>
      </c>
      <c r="U164" s="130"/>
      <c r="V164" s="130"/>
      <c r="W164" s="130"/>
      <c r="X164" s="130"/>
      <c r="Y164" s="130"/>
      <c r="Z164" s="130">
        <f t="shared" si="16"/>
        <v>0</v>
      </c>
      <c r="AA164" s="130"/>
      <c r="AB164" s="128">
        <f t="shared" si="12"/>
        <v>0</v>
      </c>
      <c r="AC164" s="130">
        <f t="shared" si="13"/>
        <v>0</v>
      </c>
      <c r="AD164" s="130">
        <f t="shared" si="17"/>
        <v>12040</v>
      </c>
      <c r="AE164" s="130">
        <v>0</v>
      </c>
      <c r="AF164" s="130">
        <v>50</v>
      </c>
      <c r="AG164" s="130">
        <v>0</v>
      </c>
      <c r="AH164" s="136">
        <f t="shared" si="18"/>
        <v>0</v>
      </c>
    </row>
    <row r="165" spans="1:34" ht="21.75" x14ac:dyDescent="0.2">
      <c r="A165" s="128">
        <v>156</v>
      </c>
      <c r="B165" s="128" t="s">
        <v>2902</v>
      </c>
      <c r="C165" s="128" t="s">
        <v>9</v>
      </c>
      <c r="D165" s="130">
        <v>50267</v>
      </c>
      <c r="E165" s="130">
        <v>4804</v>
      </c>
      <c r="F165" s="130">
        <v>40</v>
      </c>
      <c r="G165" s="130">
        <v>2</v>
      </c>
      <c r="H165" s="130"/>
      <c r="I165" s="130">
        <v>1</v>
      </c>
      <c r="J165" s="130">
        <v>36</v>
      </c>
      <c r="K165" s="52">
        <f t="shared" si="14"/>
        <v>136</v>
      </c>
      <c r="L165" s="130">
        <v>75</v>
      </c>
      <c r="M165" s="130">
        <f t="shared" si="15"/>
        <v>10200</v>
      </c>
      <c r="N165" s="130">
        <v>2</v>
      </c>
      <c r="O165" s="130" t="s">
        <v>2903</v>
      </c>
      <c r="P165" s="130" t="s">
        <v>15</v>
      </c>
      <c r="Q165" s="130" t="s">
        <v>12</v>
      </c>
      <c r="R165" s="130">
        <v>2</v>
      </c>
      <c r="S165" s="130">
        <v>138</v>
      </c>
      <c r="T165" s="130"/>
      <c r="U165" s="130">
        <v>136</v>
      </c>
      <c r="V165" s="130"/>
      <c r="W165" s="130"/>
      <c r="X165" s="130"/>
      <c r="Y165" s="130">
        <v>6400</v>
      </c>
      <c r="Z165" s="130">
        <f t="shared" si="16"/>
        <v>883200</v>
      </c>
      <c r="AA165" s="130">
        <v>21</v>
      </c>
      <c r="AB165" s="128">
        <f t="shared" si="12"/>
        <v>706560</v>
      </c>
      <c r="AC165" s="130">
        <f t="shared" si="13"/>
        <v>176640</v>
      </c>
      <c r="AD165" s="130">
        <f t="shared" si="17"/>
        <v>186840</v>
      </c>
      <c r="AE165" s="130">
        <v>0</v>
      </c>
      <c r="AF165" s="130">
        <v>50</v>
      </c>
      <c r="AG165" s="130">
        <v>0</v>
      </c>
      <c r="AH165" s="136">
        <f t="shared" si="18"/>
        <v>0</v>
      </c>
    </row>
    <row r="166" spans="1:34" ht="21.75" x14ac:dyDescent="0.2">
      <c r="A166" s="130">
        <v>157</v>
      </c>
      <c r="B166" s="128"/>
      <c r="C166" s="128" t="s">
        <v>9</v>
      </c>
      <c r="D166" s="130">
        <v>61317</v>
      </c>
      <c r="E166" s="130">
        <v>5982</v>
      </c>
      <c r="F166" s="130">
        <v>269</v>
      </c>
      <c r="G166" s="130">
        <v>1</v>
      </c>
      <c r="H166" s="130"/>
      <c r="I166" s="130">
        <v>1</v>
      </c>
      <c r="J166" s="130">
        <v>64</v>
      </c>
      <c r="K166" s="52">
        <f t="shared" si="14"/>
        <v>164</v>
      </c>
      <c r="L166" s="130">
        <v>75</v>
      </c>
      <c r="M166" s="130">
        <f t="shared" si="15"/>
        <v>12300</v>
      </c>
      <c r="N166" s="130">
        <v>1</v>
      </c>
      <c r="O166" s="130" t="s">
        <v>2903</v>
      </c>
      <c r="P166" s="130"/>
      <c r="Q166" s="130"/>
      <c r="R166" s="130"/>
      <c r="S166" s="130"/>
      <c r="T166" s="130">
        <v>164</v>
      </c>
      <c r="U166" s="130"/>
      <c r="V166" s="130"/>
      <c r="W166" s="130"/>
      <c r="X166" s="130"/>
      <c r="Y166" s="130"/>
      <c r="Z166" s="130">
        <f t="shared" si="16"/>
        <v>0</v>
      </c>
      <c r="AA166" s="130"/>
      <c r="AB166" s="128">
        <f t="shared" si="12"/>
        <v>0</v>
      </c>
      <c r="AC166" s="130">
        <f t="shared" si="13"/>
        <v>0</v>
      </c>
      <c r="AD166" s="130">
        <f t="shared" si="17"/>
        <v>12300</v>
      </c>
      <c r="AE166" s="130">
        <v>0</v>
      </c>
      <c r="AF166" s="130">
        <v>50</v>
      </c>
      <c r="AG166" s="130">
        <v>0</v>
      </c>
      <c r="AH166" s="136">
        <f t="shared" si="18"/>
        <v>0</v>
      </c>
    </row>
    <row r="167" spans="1:34" ht="21.75" x14ac:dyDescent="0.2">
      <c r="A167" s="128">
        <v>158</v>
      </c>
      <c r="B167" s="128"/>
      <c r="C167" s="128" t="s">
        <v>9</v>
      </c>
      <c r="D167" s="130">
        <v>7234</v>
      </c>
      <c r="E167" s="130">
        <v>748</v>
      </c>
      <c r="F167" s="130">
        <v>84</v>
      </c>
      <c r="G167" s="130">
        <v>1</v>
      </c>
      <c r="H167" s="130"/>
      <c r="I167" s="130">
        <v>3</v>
      </c>
      <c r="J167" s="130">
        <v>38</v>
      </c>
      <c r="K167" s="52">
        <f t="shared" si="14"/>
        <v>338</v>
      </c>
      <c r="L167" s="130">
        <v>430</v>
      </c>
      <c r="M167" s="130">
        <f t="shared" si="15"/>
        <v>145340</v>
      </c>
      <c r="N167" s="130">
        <v>1</v>
      </c>
      <c r="O167" s="130" t="s">
        <v>2903</v>
      </c>
      <c r="P167" s="130"/>
      <c r="Q167" s="130"/>
      <c r="R167" s="130"/>
      <c r="S167" s="130"/>
      <c r="T167" s="130">
        <v>338</v>
      </c>
      <c r="U167" s="130"/>
      <c r="V167" s="130"/>
      <c r="W167" s="130"/>
      <c r="X167" s="130"/>
      <c r="Y167" s="130"/>
      <c r="Z167" s="130">
        <f t="shared" si="16"/>
        <v>0</v>
      </c>
      <c r="AA167" s="130"/>
      <c r="AB167" s="128">
        <f t="shared" si="12"/>
        <v>0</v>
      </c>
      <c r="AC167" s="130">
        <f t="shared" si="13"/>
        <v>0</v>
      </c>
      <c r="AD167" s="130">
        <f t="shared" si="17"/>
        <v>145340</v>
      </c>
      <c r="AE167" s="130">
        <v>0</v>
      </c>
      <c r="AF167" s="130">
        <v>50</v>
      </c>
      <c r="AG167" s="130">
        <v>0</v>
      </c>
      <c r="AH167" s="136">
        <f t="shared" si="18"/>
        <v>0</v>
      </c>
    </row>
    <row r="168" spans="1:34" ht="21.75" x14ac:dyDescent="0.2">
      <c r="A168" s="130">
        <v>159</v>
      </c>
      <c r="B168" s="128" t="s">
        <v>2904</v>
      </c>
      <c r="C168" s="128" t="s">
        <v>9</v>
      </c>
      <c r="D168" s="130">
        <v>7201</v>
      </c>
      <c r="E168" s="130">
        <v>717</v>
      </c>
      <c r="F168" s="130">
        <v>51</v>
      </c>
      <c r="G168" s="130">
        <v>2</v>
      </c>
      <c r="H168" s="130"/>
      <c r="I168" s="130">
        <v>1</v>
      </c>
      <c r="J168" s="130">
        <v>39</v>
      </c>
      <c r="K168" s="52">
        <f t="shared" si="14"/>
        <v>139</v>
      </c>
      <c r="L168" s="130">
        <v>430</v>
      </c>
      <c r="M168" s="130">
        <f t="shared" si="15"/>
        <v>59770</v>
      </c>
      <c r="N168" s="130">
        <v>2</v>
      </c>
      <c r="O168" s="130" t="s">
        <v>2905</v>
      </c>
      <c r="P168" s="130" t="s">
        <v>15</v>
      </c>
      <c r="Q168" s="130" t="s">
        <v>12</v>
      </c>
      <c r="R168" s="130">
        <v>2</v>
      </c>
      <c r="S168" s="130">
        <v>178</v>
      </c>
      <c r="T168" s="130"/>
      <c r="U168" s="130">
        <v>139</v>
      </c>
      <c r="V168" s="130"/>
      <c r="W168" s="130"/>
      <c r="X168" s="130"/>
      <c r="Y168" s="130">
        <v>6400</v>
      </c>
      <c r="Z168" s="130">
        <f t="shared" si="16"/>
        <v>1139200</v>
      </c>
      <c r="AA168" s="130">
        <v>21</v>
      </c>
      <c r="AB168" s="128">
        <f t="shared" si="12"/>
        <v>911360</v>
      </c>
      <c r="AC168" s="130">
        <f t="shared" si="13"/>
        <v>227840</v>
      </c>
      <c r="AD168" s="130">
        <f t="shared" si="17"/>
        <v>287610</v>
      </c>
      <c r="AE168" s="130">
        <v>0</v>
      </c>
      <c r="AF168" s="130">
        <v>50</v>
      </c>
      <c r="AG168" s="130">
        <v>0</v>
      </c>
      <c r="AH168" s="136">
        <f t="shared" si="18"/>
        <v>0</v>
      </c>
    </row>
    <row r="169" spans="1:34" ht="21.75" x14ac:dyDescent="0.2">
      <c r="A169" s="128">
        <v>160</v>
      </c>
      <c r="B169" s="128"/>
      <c r="C169" s="128" t="s">
        <v>9</v>
      </c>
      <c r="D169" s="130">
        <v>53476</v>
      </c>
      <c r="E169" s="130">
        <v>5039</v>
      </c>
      <c r="F169" s="130">
        <v>72</v>
      </c>
      <c r="G169" s="130">
        <v>1</v>
      </c>
      <c r="H169" s="130"/>
      <c r="I169" s="130">
        <v>3</v>
      </c>
      <c r="J169" s="130">
        <v>54</v>
      </c>
      <c r="K169" s="52">
        <f t="shared" si="14"/>
        <v>354</v>
      </c>
      <c r="L169" s="130">
        <v>430</v>
      </c>
      <c r="M169" s="130">
        <f t="shared" si="15"/>
        <v>152220</v>
      </c>
      <c r="N169" s="130">
        <v>1</v>
      </c>
      <c r="O169" s="130" t="s">
        <v>2905</v>
      </c>
      <c r="P169" s="130"/>
      <c r="Q169" s="130"/>
      <c r="R169" s="130"/>
      <c r="S169" s="130"/>
      <c r="T169" s="130">
        <v>354</v>
      </c>
      <c r="U169" s="130"/>
      <c r="V169" s="130"/>
      <c r="W169" s="130"/>
      <c r="X169" s="130"/>
      <c r="Y169" s="130"/>
      <c r="Z169" s="130">
        <f t="shared" si="16"/>
        <v>0</v>
      </c>
      <c r="AA169" s="130"/>
      <c r="AB169" s="128">
        <f t="shared" si="12"/>
        <v>0</v>
      </c>
      <c r="AC169" s="130">
        <f t="shared" si="13"/>
        <v>0</v>
      </c>
      <c r="AD169" s="130">
        <f t="shared" si="17"/>
        <v>152220</v>
      </c>
      <c r="AE169" s="130">
        <v>0</v>
      </c>
      <c r="AF169" s="130">
        <v>50</v>
      </c>
      <c r="AG169" s="130">
        <v>0</v>
      </c>
      <c r="AH169" s="136">
        <f t="shared" si="18"/>
        <v>0</v>
      </c>
    </row>
    <row r="170" spans="1:34" ht="21.75" x14ac:dyDescent="0.2">
      <c r="A170" s="130">
        <v>161</v>
      </c>
      <c r="B170" s="128"/>
      <c r="C170" s="128" t="s">
        <v>9</v>
      </c>
      <c r="D170" s="130">
        <v>32997</v>
      </c>
      <c r="E170" s="130">
        <v>3776</v>
      </c>
      <c r="F170" s="130">
        <v>113</v>
      </c>
      <c r="G170" s="130">
        <v>1</v>
      </c>
      <c r="H170" s="130">
        <v>4</v>
      </c>
      <c r="I170" s="130"/>
      <c r="J170" s="130">
        <v>24</v>
      </c>
      <c r="K170" s="52">
        <f t="shared" si="14"/>
        <v>1624</v>
      </c>
      <c r="L170" s="130">
        <v>75</v>
      </c>
      <c r="M170" s="130">
        <f t="shared" si="15"/>
        <v>121800</v>
      </c>
      <c r="N170" s="130">
        <v>1</v>
      </c>
      <c r="O170" s="130" t="s">
        <v>2905</v>
      </c>
      <c r="P170" s="130"/>
      <c r="Q170" s="130"/>
      <c r="R170" s="130"/>
      <c r="S170" s="130"/>
      <c r="T170" s="130">
        <v>1624</v>
      </c>
      <c r="U170" s="130"/>
      <c r="V170" s="130"/>
      <c r="W170" s="130"/>
      <c r="X170" s="130"/>
      <c r="Y170" s="130"/>
      <c r="Z170" s="130">
        <f t="shared" si="16"/>
        <v>0</v>
      </c>
      <c r="AA170" s="130"/>
      <c r="AB170" s="128">
        <f t="shared" si="12"/>
        <v>0</v>
      </c>
      <c r="AC170" s="130">
        <f t="shared" si="13"/>
        <v>0</v>
      </c>
      <c r="AD170" s="130">
        <f t="shared" si="17"/>
        <v>121800</v>
      </c>
      <c r="AE170" s="130">
        <v>0</v>
      </c>
      <c r="AF170" s="130">
        <v>50</v>
      </c>
      <c r="AG170" s="130">
        <v>0</v>
      </c>
      <c r="AH170" s="136">
        <f t="shared" si="18"/>
        <v>0</v>
      </c>
    </row>
    <row r="171" spans="1:34" ht="21.75" x14ac:dyDescent="0.2">
      <c r="A171" s="128">
        <v>162</v>
      </c>
      <c r="B171" s="128"/>
      <c r="C171" s="128" t="s">
        <v>9</v>
      </c>
      <c r="D171" s="130">
        <v>29742</v>
      </c>
      <c r="E171" s="130">
        <v>3629</v>
      </c>
      <c r="F171" s="130">
        <v>91</v>
      </c>
      <c r="G171" s="130">
        <v>1</v>
      </c>
      <c r="H171" s="130">
        <v>10</v>
      </c>
      <c r="I171" s="130">
        <v>2</v>
      </c>
      <c r="J171" s="130">
        <v>31</v>
      </c>
      <c r="K171" s="52">
        <f t="shared" si="14"/>
        <v>4231</v>
      </c>
      <c r="L171" s="130">
        <v>75</v>
      </c>
      <c r="M171" s="130">
        <f t="shared" si="15"/>
        <v>317325</v>
      </c>
      <c r="N171" s="130">
        <v>1</v>
      </c>
      <c r="O171" s="130" t="s">
        <v>2905</v>
      </c>
      <c r="P171" s="130"/>
      <c r="Q171" s="130"/>
      <c r="R171" s="130"/>
      <c r="S171" s="130"/>
      <c r="T171" s="130">
        <v>4231</v>
      </c>
      <c r="U171" s="130"/>
      <c r="V171" s="130"/>
      <c r="W171" s="130"/>
      <c r="X171" s="130"/>
      <c r="Y171" s="130"/>
      <c r="Z171" s="130">
        <f t="shared" si="16"/>
        <v>0</v>
      </c>
      <c r="AA171" s="130"/>
      <c r="AB171" s="128">
        <f t="shared" si="12"/>
        <v>0</v>
      </c>
      <c r="AC171" s="130">
        <f t="shared" si="13"/>
        <v>0</v>
      </c>
      <c r="AD171" s="130">
        <f t="shared" si="17"/>
        <v>317325</v>
      </c>
      <c r="AE171" s="130">
        <v>0</v>
      </c>
      <c r="AF171" s="130">
        <v>50</v>
      </c>
      <c r="AG171" s="130">
        <v>0</v>
      </c>
      <c r="AH171" s="136">
        <f t="shared" si="18"/>
        <v>0</v>
      </c>
    </row>
    <row r="172" spans="1:34" ht="21.75" x14ac:dyDescent="0.2">
      <c r="A172" s="130">
        <v>163</v>
      </c>
      <c r="B172" s="128" t="s">
        <v>2906</v>
      </c>
      <c r="C172" s="128" t="s">
        <v>9</v>
      </c>
      <c r="D172" s="130">
        <v>50261</v>
      </c>
      <c r="E172" s="130">
        <v>4798</v>
      </c>
      <c r="F172" s="130">
        <v>34</v>
      </c>
      <c r="G172" s="130">
        <v>2</v>
      </c>
      <c r="H172" s="130"/>
      <c r="I172" s="130"/>
      <c r="J172" s="130">
        <v>76</v>
      </c>
      <c r="K172" s="52">
        <f t="shared" si="14"/>
        <v>76</v>
      </c>
      <c r="L172" s="130">
        <v>450</v>
      </c>
      <c r="M172" s="130">
        <f t="shared" si="15"/>
        <v>34200</v>
      </c>
      <c r="N172" s="130">
        <v>2</v>
      </c>
      <c r="O172" s="130" t="s">
        <v>2907</v>
      </c>
      <c r="P172" s="130" t="s">
        <v>15</v>
      </c>
      <c r="Q172" s="130" t="s">
        <v>12</v>
      </c>
      <c r="R172" s="130">
        <v>2</v>
      </c>
      <c r="S172" s="130">
        <v>132</v>
      </c>
      <c r="T172" s="130"/>
      <c r="U172" s="130">
        <v>76</v>
      </c>
      <c r="V172" s="130"/>
      <c r="W172" s="130"/>
      <c r="X172" s="130"/>
      <c r="Y172" s="130">
        <v>6400</v>
      </c>
      <c r="Z172" s="130">
        <f t="shared" si="16"/>
        <v>844800</v>
      </c>
      <c r="AA172" s="130">
        <v>21</v>
      </c>
      <c r="AB172" s="128">
        <f t="shared" si="12"/>
        <v>675840</v>
      </c>
      <c r="AC172" s="130">
        <f t="shared" si="13"/>
        <v>168960</v>
      </c>
      <c r="AD172" s="130">
        <f t="shared" si="17"/>
        <v>203160</v>
      </c>
      <c r="AE172" s="130">
        <v>0</v>
      </c>
      <c r="AF172" s="130">
        <v>50</v>
      </c>
      <c r="AG172" s="130">
        <v>0</v>
      </c>
      <c r="AH172" s="136">
        <f t="shared" si="18"/>
        <v>0</v>
      </c>
    </row>
    <row r="173" spans="1:34" ht="21.75" x14ac:dyDescent="0.2">
      <c r="A173" s="128">
        <v>164</v>
      </c>
      <c r="B173" s="128"/>
      <c r="C173" s="128" t="s">
        <v>9</v>
      </c>
      <c r="D173" s="130">
        <v>14694</v>
      </c>
      <c r="E173" s="130">
        <v>1851</v>
      </c>
      <c r="F173" s="130">
        <v>135</v>
      </c>
      <c r="G173" s="130">
        <v>1</v>
      </c>
      <c r="H173" s="130">
        <v>3</v>
      </c>
      <c r="I173" s="130">
        <v>3</v>
      </c>
      <c r="J173" s="130">
        <v>38</v>
      </c>
      <c r="K173" s="52">
        <f t="shared" si="14"/>
        <v>1538</v>
      </c>
      <c r="L173" s="130">
        <v>100</v>
      </c>
      <c r="M173" s="130">
        <f t="shared" si="15"/>
        <v>153800</v>
      </c>
      <c r="N173" s="130">
        <v>1</v>
      </c>
      <c r="O173" s="130" t="s">
        <v>2907</v>
      </c>
      <c r="P173" s="130"/>
      <c r="Q173" s="130"/>
      <c r="R173" s="130"/>
      <c r="S173" s="130"/>
      <c r="T173" s="130">
        <v>1538</v>
      </c>
      <c r="U173" s="130"/>
      <c r="V173" s="130"/>
      <c r="W173" s="130"/>
      <c r="X173" s="130"/>
      <c r="Y173" s="130"/>
      <c r="Z173" s="130">
        <f t="shared" si="16"/>
        <v>0</v>
      </c>
      <c r="AA173" s="130"/>
      <c r="AB173" s="128"/>
      <c r="AC173" s="130">
        <f t="shared" si="13"/>
        <v>0</v>
      </c>
      <c r="AD173" s="130">
        <f t="shared" si="17"/>
        <v>153800</v>
      </c>
      <c r="AE173" s="130">
        <v>0</v>
      </c>
      <c r="AF173" s="130">
        <v>50</v>
      </c>
      <c r="AG173" s="130">
        <v>0</v>
      </c>
      <c r="AH173" s="136">
        <f t="shared" si="18"/>
        <v>0</v>
      </c>
    </row>
    <row r="174" spans="1:34" ht="21.75" x14ac:dyDescent="0.2">
      <c r="A174" s="130">
        <v>165</v>
      </c>
      <c r="B174" s="128" t="s">
        <v>2908</v>
      </c>
      <c r="C174" s="128" t="s">
        <v>9</v>
      </c>
      <c r="D174" s="130">
        <v>7130</v>
      </c>
      <c r="E174" s="130">
        <v>647</v>
      </c>
      <c r="F174" s="130">
        <v>93</v>
      </c>
      <c r="G174" s="130">
        <v>2</v>
      </c>
      <c r="H174" s="130"/>
      <c r="I174" s="130">
        <v>1</v>
      </c>
      <c r="J174" s="130">
        <v>76</v>
      </c>
      <c r="K174" s="52">
        <f t="shared" si="14"/>
        <v>176</v>
      </c>
      <c r="L174" s="130">
        <v>450</v>
      </c>
      <c r="M174" s="130">
        <f t="shared" si="15"/>
        <v>79200</v>
      </c>
      <c r="N174" s="130">
        <v>2</v>
      </c>
      <c r="O174" s="130" t="s">
        <v>2909</v>
      </c>
      <c r="P174" s="130" t="s">
        <v>15</v>
      </c>
      <c r="Q174" s="130" t="s">
        <v>12</v>
      </c>
      <c r="R174" s="130">
        <v>2</v>
      </c>
      <c r="S174" s="130">
        <v>213</v>
      </c>
      <c r="T174" s="130"/>
      <c r="U174" s="130">
        <v>176</v>
      </c>
      <c r="V174" s="130"/>
      <c r="W174" s="130"/>
      <c r="X174" s="130"/>
      <c r="Y174" s="130">
        <v>6400</v>
      </c>
      <c r="Z174" s="130">
        <f t="shared" si="16"/>
        <v>1363200</v>
      </c>
      <c r="AA174" s="130">
        <v>31</v>
      </c>
      <c r="AB174" s="128">
        <f>Z174*85%</f>
        <v>1158720</v>
      </c>
      <c r="AC174" s="130">
        <f t="shared" si="13"/>
        <v>204480</v>
      </c>
      <c r="AD174" s="130">
        <f t="shared" si="17"/>
        <v>283680</v>
      </c>
      <c r="AE174" s="130">
        <v>0</v>
      </c>
      <c r="AF174" s="130">
        <v>50</v>
      </c>
      <c r="AG174" s="130">
        <v>0</v>
      </c>
      <c r="AH174" s="136">
        <f t="shared" si="18"/>
        <v>0</v>
      </c>
    </row>
    <row r="175" spans="1:34" ht="21.75" x14ac:dyDescent="0.2">
      <c r="A175" s="128">
        <v>166</v>
      </c>
      <c r="B175" s="128"/>
      <c r="C175" s="128" t="s">
        <v>9</v>
      </c>
      <c r="D175" s="130">
        <v>59038</v>
      </c>
      <c r="E175" s="130">
        <v>5578</v>
      </c>
      <c r="F175" s="130">
        <v>305</v>
      </c>
      <c r="G175" s="130">
        <v>1</v>
      </c>
      <c r="H175" s="130"/>
      <c r="I175" s="130">
        <v>1</v>
      </c>
      <c r="J175" s="130">
        <v>37</v>
      </c>
      <c r="K175" s="52">
        <f t="shared" si="14"/>
        <v>137</v>
      </c>
      <c r="L175" s="130">
        <v>130</v>
      </c>
      <c r="M175" s="130">
        <f t="shared" si="15"/>
        <v>17810</v>
      </c>
      <c r="N175" s="130">
        <v>1</v>
      </c>
      <c r="O175" s="130" t="s">
        <v>2909</v>
      </c>
      <c r="P175" s="130"/>
      <c r="Q175" s="130"/>
      <c r="R175" s="130"/>
      <c r="S175" s="130"/>
      <c r="T175" s="130">
        <v>137</v>
      </c>
      <c r="U175" s="130"/>
      <c r="V175" s="130"/>
      <c r="W175" s="130"/>
      <c r="X175" s="130"/>
      <c r="Y175" s="130"/>
      <c r="Z175" s="130">
        <f t="shared" si="16"/>
        <v>0</v>
      </c>
      <c r="AA175" s="130"/>
      <c r="AB175" s="128">
        <f t="shared" si="12"/>
        <v>0</v>
      </c>
      <c r="AC175" s="130">
        <f t="shared" si="13"/>
        <v>0</v>
      </c>
      <c r="AD175" s="130">
        <f t="shared" si="17"/>
        <v>17810</v>
      </c>
      <c r="AE175" s="130">
        <v>0</v>
      </c>
      <c r="AF175" s="130">
        <v>50</v>
      </c>
      <c r="AG175" s="130">
        <v>0</v>
      </c>
      <c r="AH175" s="136">
        <f t="shared" si="18"/>
        <v>0</v>
      </c>
    </row>
    <row r="176" spans="1:34" ht="21.75" x14ac:dyDescent="0.2">
      <c r="A176" s="130">
        <v>167</v>
      </c>
      <c r="B176" s="128"/>
      <c r="C176" s="128" t="s">
        <v>9</v>
      </c>
      <c r="D176" s="130">
        <v>26117</v>
      </c>
      <c r="E176" s="130">
        <v>3054</v>
      </c>
      <c r="F176" s="130">
        <v>61</v>
      </c>
      <c r="G176" s="130">
        <v>1</v>
      </c>
      <c r="H176" s="130">
        <v>4</v>
      </c>
      <c r="I176" s="130"/>
      <c r="J176" s="130">
        <v>36</v>
      </c>
      <c r="K176" s="52">
        <f t="shared" si="14"/>
        <v>1636</v>
      </c>
      <c r="L176" s="130">
        <v>100</v>
      </c>
      <c r="M176" s="130">
        <f t="shared" si="15"/>
        <v>163600</v>
      </c>
      <c r="N176" s="130">
        <v>1</v>
      </c>
      <c r="O176" s="130" t="s">
        <v>2909</v>
      </c>
      <c r="P176" s="130"/>
      <c r="Q176" s="130"/>
      <c r="R176" s="130"/>
      <c r="S176" s="130"/>
      <c r="T176" s="130">
        <v>1636</v>
      </c>
      <c r="U176" s="130"/>
      <c r="V176" s="130"/>
      <c r="W176" s="130"/>
      <c r="X176" s="130"/>
      <c r="Y176" s="130"/>
      <c r="Z176" s="130">
        <f t="shared" si="16"/>
        <v>0</v>
      </c>
      <c r="AA176" s="130"/>
      <c r="AB176" s="128">
        <f t="shared" si="12"/>
        <v>0</v>
      </c>
      <c r="AC176" s="130">
        <f t="shared" si="13"/>
        <v>0</v>
      </c>
      <c r="AD176" s="130">
        <f t="shared" si="17"/>
        <v>163600</v>
      </c>
      <c r="AE176" s="130">
        <v>0</v>
      </c>
      <c r="AF176" s="130">
        <v>50</v>
      </c>
      <c r="AG176" s="130">
        <v>0</v>
      </c>
      <c r="AH176" s="136">
        <f t="shared" si="18"/>
        <v>0</v>
      </c>
    </row>
    <row r="177" spans="1:34" ht="21.75" x14ac:dyDescent="0.2">
      <c r="A177" s="128">
        <v>168</v>
      </c>
      <c r="B177" s="128"/>
      <c r="C177" s="128" t="s">
        <v>9</v>
      </c>
      <c r="D177" s="130">
        <v>7131</v>
      </c>
      <c r="E177" s="130">
        <v>648</v>
      </c>
      <c r="F177" s="130">
        <v>94</v>
      </c>
      <c r="G177" s="130">
        <v>1</v>
      </c>
      <c r="H177" s="130"/>
      <c r="I177" s="130"/>
      <c r="J177" s="130">
        <v>74</v>
      </c>
      <c r="K177" s="52">
        <f t="shared" si="14"/>
        <v>74</v>
      </c>
      <c r="L177" s="130">
        <v>430</v>
      </c>
      <c r="M177" s="130">
        <f t="shared" si="15"/>
        <v>31820</v>
      </c>
      <c r="N177" s="130">
        <v>1</v>
      </c>
      <c r="O177" s="130" t="s">
        <v>2909</v>
      </c>
      <c r="P177" s="130"/>
      <c r="Q177" s="130"/>
      <c r="R177" s="130"/>
      <c r="S177" s="130"/>
      <c r="T177" s="130">
        <v>74</v>
      </c>
      <c r="U177" s="130"/>
      <c r="V177" s="130"/>
      <c r="W177" s="130"/>
      <c r="X177" s="130"/>
      <c r="Y177" s="130"/>
      <c r="Z177" s="130">
        <f t="shared" si="16"/>
        <v>0</v>
      </c>
      <c r="AA177" s="130"/>
      <c r="AB177" s="128">
        <f t="shared" si="12"/>
        <v>0</v>
      </c>
      <c r="AC177" s="130">
        <f t="shared" si="13"/>
        <v>0</v>
      </c>
      <c r="AD177" s="130">
        <f t="shared" si="17"/>
        <v>31820</v>
      </c>
      <c r="AE177" s="130">
        <v>0</v>
      </c>
      <c r="AF177" s="130">
        <v>50</v>
      </c>
      <c r="AG177" s="130">
        <v>0</v>
      </c>
      <c r="AH177" s="136">
        <f t="shared" si="18"/>
        <v>0</v>
      </c>
    </row>
    <row r="178" spans="1:34" ht="21.75" x14ac:dyDescent="0.2">
      <c r="A178" s="130">
        <v>169</v>
      </c>
      <c r="B178" s="128"/>
      <c r="C178" s="128" t="s">
        <v>9</v>
      </c>
      <c r="D178" s="130">
        <v>44719</v>
      </c>
      <c r="E178" s="130">
        <v>4476</v>
      </c>
      <c r="F178" s="130">
        <v>264</v>
      </c>
      <c r="G178" s="130">
        <v>1</v>
      </c>
      <c r="H178" s="130">
        <v>1</v>
      </c>
      <c r="I178" s="130">
        <v>3</v>
      </c>
      <c r="J178" s="130">
        <v>70</v>
      </c>
      <c r="K178" s="52">
        <f t="shared" si="14"/>
        <v>770</v>
      </c>
      <c r="L178" s="130">
        <v>280</v>
      </c>
      <c r="M178" s="130">
        <f t="shared" si="15"/>
        <v>215600</v>
      </c>
      <c r="N178" s="130">
        <v>1</v>
      </c>
      <c r="O178" s="130" t="s">
        <v>2909</v>
      </c>
      <c r="P178" s="130"/>
      <c r="Q178" s="130"/>
      <c r="R178" s="130"/>
      <c r="S178" s="130"/>
      <c r="T178" s="130">
        <v>770</v>
      </c>
      <c r="U178" s="130"/>
      <c r="V178" s="130"/>
      <c r="W178" s="130"/>
      <c r="X178" s="130"/>
      <c r="Y178" s="130"/>
      <c r="Z178" s="130">
        <f t="shared" si="16"/>
        <v>0</v>
      </c>
      <c r="AA178" s="130"/>
      <c r="AB178" s="128">
        <f t="shared" si="12"/>
        <v>0</v>
      </c>
      <c r="AC178" s="130">
        <f t="shared" si="13"/>
        <v>0</v>
      </c>
      <c r="AD178" s="130">
        <f t="shared" si="17"/>
        <v>215600</v>
      </c>
      <c r="AE178" s="130">
        <v>0</v>
      </c>
      <c r="AF178" s="130">
        <v>50</v>
      </c>
      <c r="AG178" s="130">
        <v>0</v>
      </c>
      <c r="AH178" s="136">
        <f t="shared" si="18"/>
        <v>0</v>
      </c>
    </row>
    <row r="179" spans="1:34" ht="21.75" x14ac:dyDescent="0.2">
      <c r="A179" s="128">
        <v>170</v>
      </c>
      <c r="B179" s="128"/>
      <c r="C179" s="128" t="s">
        <v>9</v>
      </c>
      <c r="D179" s="130">
        <v>34662</v>
      </c>
      <c r="E179" s="130">
        <v>3915</v>
      </c>
      <c r="F179" s="130">
        <v>280</v>
      </c>
      <c r="G179" s="130">
        <v>1</v>
      </c>
      <c r="H179" s="130">
        <v>7</v>
      </c>
      <c r="I179" s="130">
        <v>3</v>
      </c>
      <c r="J179" s="130">
        <v>45</v>
      </c>
      <c r="K179" s="52">
        <f t="shared" si="14"/>
        <v>3145</v>
      </c>
      <c r="L179" s="130">
        <v>450</v>
      </c>
      <c r="M179" s="130">
        <f t="shared" si="15"/>
        <v>1415250</v>
      </c>
      <c r="N179" s="130">
        <v>1</v>
      </c>
      <c r="O179" s="130" t="s">
        <v>2909</v>
      </c>
      <c r="P179" s="130"/>
      <c r="Q179" s="130"/>
      <c r="R179" s="130"/>
      <c r="S179" s="130"/>
      <c r="T179" s="130">
        <v>3145</v>
      </c>
      <c r="U179" s="130"/>
      <c r="V179" s="130"/>
      <c r="W179" s="130"/>
      <c r="X179" s="130"/>
      <c r="Y179" s="130"/>
      <c r="Z179" s="130">
        <f t="shared" si="16"/>
        <v>0</v>
      </c>
      <c r="AA179" s="130"/>
      <c r="AB179" s="128">
        <f t="shared" si="12"/>
        <v>0</v>
      </c>
      <c r="AC179" s="130">
        <f t="shared" si="13"/>
        <v>0</v>
      </c>
      <c r="AD179" s="130">
        <f t="shared" si="17"/>
        <v>1415250</v>
      </c>
      <c r="AE179" s="130">
        <v>0</v>
      </c>
      <c r="AF179" s="130">
        <v>50</v>
      </c>
      <c r="AG179" s="130">
        <v>0</v>
      </c>
      <c r="AH179" s="136">
        <f t="shared" si="18"/>
        <v>0</v>
      </c>
    </row>
    <row r="180" spans="1:34" ht="21.75" x14ac:dyDescent="0.2">
      <c r="A180" s="130">
        <v>171</v>
      </c>
      <c r="B180" s="128"/>
      <c r="C180" s="128" t="s">
        <v>9</v>
      </c>
      <c r="D180" s="130">
        <v>16795</v>
      </c>
      <c r="E180" s="130">
        <v>2741</v>
      </c>
      <c r="F180" s="130">
        <v>7</v>
      </c>
      <c r="G180" s="130">
        <v>1</v>
      </c>
      <c r="H180" s="130">
        <v>13</v>
      </c>
      <c r="I180" s="130">
        <v>3</v>
      </c>
      <c r="J180" s="130">
        <v>29</v>
      </c>
      <c r="K180" s="52">
        <f t="shared" si="14"/>
        <v>5529</v>
      </c>
      <c r="L180" s="130">
        <v>75</v>
      </c>
      <c r="M180" s="130">
        <f t="shared" si="15"/>
        <v>414675</v>
      </c>
      <c r="N180" s="130">
        <v>1</v>
      </c>
      <c r="O180" s="130" t="s">
        <v>2909</v>
      </c>
      <c r="P180" s="130"/>
      <c r="Q180" s="130"/>
      <c r="R180" s="130"/>
      <c r="S180" s="130"/>
      <c r="T180" s="130">
        <v>5529</v>
      </c>
      <c r="U180" s="130"/>
      <c r="V180" s="130"/>
      <c r="W180" s="130"/>
      <c r="X180" s="130"/>
      <c r="Y180" s="130"/>
      <c r="Z180" s="130">
        <f t="shared" si="16"/>
        <v>0</v>
      </c>
      <c r="AA180" s="130"/>
      <c r="AB180" s="128">
        <f t="shared" si="12"/>
        <v>0</v>
      </c>
      <c r="AC180" s="130">
        <f t="shared" si="13"/>
        <v>0</v>
      </c>
      <c r="AD180" s="130">
        <f t="shared" si="17"/>
        <v>414675</v>
      </c>
      <c r="AE180" s="130">
        <v>0</v>
      </c>
      <c r="AF180" s="130">
        <v>50</v>
      </c>
      <c r="AG180" s="130">
        <v>0</v>
      </c>
      <c r="AH180" s="136">
        <f t="shared" si="18"/>
        <v>0</v>
      </c>
    </row>
    <row r="181" spans="1:34" ht="21.75" x14ac:dyDescent="0.2">
      <c r="A181" s="128">
        <v>172</v>
      </c>
      <c r="B181" s="128"/>
      <c r="C181" s="128" t="s">
        <v>9</v>
      </c>
      <c r="D181" s="130">
        <v>14640</v>
      </c>
      <c r="E181" s="130">
        <v>1799</v>
      </c>
      <c r="F181" s="130">
        <v>72</v>
      </c>
      <c r="G181" s="130">
        <v>1</v>
      </c>
      <c r="H181" s="130">
        <v>5</v>
      </c>
      <c r="I181" s="130">
        <v>2</v>
      </c>
      <c r="J181" s="130">
        <v>9</v>
      </c>
      <c r="K181" s="52">
        <f t="shared" si="14"/>
        <v>2209</v>
      </c>
      <c r="L181" s="130">
        <v>380</v>
      </c>
      <c r="M181" s="130">
        <f t="shared" si="15"/>
        <v>839420</v>
      </c>
      <c r="N181" s="130">
        <v>1</v>
      </c>
      <c r="O181" s="130" t="s">
        <v>2909</v>
      </c>
      <c r="P181" s="130"/>
      <c r="Q181" s="130"/>
      <c r="R181" s="130"/>
      <c r="S181" s="130"/>
      <c r="T181" s="130">
        <v>2209</v>
      </c>
      <c r="U181" s="130"/>
      <c r="V181" s="130"/>
      <c r="W181" s="130"/>
      <c r="X181" s="130"/>
      <c r="Y181" s="130"/>
      <c r="Z181" s="130">
        <f t="shared" si="16"/>
        <v>0</v>
      </c>
      <c r="AA181" s="130"/>
      <c r="AB181" s="128">
        <f t="shared" si="12"/>
        <v>0</v>
      </c>
      <c r="AC181" s="130">
        <f t="shared" si="13"/>
        <v>0</v>
      </c>
      <c r="AD181" s="130">
        <f t="shared" si="17"/>
        <v>839420</v>
      </c>
      <c r="AE181" s="130">
        <v>0</v>
      </c>
      <c r="AF181" s="130">
        <v>50</v>
      </c>
      <c r="AG181" s="130">
        <v>0</v>
      </c>
      <c r="AH181" s="136">
        <f t="shared" si="18"/>
        <v>0</v>
      </c>
    </row>
    <row r="182" spans="1:34" ht="21.75" x14ac:dyDescent="0.2">
      <c r="A182" s="130">
        <v>173</v>
      </c>
      <c r="B182" s="128" t="s">
        <v>2910</v>
      </c>
      <c r="C182" s="128" t="s">
        <v>9</v>
      </c>
      <c r="D182" s="130">
        <v>45291</v>
      </c>
      <c r="E182" s="130">
        <v>4416</v>
      </c>
      <c r="F182" s="130">
        <v>103</v>
      </c>
      <c r="G182" s="130">
        <v>1</v>
      </c>
      <c r="H182" s="130">
        <v>4</v>
      </c>
      <c r="I182" s="130">
        <v>3</v>
      </c>
      <c r="J182" s="130">
        <v>28</v>
      </c>
      <c r="K182" s="52">
        <f t="shared" si="14"/>
        <v>1928</v>
      </c>
      <c r="L182" s="130">
        <v>75</v>
      </c>
      <c r="M182" s="130">
        <f t="shared" si="15"/>
        <v>144600</v>
      </c>
      <c r="N182" s="130">
        <v>1</v>
      </c>
      <c r="O182" s="130" t="s">
        <v>2911</v>
      </c>
      <c r="P182" s="130"/>
      <c r="Q182" s="130"/>
      <c r="R182" s="130"/>
      <c r="S182" s="130"/>
      <c r="T182" s="130">
        <v>1928</v>
      </c>
      <c r="U182" s="130"/>
      <c r="V182" s="130"/>
      <c r="W182" s="130"/>
      <c r="X182" s="130"/>
      <c r="Y182" s="130"/>
      <c r="Z182" s="130">
        <f t="shared" si="16"/>
        <v>0</v>
      </c>
      <c r="AA182" s="130"/>
      <c r="AB182" s="128">
        <f t="shared" si="12"/>
        <v>0</v>
      </c>
      <c r="AC182" s="130">
        <f t="shared" si="13"/>
        <v>0</v>
      </c>
      <c r="AD182" s="130">
        <f t="shared" si="17"/>
        <v>144600</v>
      </c>
      <c r="AE182" s="130">
        <v>0</v>
      </c>
      <c r="AF182" s="130">
        <v>50</v>
      </c>
      <c r="AG182" s="130">
        <v>0</v>
      </c>
      <c r="AH182" s="136">
        <f t="shared" si="18"/>
        <v>0</v>
      </c>
    </row>
    <row r="183" spans="1:34" ht="21.75" x14ac:dyDescent="0.2">
      <c r="A183" s="128">
        <v>174</v>
      </c>
      <c r="B183" s="128" t="s">
        <v>2912</v>
      </c>
      <c r="C183" s="128" t="s">
        <v>9</v>
      </c>
      <c r="D183" s="130">
        <v>35314</v>
      </c>
      <c r="E183" s="130">
        <v>3971</v>
      </c>
      <c r="F183" s="130">
        <v>55</v>
      </c>
      <c r="G183" s="130">
        <v>1</v>
      </c>
      <c r="H183" s="130">
        <v>7</v>
      </c>
      <c r="I183" s="130"/>
      <c r="J183" s="130"/>
      <c r="K183" s="52">
        <f t="shared" si="14"/>
        <v>2800</v>
      </c>
      <c r="L183" s="130">
        <v>75</v>
      </c>
      <c r="M183" s="130">
        <f t="shared" si="15"/>
        <v>210000</v>
      </c>
      <c r="N183" s="130">
        <v>1</v>
      </c>
      <c r="O183" s="130" t="s">
        <v>2913</v>
      </c>
      <c r="P183" s="130"/>
      <c r="Q183" s="130"/>
      <c r="R183" s="130"/>
      <c r="S183" s="130"/>
      <c r="T183" s="130">
        <v>2800</v>
      </c>
      <c r="U183" s="130"/>
      <c r="V183" s="130"/>
      <c r="W183" s="130"/>
      <c r="X183" s="130"/>
      <c r="Y183" s="130"/>
      <c r="Z183" s="130">
        <f t="shared" si="16"/>
        <v>0</v>
      </c>
      <c r="AA183" s="130"/>
      <c r="AB183" s="128">
        <f t="shared" si="12"/>
        <v>0</v>
      </c>
      <c r="AC183" s="130">
        <f t="shared" si="13"/>
        <v>0</v>
      </c>
      <c r="AD183" s="130">
        <f t="shared" si="17"/>
        <v>210000</v>
      </c>
      <c r="AE183" s="130">
        <v>0</v>
      </c>
      <c r="AF183" s="130">
        <v>50</v>
      </c>
      <c r="AG183" s="130">
        <v>0</v>
      </c>
      <c r="AH183" s="136">
        <f t="shared" si="18"/>
        <v>0</v>
      </c>
    </row>
    <row r="184" spans="1:34" ht="21.75" x14ac:dyDescent="0.2">
      <c r="A184" s="130">
        <v>175</v>
      </c>
      <c r="B184" s="128" t="s">
        <v>2914</v>
      </c>
      <c r="C184" s="128" t="s">
        <v>9</v>
      </c>
      <c r="D184" s="130">
        <v>7202</v>
      </c>
      <c r="E184" s="130">
        <v>717</v>
      </c>
      <c r="F184" s="130">
        <v>52</v>
      </c>
      <c r="G184" s="130">
        <v>2</v>
      </c>
      <c r="H184" s="130"/>
      <c r="I184" s="130"/>
      <c r="J184" s="130">
        <v>60</v>
      </c>
      <c r="K184" s="52">
        <f t="shared" si="14"/>
        <v>60</v>
      </c>
      <c r="L184" s="130">
        <v>430</v>
      </c>
      <c r="M184" s="130">
        <f t="shared" si="15"/>
        <v>25800</v>
      </c>
      <c r="N184" s="130">
        <v>2</v>
      </c>
      <c r="O184" s="130" t="s">
        <v>2915</v>
      </c>
      <c r="P184" s="130" t="s">
        <v>15</v>
      </c>
      <c r="Q184" s="130" t="s">
        <v>12</v>
      </c>
      <c r="R184" s="130">
        <v>2</v>
      </c>
      <c r="S184" s="130">
        <v>156</v>
      </c>
      <c r="T184" s="130"/>
      <c r="U184" s="130">
        <v>60</v>
      </c>
      <c r="V184" s="130"/>
      <c r="W184" s="130"/>
      <c r="X184" s="130"/>
      <c r="Y184" s="130">
        <v>6400</v>
      </c>
      <c r="Z184" s="130">
        <f t="shared" si="16"/>
        <v>998400</v>
      </c>
      <c r="AA184" s="130">
        <v>21</v>
      </c>
      <c r="AB184" s="128">
        <f t="shared" si="12"/>
        <v>798720</v>
      </c>
      <c r="AC184" s="130">
        <f t="shared" si="13"/>
        <v>199680</v>
      </c>
      <c r="AD184" s="130">
        <f t="shared" si="17"/>
        <v>225480</v>
      </c>
      <c r="AE184" s="130">
        <v>0</v>
      </c>
      <c r="AF184" s="130">
        <v>50</v>
      </c>
      <c r="AG184" s="130">
        <v>0</v>
      </c>
      <c r="AH184" s="136">
        <f t="shared" si="18"/>
        <v>0</v>
      </c>
    </row>
    <row r="185" spans="1:34" ht="21.75" x14ac:dyDescent="0.2">
      <c r="A185" s="128">
        <v>176</v>
      </c>
      <c r="B185" s="128"/>
      <c r="C185" s="128" t="s">
        <v>9</v>
      </c>
      <c r="D185" s="130">
        <v>7203</v>
      </c>
      <c r="E185" s="130">
        <v>719</v>
      </c>
      <c r="F185" s="130">
        <v>57</v>
      </c>
      <c r="G185" s="130">
        <v>1</v>
      </c>
      <c r="H185" s="130"/>
      <c r="I185" s="130"/>
      <c r="J185" s="130">
        <v>56</v>
      </c>
      <c r="K185" s="52">
        <f t="shared" si="14"/>
        <v>56</v>
      </c>
      <c r="L185" s="130">
        <v>430</v>
      </c>
      <c r="M185" s="130">
        <f t="shared" si="15"/>
        <v>24080</v>
      </c>
      <c r="N185" s="130">
        <v>1</v>
      </c>
      <c r="O185" s="130" t="s">
        <v>2915</v>
      </c>
      <c r="P185" s="130"/>
      <c r="Q185" s="130"/>
      <c r="R185" s="130"/>
      <c r="S185" s="130"/>
      <c r="T185" s="130">
        <v>56</v>
      </c>
      <c r="U185" s="130"/>
      <c r="V185" s="130"/>
      <c r="W185" s="130"/>
      <c r="X185" s="130"/>
      <c r="Y185" s="130"/>
      <c r="Z185" s="130">
        <f t="shared" si="16"/>
        <v>0</v>
      </c>
      <c r="AA185" s="130"/>
      <c r="AB185" s="128">
        <f t="shared" si="12"/>
        <v>0</v>
      </c>
      <c r="AC185" s="130">
        <f t="shared" si="13"/>
        <v>0</v>
      </c>
      <c r="AD185" s="130">
        <f t="shared" si="17"/>
        <v>24080</v>
      </c>
      <c r="AE185" s="130">
        <v>0</v>
      </c>
      <c r="AF185" s="130">
        <v>50</v>
      </c>
      <c r="AG185" s="130">
        <v>0</v>
      </c>
      <c r="AH185" s="136">
        <f t="shared" si="18"/>
        <v>0</v>
      </c>
    </row>
    <row r="186" spans="1:34" ht="21.75" x14ac:dyDescent="0.2">
      <c r="A186" s="130">
        <v>177</v>
      </c>
      <c r="B186" s="128"/>
      <c r="C186" s="128" t="s">
        <v>9</v>
      </c>
      <c r="D186" s="130">
        <v>14804</v>
      </c>
      <c r="E186" s="130">
        <v>1952</v>
      </c>
      <c r="F186" s="130">
        <v>3</v>
      </c>
      <c r="G186" s="130">
        <v>1</v>
      </c>
      <c r="H186" s="130">
        <v>9</v>
      </c>
      <c r="I186" s="130">
        <v>2</v>
      </c>
      <c r="J186" s="130">
        <v>28</v>
      </c>
      <c r="K186" s="52">
        <f t="shared" si="14"/>
        <v>3828</v>
      </c>
      <c r="L186" s="130">
        <v>75</v>
      </c>
      <c r="M186" s="130">
        <f t="shared" si="15"/>
        <v>287100</v>
      </c>
      <c r="N186" s="130">
        <v>1</v>
      </c>
      <c r="O186" s="130" t="s">
        <v>2915</v>
      </c>
      <c r="P186" s="130"/>
      <c r="Q186" s="130"/>
      <c r="R186" s="130"/>
      <c r="S186" s="130"/>
      <c r="T186" s="130">
        <v>3828</v>
      </c>
      <c r="U186" s="130"/>
      <c r="V186" s="130"/>
      <c r="W186" s="130"/>
      <c r="X186" s="130"/>
      <c r="Y186" s="130"/>
      <c r="Z186" s="130">
        <f t="shared" si="16"/>
        <v>0</v>
      </c>
      <c r="AA186" s="130"/>
      <c r="AB186" s="128">
        <f t="shared" ref="AB186:AB192" si="19">Z186*80%</f>
        <v>0</v>
      </c>
      <c r="AC186" s="130">
        <f t="shared" si="13"/>
        <v>0</v>
      </c>
      <c r="AD186" s="130">
        <f t="shared" si="17"/>
        <v>287100</v>
      </c>
      <c r="AE186" s="130">
        <v>0</v>
      </c>
      <c r="AF186" s="130">
        <v>50</v>
      </c>
      <c r="AG186" s="130">
        <v>0</v>
      </c>
      <c r="AH186" s="136">
        <f t="shared" si="18"/>
        <v>0</v>
      </c>
    </row>
    <row r="187" spans="1:34" ht="21.75" x14ac:dyDescent="0.2">
      <c r="A187" s="128">
        <v>178</v>
      </c>
      <c r="B187" s="128"/>
      <c r="C187" s="128" t="s">
        <v>9</v>
      </c>
      <c r="D187" s="130">
        <v>16571</v>
      </c>
      <c r="E187" s="130">
        <v>2642</v>
      </c>
      <c r="F187" s="130">
        <v>179</v>
      </c>
      <c r="G187" s="130">
        <v>1</v>
      </c>
      <c r="H187" s="130">
        <v>2</v>
      </c>
      <c r="I187" s="130">
        <v>2</v>
      </c>
      <c r="J187" s="130">
        <v>64</v>
      </c>
      <c r="K187" s="52">
        <f t="shared" si="14"/>
        <v>1064</v>
      </c>
      <c r="L187" s="130">
        <v>75</v>
      </c>
      <c r="M187" s="130">
        <f t="shared" si="15"/>
        <v>79800</v>
      </c>
      <c r="N187" s="130">
        <v>1</v>
      </c>
      <c r="O187" s="130" t="s">
        <v>2915</v>
      </c>
      <c r="P187" s="130"/>
      <c r="Q187" s="130"/>
      <c r="R187" s="130"/>
      <c r="S187" s="130"/>
      <c r="T187" s="130">
        <v>1064</v>
      </c>
      <c r="U187" s="130"/>
      <c r="V187" s="130"/>
      <c r="W187" s="130"/>
      <c r="X187" s="130"/>
      <c r="Y187" s="130"/>
      <c r="Z187" s="130">
        <f t="shared" si="16"/>
        <v>0</v>
      </c>
      <c r="AA187" s="130"/>
      <c r="AB187" s="128">
        <f t="shared" si="19"/>
        <v>0</v>
      </c>
      <c r="AC187" s="130">
        <f t="shared" si="13"/>
        <v>0</v>
      </c>
      <c r="AD187" s="130">
        <f t="shared" si="17"/>
        <v>79800</v>
      </c>
      <c r="AE187" s="130">
        <v>0</v>
      </c>
      <c r="AF187" s="130">
        <v>50</v>
      </c>
      <c r="AG187" s="130">
        <v>0</v>
      </c>
      <c r="AH187" s="136">
        <f t="shared" si="18"/>
        <v>0</v>
      </c>
    </row>
    <row r="188" spans="1:34" ht="21.75" x14ac:dyDescent="0.2">
      <c r="A188" s="130">
        <v>179</v>
      </c>
      <c r="B188" s="128" t="s">
        <v>2916</v>
      </c>
      <c r="C188" s="128" t="s">
        <v>9</v>
      </c>
      <c r="D188" s="130">
        <v>7184</v>
      </c>
      <c r="E188" s="130">
        <v>700</v>
      </c>
      <c r="F188" s="130">
        <v>30</v>
      </c>
      <c r="G188" s="130">
        <v>2</v>
      </c>
      <c r="H188" s="130"/>
      <c r="I188" s="130">
        <v>3</v>
      </c>
      <c r="J188" s="130">
        <v>81</v>
      </c>
      <c r="K188" s="52">
        <f t="shared" si="14"/>
        <v>381</v>
      </c>
      <c r="L188" s="130">
        <v>430</v>
      </c>
      <c r="M188" s="130">
        <f t="shared" si="15"/>
        <v>163830</v>
      </c>
      <c r="N188" s="130">
        <v>2</v>
      </c>
      <c r="O188" s="130" t="s">
        <v>2917</v>
      </c>
      <c r="P188" s="130" t="s">
        <v>15</v>
      </c>
      <c r="Q188" s="130" t="s">
        <v>12</v>
      </c>
      <c r="R188" s="130">
        <v>2</v>
      </c>
      <c r="S188" s="130">
        <v>198</v>
      </c>
      <c r="T188" s="130"/>
      <c r="U188" s="130">
        <v>381</v>
      </c>
      <c r="V188" s="130"/>
      <c r="W188" s="130"/>
      <c r="X188" s="130"/>
      <c r="Y188" s="130">
        <v>6400</v>
      </c>
      <c r="Z188" s="130">
        <f t="shared" si="16"/>
        <v>1267200</v>
      </c>
      <c r="AA188" s="130">
        <v>21</v>
      </c>
      <c r="AB188" s="128">
        <f t="shared" si="19"/>
        <v>1013760</v>
      </c>
      <c r="AC188" s="130">
        <f t="shared" si="13"/>
        <v>253440</v>
      </c>
      <c r="AD188" s="130">
        <f t="shared" si="17"/>
        <v>417270</v>
      </c>
      <c r="AE188" s="130">
        <v>0</v>
      </c>
      <c r="AF188" s="130">
        <v>50</v>
      </c>
      <c r="AG188" s="130">
        <v>0</v>
      </c>
      <c r="AH188" s="136">
        <f t="shared" si="18"/>
        <v>0</v>
      </c>
    </row>
    <row r="189" spans="1:34" ht="21.75" x14ac:dyDescent="0.2">
      <c r="A189" s="128">
        <v>180</v>
      </c>
      <c r="B189" s="128"/>
      <c r="C189" s="128" t="s">
        <v>9</v>
      </c>
      <c r="D189" s="130">
        <v>16716</v>
      </c>
      <c r="E189" s="130"/>
      <c r="F189" s="130">
        <v>44</v>
      </c>
      <c r="G189" s="130">
        <v>1</v>
      </c>
      <c r="H189" s="130">
        <v>14</v>
      </c>
      <c r="I189" s="130">
        <v>3</v>
      </c>
      <c r="J189" s="130">
        <v>83</v>
      </c>
      <c r="K189" s="52">
        <f t="shared" si="14"/>
        <v>5983</v>
      </c>
      <c r="L189" s="130">
        <v>75</v>
      </c>
      <c r="M189" s="130">
        <f t="shared" si="15"/>
        <v>448725</v>
      </c>
      <c r="N189" s="130">
        <v>1</v>
      </c>
      <c r="O189" s="130" t="s">
        <v>2917</v>
      </c>
      <c r="P189" s="130"/>
      <c r="Q189" s="130"/>
      <c r="R189" s="130"/>
      <c r="S189" s="130"/>
      <c r="T189" s="130">
        <v>5983</v>
      </c>
      <c r="U189" s="130"/>
      <c r="V189" s="130"/>
      <c r="W189" s="130"/>
      <c r="X189" s="130"/>
      <c r="Y189" s="130"/>
      <c r="Z189" s="130">
        <f t="shared" si="16"/>
        <v>0</v>
      </c>
      <c r="AA189" s="130"/>
      <c r="AB189" s="128">
        <f t="shared" si="19"/>
        <v>0</v>
      </c>
      <c r="AC189" s="130">
        <f t="shared" si="13"/>
        <v>0</v>
      </c>
      <c r="AD189" s="130">
        <f t="shared" si="17"/>
        <v>448725</v>
      </c>
      <c r="AE189" s="130">
        <v>0</v>
      </c>
      <c r="AF189" s="130">
        <v>50</v>
      </c>
      <c r="AG189" s="130">
        <v>0</v>
      </c>
      <c r="AH189" s="136">
        <f t="shared" si="18"/>
        <v>0</v>
      </c>
    </row>
    <row r="190" spans="1:34" ht="21.75" x14ac:dyDescent="0.2">
      <c r="A190" s="130">
        <v>181</v>
      </c>
      <c r="B190" s="128"/>
      <c r="C190" s="128" t="s">
        <v>9</v>
      </c>
      <c r="D190" s="130">
        <v>12705</v>
      </c>
      <c r="E190" s="130">
        <v>2665</v>
      </c>
      <c r="F190" s="130">
        <v>43</v>
      </c>
      <c r="G190" s="130">
        <v>1</v>
      </c>
      <c r="H190" s="130">
        <v>3</v>
      </c>
      <c r="I190" s="130">
        <v>2</v>
      </c>
      <c r="J190" s="130">
        <v>31</v>
      </c>
      <c r="K190" s="52">
        <f t="shared" si="14"/>
        <v>1431</v>
      </c>
      <c r="L190" s="130">
        <v>75</v>
      </c>
      <c r="M190" s="130">
        <f t="shared" si="15"/>
        <v>107325</v>
      </c>
      <c r="N190" s="130">
        <v>1</v>
      </c>
      <c r="O190" s="130" t="s">
        <v>2917</v>
      </c>
      <c r="P190" s="130"/>
      <c r="Q190" s="130"/>
      <c r="R190" s="130"/>
      <c r="S190" s="130"/>
      <c r="T190" s="130">
        <v>1431</v>
      </c>
      <c r="U190" s="130"/>
      <c r="V190" s="130"/>
      <c r="W190" s="130"/>
      <c r="X190" s="130"/>
      <c r="Y190" s="130"/>
      <c r="Z190" s="130">
        <f t="shared" si="16"/>
        <v>0</v>
      </c>
      <c r="AA190" s="130"/>
      <c r="AB190" s="128">
        <f t="shared" si="19"/>
        <v>0</v>
      </c>
      <c r="AC190" s="130">
        <f t="shared" si="13"/>
        <v>0</v>
      </c>
      <c r="AD190" s="130">
        <f t="shared" si="17"/>
        <v>107325</v>
      </c>
      <c r="AE190" s="130">
        <v>0</v>
      </c>
      <c r="AF190" s="130">
        <v>50</v>
      </c>
      <c r="AG190" s="130">
        <v>0</v>
      </c>
      <c r="AH190" s="136">
        <f t="shared" si="18"/>
        <v>0</v>
      </c>
    </row>
    <row r="191" spans="1:34" ht="21.75" x14ac:dyDescent="0.2">
      <c r="A191" s="128">
        <v>182</v>
      </c>
      <c r="B191" s="128"/>
      <c r="C191" s="128" t="s">
        <v>13</v>
      </c>
      <c r="D191" s="130"/>
      <c r="E191" s="130"/>
      <c r="F191" s="130"/>
      <c r="G191" s="130">
        <v>1</v>
      </c>
      <c r="H191" s="130">
        <v>8</v>
      </c>
      <c r="I191" s="130"/>
      <c r="J191" s="130"/>
      <c r="K191" s="52">
        <f t="shared" si="14"/>
        <v>3200</v>
      </c>
      <c r="L191" s="130">
        <v>75</v>
      </c>
      <c r="M191" s="130">
        <f t="shared" si="15"/>
        <v>240000</v>
      </c>
      <c r="N191" s="130">
        <v>1</v>
      </c>
      <c r="O191" s="22" t="s">
        <v>2917</v>
      </c>
      <c r="P191" s="130"/>
      <c r="Q191" s="130"/>
      <c r="R191" s="130"/>
      <c r="S191" s="130"/>
      <c r="T191" s="130">
        <v>3200</v>
      </c>
      <c r="U191" s="130"/>
      <c r="V191" s="130"/>
      <c r="W191" s="130"/>
      <c r="X191" s="130"/>
      <c r="Y191" s="130"/>
      <c r="Z191" s="130">
        <f t="shared" si="16"/>
        <v>0</v>
      </c>
      <c r="AA191" s="130"/>
      <c r="AB191" s="128">
        <f t="shared" si="19"/>
        <v>0</v>
      </c>
      <c r="AC191" s="130">
        <f t="shared" si="13"/>
        <v>0</v>
      </c>
      <c r="AD191" s="130">
        <f t="shared" si="17"/>
        <v>240000</v>
      </c>
      <c r="AE191" s="130">
        <v>0</v>
      </c>
      <c r="AF191" s="130">
        <v>0</v>
      </c>
      <c r="AG191" s="130">
        <v>240000</v>
      </c>
      <c r="AH191" s="136">
        <v>0.01</v>
      </c>
    </row>
    <row r="192" spans="1:34" ht="21.75" x14ac:dyDescent="0.2">
      <c r="A192" s="130">
        <v>183</v>
      </c>
      <c r="B192" s="128" t="s">
        <v>2918</v>
      </c>
      <c r="C192" s="128" t="s">
        <v>9</v>
      </c>
      <c r="D192" s="130">
        <v>7150</v>
      </c>
      <c r="E192" s="130">
        <v>667</v>
      </c>
      <c r="F192" s="130">
        <v>114</v>
      </c>
      <c r="G192" s="130">
        <v>2</v>
      </c>
      <c r="H192" s="130">
        <v>1</v>
      </c>
      <c r="I192" s="130">
        <v>1</v>
      </c>
      <c r="J192" s="130">
        <v>84</v>
      </c>
      <c r="K192" s="52">
        <f t="shared" si="14"/>
        <v>584</v>
      </c>
      <c r="L192" s="130">
        <v>390</v>
      </c>
      <c r="M192" s="130">
        <f t="shared" si="15"/>
        <v>227760</v>
      </c>
      <c r="N192" s="130">
        <v>2</v>
      </c>
      <c r="O192" s="130" t="s">
        <v>2919</v>
      </c>
      <c r="P192" s="130" t="s">
        <v>15</v>
      </c>
      <c r="Q192" s="130" t="s">
        <v>12</v>
      </c>
      <c r="R192" s="130">
        <v>2</v>
      </c>
      <c r="S192" s="130">
        <v>117</v>
      </c>
      <c r="T192" s="130">
        <v>400</v>
      </c>
      <c r="U192" s="130">
        <v>184</v>
      </c>
      <c r="V192" s="130"/>
      <c r="W192" s="130"/>
      <c r="X192" s="130"/>
      <c r="Y192" s="130">
        <v>6400</v>
      </c>
      <c r="Z192" s="130">
        <f t="shared" si="16"/>
        <v>748800</v>
      </c>
      <c r="AA192" s="130">
        <v>21</v>
      </c>
      <c r="AB192" s="128">
        <f t="shared" si="19"/>
        <v>599040</v>
      </c>
      <c r="AC192" s="130">
        <f t="shared" si="13"/>
        <v>149760</v>
      </c>
      <c r="AD192" s="130">
        <f t="shared" si="17"/>
        <v>377520</v>
      </c>
      <c r="AE192" s="130">
        <v>0</v>
      </c>
      <c r="AF192" s="130">
        <v>50</v>
      </c>
      <c r="AG192" s="130">
        <v>0</v>
      </c>
      <c r="AH192" s="136">
        <f t="shared" si="18"/>
        <v>0</v>
      </c>
    </row>
    <row r="193" spans="1:34" ht="21.75" x14ac:dyDescent="0.2">
      <c r="A193" s="128">
        <v>184</v>
      </c>
      <c r="B193" s="128"/>
      <c r="C193" s="128" t="s">
        <v>9</v>
      </c>
      <c r="D193" s="130">
        <v>33782</v>
      </c>
      <c r="E193" s="130">
        <v>3832</v>
      </c>
      <c r="F193" s="130">
        <v>114</v>
      </c>
      <c r="G193" s="130">
        <v>1</v>
      </c>
      <c r="H193" s="130">
        <v>9</v>
      </c>
      <c r="I193" s="130">
        <v>1</v>
      </c>
      <c r="J193" s="130">
        <v>57</v>
      </c>
      <c r="K193" s="52">
        <f t="shared" si="14"/>
        <v>3757</v>
      </c>
      <c r="L193" s="130">
        <v>100</v>
      </c>
      <c r="M193" s="130">
        <f t="shared" si="15"/>
        <v>375700</v>
      </c>
      <c r="N193" s="130">
        <v>1</v>
      </c>
      <c r="O193" s="130" t="s">
        <v>2919</v>
      </c>
      <c r="P193" s="130"/>
      <c r="Q193" s="130"/>
      <c r="R193" s="130"/>
      <c r="S193" s="130"/>
      <c r="T193" s="130">
        <v>3757</v>
      </c>
      <c r="U193" s="130"/>
      <c r="V193" s="130"/>
      <c r="W193" s="130"/>
      <c r="X193" s="130"/>
      <c r="Y193" s="130"/>
      <c r="Z193" s="130">
        <f t="shared" si="16"/>
        <v>0</v>
      </c>
      <c r="AA193" s="130"/>
      <c r="AB193" s="128"/>
      <c r="AC193" s="130">
        <f t="shared" si="13"/>
        <v>0</v>
      </c>
      <c r="AD193" s="130">
        <f t="shared" si="17"/>
        <v>375700</v>
      </c>
      <c r="AE193" s="130">
        <v>0</v>
      </c>
      <c r="AF193" s="130">
        <v>50</v>
      </c>
      <c r="AG193" s="130">
        <v>0</v>
      </c>
      <c r="AH193" s="136">
        <f t="shared" si="18"/>
        <v>0</v>
      </c>
    </row>
    <row r="194" spans="1:34" ht="21.75" x14ac:dyDescent="0.2">
      <c r="A194" s="130">
        <v>185</v>
      </c>
      <c r="B194" s="128" t="s">
        <v>2920</v>
      </c>
      <c r="C194" s="128" t="s">
        <v>9</v>
      </c>
      <c r="D194" s="130">
        <v>52076</v>
      </c>
      <c r="E194" s="130">
        <v>4925</v>
      </c>
      <c r="F194" s="130">
        <v>44</v>
      </c>
      <c r="G194" s="130">
        <v>2</v>
      </c>
      <c r="H194" s="130"/>
      <c r="I194" s="130"/>
      <c r="J194" s="130">
        <v>76</v>
      </c>
      <c r="K194" s="52">
        <f t="shared" si="14"/>
        <v>76</v>
      </c>
      <c r="L194" s="130">
        <v>430</v>
      </c>
      <c r="M194" s="130">
        <f t="shared" si="15"/>
        <v>32680</v>
      </c>
      <c r="N194" s="130">
        <v>2</v>
      </c>
      <c r="O194" s="130" t="s">
        <v>2921</v>
      </c>
      <c r="P194" s="130" t="s">
        <v>15</v>
      </c>
      <c r="Q194" s="130" t="s">
        <v>42</v>
      </c>
      <c r="R194" s="130">
        <v>2</v>
      </c>
      <c r="S194" s="130">
        <v>54</v>
      </c>
      <c r="T194" s="130"/>
      <c r="U194" s="130">
        <v>76</v>
      </c>
      <c r="V194" s="130"/>
      <c r="W194" s="130"/>
      <c r="X194" s="130"/>
      <c r="Y194" s="130">
        <v>6400</v>
      </c>
      <c r="Z194" s="130">
        <f t="shared" si="16"/>
        <v>345600</v>
      </c>
      <c r="AA194" s="130">
        <v>6</v>
      </c>
      <c r="AB194" s="128">
        <f>Z194*6%</f>
        <v>20736</v>
      </c>
      <c r="AC194" s="130">
        <f t="shared" si="13"/>
        <v>324864</v>
      </c>
      <c r="AD194" s="130">
        <f t="shared" si="17"/>
        <v>357544</v>
      </c>
      <c r="AE194" s="130">
        <v>0</v>
      </c>
      <c r="AF194" s="130">
        <v>50</v>
      </c>
      <c r="AG194" s="130">
        <v>0</v>
      </c>
      <c r="AH194" s="136">
        <f t="shared" si="18"/>
        <v>0</v>
      </c>
    </row>
    <row r="195" spans="1:34" ht="21.75" x14ac:dyDescent="0.2">
      <c r="A195" s="128">
        <v>186</v>
      </c>
      <c r="B195" s="128" t="s">
        <v>2922</v>
      </c>
      <c r="C195" s="128" t="s">
        <v>9</v>
      </c>
      <c r="D195" s="130">
        <v>59037</v>
      </c>
      <c r="E195" s="130">
        <v>5577</v>
      </c>
      <c r="F195" s="130">
        <v>304</v>
      </c>
      <c r="G195" s="130">
        <v>2</v>
      </c>
      <c r="H195" s="130"/>
      <c r="I195" s="130">
        <v>1</v>
      </c>
      <c r="J195" s="130">
        <v>36</v>
      </c>
      <c r="K195" s="52">
        <f t="shared" si="14"/>
        <v>136</v>
      </c>
      <c r="L195" s="130">
        <v>430</v>
      </c>
      <c r="M195" s="130">
        <f t="shared" si="15"/>
        <v>58480</v>
      </c>
      <c r="N195" s="130">
        <v>2</v>
      </c>
      <c r="O195" s="130" t="s">
        <v>2923</v>
      </c>
      <c r="P195" s="130" t="s">
        <v>15</v>
      </c>
      <c r="Q195" s="130" t="s">
        <v>42</v>
      </c>
      <c r="R195" s="130">
        <v>2</v>
      </c>
      <c r="S195" s="130">
        <v>84</v>
      </c>
      <c r="T195" s="130"/>
      <c r="U195" s="130">
        <v>136</v>
      </c>
      <c r="V195" s="130"/>
      <c r="W195" s="130"/>
      <c r="X195" s="130"/>
      <c r="Y195" s="130">
        <v>6400</v>
      </c>
      <c r="Z195" s="130">
        <f t="shared" si="16"/>
        <v>537600</v>
      </c>
      <c r="AA195" s="130">
        <v>6</v>
      </c>
      <c r="AB195" s="128">
        <f>Z195*6%</f>
        <v>32256</v>
      </c>
      <c r="AC195" s="130">
        <f t="shared" si="13"/>
        <v>505344</v>
      </c>
      <c r="AD195" s="130">
        <f t="shared" si="17"/>
        <v>563824</v>
      </c>
      <c r="AE195" s="130">
        <v>0</v>
      </c>
      <c r="AF195" s="130">
        <v>50</v>
      </c>
      <c r="AG195" s="130">
        <v>0</v>
      </c>
      <c r="AH195" s="136">
        <f t="shared" si="18"/>
        <v>0</v>
      </c>
    </row>
    <row r="196" spans="1:34" ht="21.75" x14ac:dyDescent="0.2">
      <c r="A196" s="130">
        <v>187</v>
      </c>
      <c r="B196" s="128"/>
      <c r="C196" s="128" t="s">
        <v>9</v>
      </c>
      <c r="D196" s="130">
        <v>33783</v>
      </c>
      <c r="E196" s="130">
        <v>3833</v>
      </c>
      <c r="F196" s="130">
        <v>115</v>
      </c>
      <c r="G196" s="130">
        <v>1</v>
      </c>
      <c r="H196" s="130">
        <v>4</v>
      </c>
      <c r="I196" s="130">
        <v>1</v>
      </c>
      <c r="J196" s="130">
        <v>90</v>
      </c>
      <c r="K196" s="52">
        <f t="shared" si="14"/>
        <v>1790</v>
      </c>
      <c r="L196" s="130">
        <v>100</v>
      </c>
      <c r="M196" s="130">
        <f t="shared" si="15"/>
        <v>179000</v>
      </c>
      <c r="N196" s="130">
        <v>1</v>
      </c>
      <c r="O196" s="130" t="s">
        <v>2923</v>
      </c>
      <c r="P196" s="130"/>
      <c r="Q196" s="130"/>
      <c r="R196" s="130"/>
      <c r="S196" s="130"/>
      <c r="T196" s="130">
        <v>1790</v>
      </c>
      <c r="U196" s="130"/>
      <c r="V196" s="130"/>
      <c r="W196" s="130"/>
      <c r="X196" s="130"/>
      <c r="Y196" s="130"/>
      <c r="Z196" s="130">
        <f t="shared" si="16"/>
        <v>0</v>
      </c>
      <c r="AA196" s="130"/>
      <c r="AB196" s="128">
        <f t="shared" ref="AB196:AB259" si="20">Z196*80%</f>
        <v>0</v>
      </c>
      <c r="AC196" s="130">
        <f t="shared" si="13"/>
        <v>0</v>
      </c>
      <c r="AD196" s="130">
        <f t="shared" si="17"/>
        <v>179000</v>
      </c>
      <c r="AE196" s="130">
        <v>0</v>
      </c>
      <c r="AF196" s="130">
        <v>50</v>
      </c>
      <c r="AG196" s="130">
        <v>0</v>
      </c>
      <c r="AH196" s="136">
        <f t="shared" si="18"/>
        <v>0</v>
      </c>
    </row>
    <row r="197" spans="1:34" ht="21.75" x14ac:dyDescent="0.2">
      <c r="A197" s="128">
        <v>188</v>
      </c>
      <c r="B197" s="128" t="s">
        <v>2924</v>
      </c>
      <c r="C197" s="128" t="s">
        <v>9</v>
      </c>
      <c r="D197" s="130">
        <v>43652</v>
      </c>
      <c r="E197" s="130">
        <v>4318</v>
      </c>
      <c r="F197" s="130">
        <v>283</v>
      </c>
      <c r="G197" s="130">
        <v>2</v>
      </c>
      <c r="H197" s="130"/>
      <c r="I197" s="130">
        <v>2</v>
      </c>
      <c r="J197" s="130"/>
      <c r="K197" s="52">
        <f t="shared" si="14"/>
        <v>200</v>
      </c>
      <c r="L197" s="130">
        <v>150</v>
      </c>
      <c r="M197" s="130">
        <f t="shared" si="15"/>
        <v>30000</v>
      </c>
      <c r="N197" s="130">
        <v>2</v>
      </c>
      <c r="O197" s="130" t="s">
        <v>2925</v>
      </c>
      <c r="P197" s="130" t="s">
        <v>15</v>
      </c>
      <c r="Q197" s="130" t="s">
        <v>12</v>
      </c>
      <c r="R197" s="130">
        <v>2</v>
      </c>
      <c r="S197" s="130">
        <v>141</v>
      </c>
      <c r="T197" s="130"/>
      <c r="U197" s="130">
        <v>200</v>
      </c>
      <c r="V197" s="130"/>
      <c r="W197" s="130"/>
      <c r="X197" s="130"/>
      <c r="Y197" s="130">
        <v>6400</v>
      </c>
      <c r="Z197" s="130">
        <f t="shared" si="16"/>
        <v>902400</v>
      </c>
      <c r="AA197" s="130">
        <v>21</v>
      </c>
      <c r="AB197" s="128">
        <f t="shared" si="20"/>
        <v>721920</v>
      </c>
      <c r="AC197" s="130">
        <f t="shared" si="13"/>
        <v>180480</v>
      </c>
      <c r="AD197" s="130">
        <f t="shared" si="17"/>
        <v>210480</v>
      </c>
      <c r="AE197" s="130">
        <v>0</v>
      </c>
      <c r="AF197" s="130">
        <v>50</v>
      </c>
      <c r="AG197" s="130">
        <v>0</v>
      </c>
      <c r="AH197" s="136">
        <f t="shared" si="18"/>
        <v>0</v>
      </c>
    </row>
    <row r="198" spans="1:34" ht="21.75" x14ac:dyDescent="0.2">
      <c r="A198" s="130">
        <v>189</v>
      </c>
      <c r="B198" s="128"/>
      <c r="C198" s="128" t="s">
        <v>9</v>
      </c>
      <c r="D198" s="130">
        <v>53392</v>
      </c>
      <c r="E198" s="130">
        <v>4412</v>
      </c>
      <c r="F198" s="130">
        <v>136</v>
      </c>
      <c r="G198" s="130">
        <v>1</v>
      </c>
      <c r="H198" s="130">
        <v>15</v>
      </c>
      <c r="I198" s="130">
        <v>3</v>
      </c>
      <c r="J198" s="130">
        <v>32</v>
      </c>
      <c r="K198" s="52">
        <f t="shared" si="14"/>
        <v>6332</v>
      </c>
      <c r="L198" s="130">
        <v>110</v>
      </c>
      <c r="M198" s="130">
        <f t="shared" si="15"/>
        <v>696520</v>
      </c>
      <c r="N198" s="130">
        <v>1</v>
      </c>
      <c r="O198" s="130" t="s">
        <v>2925</v>
      </c>
      <c r="P198" s="130"/>
      <c r="Q198" s="130"/>
      <c r="R198" s="130"/>
      <c r="S198" s="130"/>
      <c r="T198" s="130">
        <v>6332</v>
      </c>
      <c r="U198" s="130"/>
      <c r="V198" s="130"/>
      <c r="W198" s="130"/>
      <c r="X198" s="130"/>
      <c r="Y198" s="130"/>
      <c r="Z198" s="130">
        <f t="shared" si="16"/>
        <v>0</v>
      </c>
      <c r="AA198" s="130"/>
      <c r="AB198" s="128">
        <f t="shared" si="20"/>
        <v>0</v>
      </c>
      <c r="AC198" s="130">
        <f t="shared" si="13"/>
        <v>0</v>
      </c>
      <c r="AD198" s="130">
        <f t="shared" si="17"/>
        <v>696520</v>
      </c>
      <c r="AE198" s="130">
        <v>0</v>
      </c>
      <c r="AF198" s="130">
        <v>50</v>
      </c>
      <c r="AG198" s="130">
        <v>0</v>
      </c>
      <c r="AH198" s="136">
        <f t="shared" si="18"/>
        <v>0</v>
      </c>
    </row>
    <row r="199" spans="1:34" ht="21.75" x14ac:dyDescent="0.2">
      <c r="A199" s="128">
        <v>190</v>
      </c>
      <c r="B199" s="128"/>
      <c r="C199" s="128" t="s">
        <v>9</v>
      </c>
      <c r="D199" s="130">
        <v>44632</v>
      </c>
      <c r="E199" s="130">
        <v>4462</v>
      </c>
      <c r="F199" s="130">
        <v>138</v>
      </c>
      <c r="G199" s="130">
        <v>1</v>
      </c>
      <c r="H199" s="130">
        <v>5</v>
      </c>
      <c r="I199" s="130">
        <v>2</v>
      </c>
      <c r="J199" s="130">
        <v>61</v>
      </c>
      <c r="K199" s="52">
        <f t="shared" si="14"/>
        <v>2261</v>
      </c>
      <c r="L199" s="130">
        <v>100</v>
      </c>
      <c r="M199" s="130">
        <f t="shared" si="15"/>
        <v>226100</v>
      </c>
      <c r="N199" s="130">
        <v>1</v>
      </c>
      <c r="O199" s="130" t="s">
        <v>2925</v>
      </c>
      <c r="P199" s="130"/>
      <c r="Q199" s="130"/>
      <c r="R199" s="130"/>
      <c r="S199" s="130"/>
      <c r="T199" s="130">
        <v>2261</v>
      </c>
      <c r="U199" s="130"/>
      <c r="V199" s="130"/>
      <c r="W199" s="130"/>
      <c r="X199" s="130"/>
      <c r="Y199" s="130"/>
      <c r="Z199" s="130">
        <f t="shared" si="16"/>
        <v>0</v>
      </c>
      <c r="AA199" s="130"/>
      <c r="AB199" s="128">
        <f t="shared" si="20"/>
        <v>0</v>
      </c>
      <c r="AC199" s="130">
        <f t="shared" si="13"/>
        <v>0</v>
      </c>
      <c r="AD199" s="130">
        <f t="shared" si="17"/>
        <v>226100</v>
      </c>
      <c r="AE199" s="130">
        <v>0</v>
      </c>
      <c r="AF199" s="130">
        <v>50</v>
      </c>
      <c r="AG199" s="130">
        <v>0</v>
      </c>
      <c r="AH199" s="136">
        <f t="shared" si="18"/>
        <v>0</v>
      </c>
    </row>
    <row r="200" spans="1:34" ht="21.75" x14ac:dyDescent="0.2">
      <c r="A200" s="130">
        <v>191</v>
      </c>
      <c r="B200" s="128" t="s">
        <v>2663</v>
      </c>
      <c r="C200" s="128" t="s">
        <v>9</v>
      </c>
      <c r="D200" s="130">
        <v>7133</v>
      </c>
      <c r="E200" s="130">
        <v>650</v>
      </c>
      <c r="F200" s="130">
        <v>97</v>
      </c>
      <c r="G200" s="130">
        <v>2</v>
      </c>
      <c r="H200" s="130"/>
      <c r="I200" s="130">
        <v>1</v>
      </c>
      <c r="J200" s="130">
        <v>33</v>
      </c>
      <c r="K200" s="52">
        <f t="shared" si="14"/>
        <v>133</v>
      </c>
      <c r="L200" s="130">
        <v>430</v>
      </c>
      <c r="M200" s="130">
        <f t="shared" si="15"/>
        <v>57190</v>
      </c>
      <c r="N200" s="130">
        <v>2</v>
      </c>
      <c r="O200" s="130" t="s">
        <v>2926</v>
      </c>
      <c r="P200" s="130" t="s">
        <v>15</v>
      </c>
      <c r="Q200" s="130" t="s">
        <v>12</v>
      </c>
      <c r="R200" s="130">
        <v>2</v>
      </c>
      <c r="S200" s="130">
        <v>162</v>
      </c>
      <c r="T200" s="130"/>
      <c r="U200" s="130">
        <v>133</v>
      </c>
      <c r="V200" s="130"/>
      <c r="W200" s="130"/>
      <c r="X200" s="130"/>
      <c r="Y200" s="130">
        <v>6400</v>
      </c>
      <c r="Z200" s="130">
        <f t="shared" si="16"/>
        <v>1036800</v>
      </c>
      <c r="AA200" s="130">
        <v>21</v>
      </c>
      <c r="AB200" s="128">
        <f t="shared" si="20"/>
        <v>829440</v>
      </c>
      <c r="AC200" s="130">
        <f t="shared" si="13"/>
        <v>207360</v>
      </c>
      <c r="AD200" s="130">
        <f t="shared" si="17"/>
        <v>264550</v>
      </c>
      <c r="AE200" s="130">
        <v>0</v>
      </c>
      <c r="AF200" s="130">
        <v>50</v>
      </c>
      <c r="AG200" s="130">
        <v>0</v>
      </c>
      <c r="AH200" s="136">
        <f t="shared" si="18"/>
        <v>0</v>
      </c>
    </row>
    <row r="201" spans="1:34" ht="21.75" x14ac:dyDescent="0.2">
      <c r="A201" s="128">
        <v>192</v>
      </c>
      <c r="B201" s="128"/>
      <c r="C201" s="128" t="s">
        <v>9</v>
      </c>
      <c r="D201" s="130">
        <v>56190</v>
      </c>
      <c r="E201" s="130">
        <v>5794</v>
      </c>
      <c r="F201" s="130">
        <v>297</v>
      </c>
      <c r="G201" s="130">
        <v>1</v>
      </c>
      <c r="H201" s="130"/>
      <c r="I201" s="130"/>
      <c r="J201" s="130">
        <v>52</v>
      </c>
      <c r="K201" s="52">
        <f t="shared" si="14"/>
        <v>52</v>
      </c>
      <c r="L201" s="130">
        <v>430</v>
      </c>
      <c r="M201" s="130">
        <f t="shared" si="15"/>
        <v>22360</v>
      </c>
      <c r="N201" s="130">
        <v>1</v>
      </c>
      <c r="O201" s="130" t="s">
        <v>2926</v>
      </c>
      <c r="P201" s="130"/>
      <c r="Q201" s="130"/>
      <c r="R201" s="130"/>
      <c r="S201" s="130"/>
      <c r="T201" s="130">
        <v>52</v>
      </c>
      <c r="U201" s="130"/>
      <c r="V201" s="130"/>
      <c r="W201" s="130"/>
      <c r="X201" s="130"/>
      <c r="Y201" s="130"/>
      <c r="Z201" s="130">
        <f t="shared" si="16"/>
        <v>0</v>
      </c>
      <c r="AA201" s="130"/>
      <c r="AB201" s="128">
        <f t="shared" si="20"/>
        <v>0</v>
      </c>
      <c r="AC201" s="130">
        <f t="shared" si="13"/>
        <v>0</v>
      </c>
      <c r="AD201" s="130">
        <f t="shared" si="17"/>
        <v>22360</v>
      </c>
      <c r="AE201" s="130">
        <v>0</v>
      </c>
      <c r="AF201" s="130">
        <v>50</v>
      </c>
      <c r="AG201" s="130">
        <v>0</v>
      </c>
      <c r="AH201" s="136">
        <f t="shared" si="18"/>
        <v>0</v>
      </c>
    </row>
    <row r="202" spans="1:34" ht="21.75" x14ac:dyDescent="0.2">
      <c r="A202" s="130">
        <v>193</v>
      </c>
      <c r="B202" s="128"/>
      <c r="C202" s="128" t="s">
        <v>9</v>
      </c>
      <c r="D202" s="130">
        <v>16569</v>
      </c>
      <c r="E202" s="130">
        <v>2621</v>
      </c>
      <c r="F202" s="130">
        <v>151</v>
      </c>
      <c r="G202" s="130">
        <v>1</v>
      </c>
      <c r="H202" s="130">
        <v>14</v>
      </c>
      <c r="I202" s="130"/>
      <c r="J202" s="130">
        <v>5</v>
      </c>
      <c r="K202" s="52">
        <f t="shared" si="14"/>
        <v>5605</v>
      </c>
      <c r="L202" s="130">
        <v>75</v>
      </c>
      <c r="M202" s="130">
        <f t="shared" si="15"/>
        <v>420375</v>
      </c>
      <c r="N202" s="130">
        <v>1</v>
      </c>
      <c r="O202" s="130" t="s">
        <v>2926</v>
      </c>
      <c r="P202" s="130"/>
      <c r="Q202" s="130"/>
      <c r="R202" s="130"/>
      <c r="S202" s="130"/>
      <c r="T202" s="130">
        <v>5605</v>
      </c>
      <c r="U202" s="130"/>
      <c r="V202" s="130"/>
      <c r="W202" s="130"/>
      <c r="X202" s="130"/>
      <c r="Y202" s="130"/>
      <c r="Z202" s="130">
        <f t="shared" si="16"/>
        <v>0</v>
      </c>
      <c r="AA202" s="130"/>
      <c r="AB202" s="128">
        <f t="shared" si="20"/>
        <v>0</v>
      </c>
      <c r="AC202" s="130">
        <f t="shared" si="13"/>
        <v>0</v>
      </c>
      <c r="AD202" s="130">
        <f t="shared" si="17"/>
        <v>420375</v>
      </c>
      <c r="AE202" s="130">
        <v>0</v>
      </c>
      <c r="AF202" s="130">
        <v>50</v>
      </c>
      <c r="AG202" s="130">
        <v>0</v>
      </c>
      <c r="AH202" s="136">
        <f t="shared" si="18"/>
        <v>0</v>
      </c>
    </row>
    <row r="203" spans="1:34" ht="21.75" x14ac:dyDescent="0.2">
      <c r="A203" s="128">
        <v>194</v>
      </c>
      <c r="B203" s="128" t="s">
        <v>2562</v>
      </c>
      <c r="C203" s="128" t="s">
        <v>9</v>
      </c>
      <c r="D203" s="130">
        <v>41816</v>
      </c>
      <c r="E203" s="130">
        <v>4275</v>
      </c>
      <c r="F203" s="130">
        <v>4</v>
      </c>
      <c r="G203" s="130">
        <v>2</v>
      </c>
      <c r="H203" s="130"/>
      <c r="I203" s="130">
        <v>1</v>
      </c>
      <c r="J203" s="130">
        <v>89</v>
      </c>
      <c r="K203" s="52">
        <f t="shared" si="14"/>
        <v>189</v>
      </c>
      <c r="L203" s="130">
        <v>430</v>
      </c>
      <c r="M203" s="130">
        <f t="shared" si="15"/>
        <v>81270</v>
      </c>
      <c r="N203" s="130">
        <v>2</v>
      </c>
      <c r="O203" s="130" t="s">
        <v>2927</v>
      </c>
      <c r="P203" s="130" t="s">
        <v>15</v>
      </c>
      <c r="Q203" s="130" t="s">
        <v>12</v>
      </c>
      <c r="R203" s="130">
        <v>2</v>
      </c>
      <c r="S203" s="130">
        <v>119</v>
      </c>
      <c r="T203" s="130"/>
      <c r="U203" s="130">
        <v>189</v>
      </c>
      <c r="V203" s="130"/>
      <c r="W203" s="130"/>
      <c r="X203" s="130"/>
      <c r="Y203" s="130">
        <v>6400</v>
      </c>
      <c r="Z203" s="130">
        <f t="shared" si="16"/>
        <v>761600</v>
      </c>
      <c r="AA203" s="130">
        <v>21</v>
      </c>
      <c r="AB203" s="128">
        <f t="shared" si="20"/>
        <v>609280</v>
      </c>
      <c r="AC203" s="130">
        <f t="shared" ref="AC203:AC266" si="21">Z203-AB203</f>
        <v>152320</v>
      </c>
      <c r="AD203" s="130">
        <f t="shared" si="17"/>
        <v>233590</v>
      </c>
      <c r="AE203" s="130">
        <v>0</v>
      </c>
      <c r="AF203" s="130">
        <v>50</v>
      </c>
      <c r="AG203" s="130">
        <v>0</v>
      </c>
      <c r="AH203" s="136">
        <f t="shared" si="18"/>
        <v>0</v>
      </c>
    </row>
    <row r="204" spans="1:34" ht="21.75" x14ac:dyDescent="0.2">
      <c r="A204" s="130">
        <v>195</v>
      </c>
      <c r="B204" s="128"/>
      <c r="C204" s="128" t="s">
        <v>9</v>
      </c>
      <c r="D204" s="130">
        <v>48547</v>
      </c>
      <c r="E204" s="130">
        <v>4667</v>
      </c>
      <c r="F204" s="130">
        <v>272</v>
      </c>
      <c r="G204" s="130">
        <v>1</v>
      </c>
      <c r="H204" s="130">
        <v>6</v>
      </c>
      <c r="I204" s="130">
        <v>2</v>
      </c>
      <c r="J204" s="130">
        <v>52</v>
      </c>
      <c r="K204" s="52">
        <f t="shared" si="14"/>
        <v>2652</v>
      </c>
      <c r="L204" s="130">
        <v>75</v>
      </c>
      <c r="M204" s="130">
        <f t="shared" si="15"/>
        <v>198900</v>
      </c>
      <c r="N204" s="130">
        <v>1</v>
      </c>
      <c r="O204" s="130" t="s">
        <v>2927</v>
      </c>
      <c r="P204" s="130"/>
      <c r="Q204" s="130"/>
      <c r="R204" s="130"/>
      <c r="S204" s="130"/>
      <c r="T204" s="130">
        <v>2652</v>
      </c>
      <c r="U204" s="130"/>
      <c r="V204" s="130"/>
      <c r="W204" s="130"/>
      <c r="X204" s="130"/>
      <c r="Y204" s="130"/>
      <c r="Z204" s="130">
        <f t="shared" si="16"/>
        <v>0</v>
      </c>
      <c r="AA204" s="130"/>
      <c r="AB204" s="128">
        <f t="shared" si="20"/>
        <v>0</v>
      </c>
      <c r="AC204" s="130">
        <f t="shared" si="21"/>
        <v>0</v>
      </c>
      <c r="AD204" s="130">
        <f t="shared" si="17"/>
        <v>198900</v>
      </c>
      <c r="AE204" s="130">
        <v>0</v>
      </c>
      <c r="AF204" s="130">
        <v>50</v>
      </c>
      <c r="AG204" s="130">
        <v>0</v>
      </c>
      <c r="AH204" s="136">
        <f t="shared" si="18"/>
        <v>0</v>
      </c>
    </row>
    <row r="205" spans="1:34" ht="21.75" x14ac:dyDescent="0.2">
      <c r="A205" s="128">
        <v>196</v>
      </c>
      <c r="B205" s="128"/>
      <c r="C205" s="128" t="s">
        <v>9</v>
      </c>
      <c r="D205" s="130">
        <v>50264</v>
      </c>
      <c r="E205" s="130">
        <v>4801</v>
      </c>
      <c r="F205" s="130">
        <v>37</v>
      </c>
      <c r="G205" s="130">
        <v>1</v>
      </c>
      <c r="H205" s="130"/>
      <c r="I205" s="130"/>
      <c r="J205" s="130">
        <v>96</v>
      </c>
      <c r="K205" s="52">
        <f t="shared" si="14"/>
        <v>96</v>
      </c>
      <c r="L205" s="130">
        <v>75</v>
      </c>
      <c r="M205" s="130">
        <f t="shared" si="15"/>
        <v>7200</v>
      </c>
      <c r="N205" s="130">
        <v>1</v>
      </c>
      <c r="O205" s="130" t="s">
        <v>2927</v>
      </c>
      <c r="P205" s="130"/>
      <c r="Q205" s="130"/>
      <c r="R205" s="130"/>
      <c r="S205" s="130"/>
      <c r="T205" s="130">
        <v>96</v>
      </c>
      <c r="U205" s="130"/>
      <c r="V205" s="130"/>
      <c r="W205" s="130"/>
      <c r="X205" s="130"/>
      <c r="Y205" s="130"/>
      <c r="Z205" s="130">
        <f t="shared" si="16"/>
        <v>0</v>
      </c>
      <c r="AA205" s="130"/>
      <c r="AB205" s="128">
        <f t="shared" si="20"/>
        <v>0</v>
      </c>
      <c r="AC205" s="130">
        <f t="shared" si="21"/>
        <v>0</v>
      </c>
      <c r="AD205" s="130">
        <f t="shared" si="17"/>
        <v>7200</v>
      </c>
      <c r="AE205" s="130">
        <v>0</v>
      </c>
      <c r="AF205" s="130">
        <v>50</v>
      </c>
      <c r="AG205" s="130">
        <v>0</v>
      </c>
      <c r="AH205" s="136">
        <f t="shared" si="18"/>
        <v>0</v>
      </c>
    </row>
    <row r="206" spans="1:34" ht="21.75" x14ac:dyDescent="0.2">
      <c r="A206" s="130">
        <v>197</v>
      </c>
      <c r="B206" s="128"/>
      <c r="C206" s="128" t="s">
        <v>9</v>
      </c>
      <c r="D206" s="130">
        <v>44312</v>
      </c>
      <c r="E206" s="130">
        <v>4435</v>
      </c>
      <c r="F206" s="130">
        <v>19</v>
      </c>
      <c r="G206" s="130">
        <v>1</v>
      </c>
      <c r="H206" s="130">
        <v>4</v>
      </c>
      <c r="I206" s="130"/>
      <c r="J206" s="130">
        <v>40</v>
      </c>
      <c r="K206" s="52">
        <f t="shared" ref="K206:K269" si="22">H206*400+I206*100+J206</f>
        <v>1640</v>
      </c>
      <c r="L206" s="130">
        <v>75</v>
      </c>
      <c r="M206" s="130">
        <f t="shared" ref="M206:M269" si="23">K206*L206</f>
        <v>123000</v>
      </c>
      <c r="N206" s="130">
        <v>1</v>
      </c>
      <c r="O206" s="130" t="s">
        <v>2927</v>
      </c>
      <c r="P206" s="130"/>
      <c r="Q206" s="130"/>
      <c r="R206" s="130"/>
      <c r="S206" s="130"/>
      <c r="T206" s="130">
        <v>1640</v>
      </c>
      <c r="U206" s="130"/>
      <c r="V206" s="130"/>
      <c r="W206" s="130"/>
      <c r="X206" s="130"/>
      <c r="Y206" s="130"/>
      <c r="Z206" s="130">
        <f t="shared" ref="Z206:Z269" si="24">S206*Y206</f>
        <v>0</v>
      </c>
      <c r="AA206" s="130"/>
      <c r="AB206" s="128">
        <f t="shared" si="20"/>
        <v>0</v>
      </c>
      <c r="AC206" s="130">
        <f t="shared" si="21"/>
        <v>0</v>
      </c>
      <c r="AD206" s="130">
        <f t="shared" ref="AD206:AD269" si="25">M206+AC206</f>
        <v>123000</v>
      </c>
      <c r="AE206" s="130">
        <v>0</v>
      </c>
      <c r="AF206" s="130">
        <v>50</v>
      </c>
      <c r="AG206" s="130">
        <v>0</v>
      </c>
      <c r="AH206" s="136">
        <f t="shared" ref="AH206:AH269" si="26">AF206*AG206%</f>
        <v>0</v>
      </c>
    </row>
    <row r="207" spans="1:34" ht="21.75" x14ac:dyDescent="0.2">
      <c r="A207" s="128">
        <v>198</v>
      </c>
      <c r="B207" s="128"/>
      <c r="C207" s="128" t="s">
        <v>9</v>
      </c>
      <c r="D207" s="130">
        <v>7344</v>
      </c>
      <c r="E207" s="130">
        <v>859</v>
      </c>
      <c r="F207" s="130">
        <v>109</v>
      </c>
      <c r="G207" s="130">
        <v>1</v>
      </c>
      <c r="H207" s="130">
        <v>3</v>
      </c>
      <c r="I207" s="130"/>
      <c r="J207" s="130">
        <v>54</v>
      </c>
      <c r="K207" s="52">
        <f t="shared" si="22"/>
        <v>1254</v>
      </c>
      <c r="L207" s="130">
        <v>75</v>
      </c>
      <c r="M207" s="130">
        <f t="shared" si="23"/>
        <v>94050</v>
      </c>
      <c r="N207" s="130">
        <v>1</v>
      </c>
      <c r="O207" s="130" t="s">
        <v>2927</v>
      </c>
      <c r="P207" s="130"/>
      <c r="Q207" s="130"/>
      <c r="R207" s="130"/>
      <c r="S207" s="130"/>
      <c r="T207" s="130">
        <v>1254</v>
      </c>
      <c r="U207" s="130"/>
      <c r="V207" s="130"/>
      <c r="W207" s="130"/>
      <c r="X207" s="130"/>
      <c r="Y207" s="130"/>
      <c r="Z207" s="130">
        <f t="shared" si="24"/>
        <v>0</v>
      </c>
      <c r="AA207" s="130"/>
      <c r="AB207" s="128">
        <f t="shared" si="20"/>
        <v>0</v>
      </c>
      <c r="AC207" s="130">
        <f t="shared" si="21"/>
        <v>0</v>
      </c>
      <c r="AD207" s="130">
        <f t="shared" si="25"/>
        <v>94050</v>
      </c>
      <c r="AE207" s="130">
        <v>0</v>
      </c>
      <c r="AF207" s="130">
        <v>50</v>
      </c>
      <c r="AG207" s="130">
        <v>0</v>
      </c>
      <c r="AH207" s="136">
        <f t="shared" si="26"/>
        <v>0</v>
      </c>
    </row>
    <row r="208" spans="1:34" ht="21.75" x14ac:dyDescent="0.2">
      <c r="A208" s="130">
        <v>199</v>
      </c>
      <c r="B208" s="128"/>
      <c r="C208" s="128" t="s">
        <v>9</v>
      </c>
      <c r="D208" s="130">
        <v>56705</v>
      </c>
      <c r="E208" s="130">
        <v>5784</v>
      </c>
      <c r="F208" s="130">
        <v>181</v>
      </c>
      <c r="G208" s="130">
        <v>1</v>
      </c>
      <c r="H208" s="130">
        <v>5</v>
      </c>
      <c r="I208" s="130"/>
      <c r="J208" s="130"/>
      <c r="K208" s="52">
        <f t="shared" si="22"/>
        <v>2000</v>
      </c>
      <c r="L208" s="130">
        <v>75</v>
      </c>
      <c r="M208" s="130">
        <f t="shared" si="23"/>
        <v>150000</v>
      </c>
      <c r="N208" s="130">
        <v>1</v>
      </c>
      <c r="O208" s="130" t="s">
        <v>2927</v>
      </c>
      <c r="P208" s="130"/>
      <c r="Q208" s="130"/>
      <c r="R208" s="130"/>
      <c r="S208" s="130"/>
      <c r="T208" s="130">
        <v>2000</v>
      </c>
      <c r="U208" s="130"/>
      <c r="V208" s="130"/>
      <c r="W208" s="130"/>
      <c r="X208" s="130"/>
      <c r="Y208" s="130"/>
      <c r="Z208" s="130">
        <f t="shared" si="24"/>
        <v>0</v>
      </c>
      <c r="AA208" s="130"/>
      <c r="AB208" s="128">
        <f t="shared" si="20"/>
        <v>0</v>
      </c>
      <c r="AC208" s="130">
        <f t="shared" si="21"/>
        <v>0</v>
      </c>
      <c r="AD208" s="130">
        <f t="shared" si="25"/>
        <v>150000</v>
      </c>
      <c r="AE208" s="130">
        <v>0</v>
      </c>
      <c r="AF208" s="130">
        <v>50</v>
      </c>
      <c r="AG208" s="130">
        <v>0</v>
      </c>
      <c r="AH208" s="136">
        <f t="shared" si="26"/>
        <v>0</v>
      </c>
    </row>
    <row r="209" spans="1:34" ht="21.75" x14ac:dyDescent="0.2">
      <c r="A209" s="128">
        <v>200</v>
      </c>
      <c r="B209" s="128"/>
      <c r="C209" s="128" t="s">
        <v>9</v>
      </c>
      <c r="D209" s="130"/>
      <c r="E209" s="130">
        <v>3653</v>
      </c>
      <c r="F209" s="130">
        <v>51</v>
      </c>
      <c r="G209" s="130">
        <v>1</v>
      </c>
      <c r="H209" s="130">
        <v>10</v>
      </c>
      <c r="I209" s="130"/>
      <c r="J209" s="130"/>
      <c r="K209" s="52">
        <f t="shared" si="22"/>
        <v>4000</v>
      </c>
      <c r="L209" s="130">
        <v>75</v>
      </c>
      <c r="M209" s="130">
        <f t="shared" si="23"/>
        <v>300000</v>
      </c>
      <c r="N209" s="130">
        <v>1</v>
      </c>
      <c r="O209" s="130" t="s">
        <v>2927</v>
      </c>
      <c r="P209" s="130"/>
      <c r="Q209" s="130"/>
      <c r="R209" s="130"/>
      <c r="S209" s="130"/>
      <c r="T209" s="130">
        <v>4000</v>
      </c>
      <c r="U209" s="130"/>
      <c r="V209" s="130"/>
      <c r="W209" s="130"/>
      <c r="X209" s="130"/>
      <c r="Y209" s="130"/>
      <c r="Z209" s="130">
        <f t="shared" si="24"/>
        <v>0</v>
      </c>
      <c r="AA209" s="130"/>
      <c r="AB209" s="128">
        <f t="shared" si="20"/>
        <v>0</v>
      </c>
      <c r="AC209" s="130">
        <f t="shared" si="21"/>
        <v>0</v>
      </c>
      <c r="AD209" s="130">
        <f t="shared" si="25"/>
        <v>300000</v>
      </c>
      <c r="AE209" s="130">
        <v>0</v>
      </c>
      <c r="AF209" s="130">
        <v>50</v>
      </c>
      <c r="AG209" s="130">
        <v>0</v>
      </c>
      <c r="AH209" s="136">
        <f t="shared" si="26"/>
        <v>0</v>
      </c>
    </row>
    <row r="210" spans="1:34" ht="21.75" x14ac:dyDescent="0.2">
      <c r="A210" s="130">
        <v>201</v>
      </c>
      <c r="B210" s="128"/>
      <c r="C210" s="128" t="s">
        <v>9</v>
      </c>
      <c r="D210" s="130">
        <v>7245</v>
      </c>
      <c r="E210" s="130">
        <v>759</v>
      </c>
      <c r="F210" s="130">
        <v>95</v>
      </c>
      <c r="G210" s="130">
        <v>1</v>
      </c>
      <c r="H210" s="130">
        <v>1</v>
      </c>
      <c r="I210" s="130"/>
      <c r="J210" s="130">
        <v>99</v>
      </c>
      <c r="K210" s="52">
        <f t="shared" si="22"/>
        <v>499</v>
      </c>
      <c r="L210" s="130">
        <v>75</v>
      </c>
      <c r="M210" s="130">
        <f t="shared" si="23"/>
        <v>37425</v>
      </c>
      <c r="N210" s="130">
        <v>1</v>
      </c>
      <c r="O210" s="130" t="s">
        <v>2927</v>
      </c>
      <c r="P210" s="130"/>
      <c r="Q210" s="130"/>
      <c r="R210" s="130"/>
      <c r="S210" s="130"/>
      <c r="T210" s="130">
        <v>499</v>
      </c>
      <c r="U210" s="130"/>
      <c r="V210" s="130"/>
      <c r="W210" s="130"/>
      <c r="X210" s="130"/>
      <c r="Y210" s="130"/>
      <c r="Z210" s="130">
        <f t="shared" si="24"/>
        <v>0</v>
      </c>
      <c r="AA210" s="130"/>
      <c r="AB210" s="128"/>
      <c r="AC210" s="130">
        <f t="shared" si="21"/>
        <v>0</v>
      </c>
      <c r="AD210" s="130">
        <f t="shared" si="25"/>
        <v>37425</v>
      </c>
      <c r="AE210" s="130">
        <v>0</v>
      </c>
      <c r="AF210" s="130">
        <v>50</v>
      </c>
      <c r="AG210" s="130">
        <v>0</v>
      </c>
      <c r="AH210" s="136">
        <f t="shared" si="26"/>
        <v>0</v>
      </c>
    </row>
    <row r="211" spans="1:34" ht="21.75" x14ac:dyDescent="0.2">
      <c r="A211" s="128">
        <v>202</v>
      </c>
      <c r="B211" s="128" t="s">
        <v>2928</v>
      </c>
      <c r="C211" s="128" t="s">
        <v>9</v>
      </c>
      <c r="D211" s="130">
        <v>7232</v>
      </c>
      <c r="E211" s="130">
        <v>746</v>
      </c>
      <c r="F211" s="130">
        <v>82</v>
      </c>
      <c r="G211" s="130">
        <v>2</v>
      </c>
      <c r="H211" s="130"/>
      <c r="I211" s="130">
        <v>2</v>
      </c>
      <c r="J211" s="130">
        <v>13</v>
      </c>
      <c r="K211" s="52">
        <f t="shared" si="22"/>
        <v>213</v>
      </c>
      <c r="L211" s="130">
        <v>290</v>
      </c>
      <c r="M211" s="130">
        <f t="shared" si="23"/>
        <v>61770</v>
      </c>
      <c r="N211" s="130">
        <v>2</v>
      </c>
      <c r="O211" s="130" t="s">
        <v>2929</v>
      </c>
      <c r="P211" s="130" t="s">
        <v>15</v>
      </c>
      <c r="Q211" s="130" t="s">
        <v>12</v>
      </c>
      <c r="R211" s="130">
        <v>2</v>
      </c>
      <c r="S211" s="130">
        <v>90</v>
      </c>
      <c r="T211" s="130"/>
      <c r="U211" s="130">
        <v>213</v>
      </c>
      <c r="V211" s="130"/>
      <c r="W211" s="130"/>
      <c r="X211" s="130"/>
      <c r="Y211" s="130">
        <v>6400</v>
      </c>
      <c r="Z211" s="130">
        <f t="shared" si="24"/>
        <v>576000</v>
      </c>
      <c r="AA211" s="130">
        <v>10</v>
      </c>
      <c r="AB211" s="128">
        <f>Z211*30%</f>
        <v>172800</v>
      </c>
      <c r="AC211" s="130">
        <f t="shared" si="21"/>
        <v>403200</v>
      </c>
      <c r="AD211" s="130">
        <f t="shared" si="25"/>
        <v>464970</v>
      </c>
      <c r="AE211" s="130">
        <v>0</v>
      </c>
      <c r="AF211" s="130">
        <v>50</v>
      </c>
      <c r="AG211" s="130">
        <v>0</v>
      </c>
      <c r="AH211" s="136">
        <f t="shared" si="26"/>
        <v>0</v>
      </c>
    </row>
    <row r="212" spans="1:34" ht="21.75" x14ac:dyDescent="0.2">
      <c r="A212" s="130">
        <v>203</v>
      </c>
      <c r="B212" s="128"/>
      <c r="C212" s="128" t="s">
        <v>9</v>
      </c>
      <c r="D212" s="130">
        <v>41955</v>
      </c>
      <c r="E212" s="130">
        <v>4287</v>
      </c>
      <c r="F212" s="130">
        <v>170</v>
      </c>
      <c r="G212" s="130">
        <v>1</v>
      </c>
      <c r="H212" s="130"/>
      <c r="I212" s="130">
        <v>1</v>
      </c>
      <c r="J212" s="130">
        <v>72</v>
      </c>
      <c r="K212" s="52">
        <f t="shared" si="22"/>
        <v>172</v>
      </c>
      <c r="L212" s="130">
        <v>450</v>
      </c>
      <c r="M212" s="130">
        <f t="shared" si="23"/>
        <v>77400</v>
      </c>
      <c r="N212" s="130">
        <v>1</v>
      </c>
      <c r="O212" s="130" t="s">
        <v>2929</v>
      </c>
      <c r="P212" s="130"/>
      <c r="Q212" s="130"/>
      <c r="R212" s="130"/>
      <c r="S212" s="130"/>
      <c r="T212" s="130">
        <v>172</v>
      </c>
      <c r="U212" s="130"/>
      <c r="V212" s="130"/>
      <c r="W212" s="130"/>
      <c r="X212" s="130"/>
      <c r="Y212" s="130"/>
      <c r="Z212" s="130">
        <f t="shared" si="24"/>
        <v>0</v>
      </c>
      <c r="AA212" s="130"/>
      <c r="AB212" s="128">
        <f t="shared" si="20"/>
        <v>0</v>
      </c>
      <c r="AC212" s="130">
        <f t="shared" si="21"/>
        <v>0</v>
      </c>
      <c r="AD212" s="130">
        <f t="shared" si="25"/>
        <v>77400</v>
      </c>
      <c r="AE212" s="130">
        <v>0</v>
      </c>
      <c r="AF212" s="130">
        <v>50</v>
      </c>
      <c r="AG212" s="130">
        <v>0</v>
      </c>
      <c r="AH212" s="136">
        <f t="shared" si="26"/>
        <v>0</v>
      </c>
    </row>
    <row r="213" spans="1:34" ht="21.75" x14ac:dyDescent="0.2">
      <c r="A213" s="128">
        <v>204</v>
      </c>
      <c r="B213" s="128"/>
      <c r="C213" s="128" t="s">
        <v>9</v>
      </c>
      <c r="D213" s="130">
        <v>52066</v>
      </c>
      <c r="E213" s="130">
        <v>4686</v>
      </c>
      <c r="F213" s="130">
        <v>292</v>
      </c>
      <c r="G213" s="130">
        <v>1</v>
      </c>
      <c r="H213" s="130"/>
      <c r="I213" s="130">
        <v>1</v>
      </c>
      <c r="J213" s="130">
        <v>51</v>
      </c>
      <c r="K213" s="52">
        <f t="shared" si="22"/>
        <v>151</v>
      </c>
      <c r="L213" s="130">
        <v>430</v>
      </c>
      <c r="M213" s="130">
        <f t="shared" si="23"/>
        <v>64930</v>
      </c>
      <c r="N213" s="130">
        <v>1</v>
      </c>
      <c r="O213" s="130" t="s">
        <v>2929</v>
      </c>
      <c r="P213" s="130"/>
      <c r="Q213" s="130"/>
      <c r="R213" s="130"/>
      <c r="S213" s="130"/>
      <c r="T213" s="130">
        <v>151</v>
      </c>
      <c r="U213" s="130"/>
      <c r="V213" s="130"/>
      <c r="W213" s="130"/>
      <c r="X213" s="130"/>
      <c r="Y213" s="130"/>
      <c r="Z213" s="130">
        <f t="shared" si="24"/>
        <v>0</v>
      </c>
      <c r="AA213" s="130"/>
      <c r="AB213" s="128">
        <f t="shared" si="20"/>
        <v>0</v>
      </c>
      <c r="AC213" s="130">
        <f t="shared" si="21"/>
        <v>0</v>
      </c>
      <c r="AD213" s="130">
        <f t="shared" si="25"/>
        <v>64930</v>
      </c>
      <c r="AE213" s="130">
        <v>0</v>
      </c>
      <c r="AF213" s="130">
        <v>50</v>
      </c>
      <c r="AG213" s="130">
        <v>0</v>
      </c>
      <c r="AH213" s="136">
        <f t="shared" si="26"/>
        <v>0</v>
      </c>
    </row>
    <row r="214" spans="1:34" ht="21.75" x14ac:dyDescent="0.2">
      <c r="A214" s="130">
        <v>205</v>
      </c>
      <c r="B214" s="128"/>
      <c r="C214" s="128" t="s">
        <v>9</v>
      </c>
      <c r="D214" s="130">
        <v>49919</v>
      </c>
      <c r="E214" s="130">
        <v>4763</v>
      </c>
      <c r="F214" s="130">
        <v>219</v>
      </c>
      <c r="G214" s="130">
        <v>1</v>
      </c>
      <c r="H214" s="130">
        <v>5</v>
      </c>
      <c r="I214" s="130">
        <v>3</v>
      </c>
      <c r="J214" s="130">
        <v>61</v>
      </c>
      <c r="K214" s="52">
        <f t="shared" si="22"/>
        <v>2361</v>
      </c>
      <c r="L214" s="130">
        <v>75</v>
      </c>
      <c r="M214" s="130">
        <f t="shared" si="23"/>
        <v>177075</v>
      </c>
      <c r="N214" s="130">
        <v>1</v>
      </c>
      <c r="O214" s="130" t="s">
        <v>2929</v>
      </c>
      <c r="P214" s="130"/>
      <c r="Q214" s="130"/>
      <c r="R214" s="130"/>
      <c r="S214" s="130"/>
      <c r="T214" s="130">
        <v>2361</v>
      </c>
      <c r="U214" s="130"/>
      <c r="V214" s="130"/>
      <c r="W214" s="130"/>
      <c r="X214" s="130"/>
      <c r="Y214" s="130"/>
      <c r="Z214" s="130">
        <f t="shared" si="24"/>
        <v>0</v>
      </c>
      <c r="AA214" s="130"/>
      <c r="AB214" s="128">
        <f t="shared" si="20"/>
        <v>0</v>
      </c>
      <c r="AC214" s="130">
        <f t="shared" si="21"/>
        <v>0</v>
      </c>
      <c r="AD214" s="130">
        <f t="shared" si="25"/>
        <v>177075</v>
      </c>
      <c r="AE214" s="130">
        <v>0</v>
      </c>
      <c r="AF214" s="130">
        <v>50</v>
      </c>
      <c r="AG214" s="130">
        <v>0</v>
      </c>
      <c r="AH214" s="136">
        <f t="shared" si="26"/>
        <v>0</v>
      </c>
    </row>
    <row r="215" spans="1:34" ht="21.75" x14ac:dyDescent="0.2">
      <c r="A215" s="128">
        <v>206</v>
      </c>
      <c r="B215" s="128"/>
      <c r="C215" s="128" t="s">
        <v>1737</v>
      </c>
      <c r="D215" s="130">
        <v>2988</v>
      </c>
      <c r="E215" s="130"/>
      <c r="F215" s="130">
        <v>727</v>
      </c>
      <c r="G215" s="130">
        <v>1</v>
      </c>
      <c r="H215" s="130">
        <v>8</v>
      </c>
      <c r="I215" s="130">
        <v>2</v>
      </c>
      <c r="J215" s="130">
        <v>33</v>
      </c>
      <c r="K215" s="52">
        <f t="shared" si="22"/>
        <v>3433</v>
      </c>
      <c r="L215" s="130">
        <v>75</v>
      </c>
      <c r="M215" s="130">
        <f t="shared" si="23"/>
        <v>257475</v>
      </c>
      <c r="N215" s="130">
        <v>1</v>
      </c>
      <c r="O215" s="130" t="s">
        <v>2929</v>
      </c>
      <c r="P215" s="130"/>
      <c r="Q215" s="130"/>
      <c r="R215" s="130"/>
      <c r="S215" s="130"/>
      <c r="T215" s="130">
        <v>3433</v>
      </c>
      <c r="U215" s="130"/>
      <c r="V215" s="130"/>
      <c r="W215" s="130"/>
      <c r="X215" s="130"/>
      <c r="Y215" s="130"/>
      <c r="Z215" s="130">
        <f t="shared" si="24"/>
        <v>0</v>
      </c>
      <c r="AA215" s="130"/>
      <c r="AB215" s="128">
        <f t="shared" si="20"/>
        <v>0</v>
      </c>
      <c r="AC215" s="130">
        <f t="shared" si="21"/>
        <v>0</v>
      </c>
      <c r="AD215" s="130">
        <f t="shared" si="25"/>
        <v>257475</v>
      </c>
      <c r="AE215" s="130">
        <v>0</v>
      </c>
      <c r="AF215" s="130">
        <v>0</v>
      </c>
      <c r="AG215" s="130">
        <v>257475</v>
      </c>
      <c r="AH215" s="136">
        <v>0.01</v>
      </c>
    </row>
    <row r="216" spans="1:34" ht="21.75" x14ac:dyDescent="0.2">
      <c r="A216" s="130">
        <v>207</v>
      </c>
      <c r="B216" s="128"/>
      <c r="C216" s="128" t="s">
        <v>9</v>
      </c>
      <c r="D216" s="130">
        <v>7180</v>
      </c>
      <c r="E216" s="130">
        <v>696</v>
      </c>
      <c r="F216" s="130">
        <v>26</v>
      </c>
      <c r="G216" s="130">
        <v>1</v>
      </c>
      <c r="H216" s="130">
        <v>1</v>
      </c>
      <c r="I216" s="130">
        <v>3</v>
      </c>
      <c r="J216" s="130">
        <v>81</v>
      </c>
      <c r="K216" s="52">
        <f t="shared" si="22"/>
        <v>781</v>
      </c>
      <c r="L216" s="130">
        <v>380</v>
      </c>
      <c r="M216" s="130">
        <f t="shared" si="23"/>
        <v>296780</v>
      </c>
      <c r="N216" s="130">
        <v>1</v>
      </c>
      <c r="O216" s="130" t="s">
        <v>2929</v>
      </c>
      <c r="P216" s="130"/>
      <c r="Q216" s="130"/>
      <c r="R216" s="130"/>
      <c r="S216" s="130"/>
      <c r="T216" s="130">
        <v>781</v>
      </c>
      <c r="U216" s="130"/>
      <c r="V216" s="130"/>
      <c r="W216" s="130"/>
      <c r="X216" s="130"/>
      <c r="Y216" s="130"/>
      <c r="Z216" s="130">
        <f t="shared" si="24"/>
        <v>0</v>
      </c>
      <c r="AA216" s="130"/>
      <c r="AB216" s="128">
        <f t="shared" si="20"/>
        <v>0</v>
      </c>
      <c r="AC216" s="130">
        <f t="shared" si="21"/>
        <v>0</v>
      </c>
      <c r="AD216" s="130">
        <f t="shared" si="25"/>
        <v>296780</v>
      </c>
      <c r="AE216" s="130">
        <v>0</v>
      </c>
      <c r="AF216" s="130">
        <v>50</v>
      </c>
      <c r="AG216" s="130">
        <v>0</v>
      </c>
      <c r="AH216" s="136">
        <f t="shared" si="26"/>
        <v>0</v>
      </c>
    </row>
    <row r="217" spans="1:34" ht="21.75" x14ac:dyDescent="0.2">
      <c r="A217" s="128">
        <v>208</v>
      </c>
      <c r="B217" s="128" t="s">
        <v>2554</v>
      </c>
      <c r="C217" s="128" t="s">
        <v>9</v>
      </c>
      <c r="D217" s="130">
        <v>7185</v>
      </c>
      <c r="E217" s="130">
        <v>701</v>
      </c>
      <c r="F217" s="130">
        <v>31</v>
      </c>
      <c r="G217" s="130">
        <v>1</v>
      </c>
      <c r="H217" s="130"/>
      <c r="I217" s="130">
        <v>3</v>
      </c>
      <c r="J217" s="130">
        <v>66</v>
      </c>
      <c r="K217" s="52">
        <f t="shared" si="22"/>
        <v>366</v>
      </c>
      <c r="L217" s="130">
        <v>430</v>
      </c>
      <c r="M217" s="130">
        <f t="shared" si="23"/>
        <v>157380</v>
      </c>
      <c r="N217" s="130">
        <v>2</v>
      </c>
      <c r="O217" s="130" t="s">
        <v>2930</v>
      </c>
      <c r="P217" s="130" t="s">
        <v>15</v>
      </c>
      <c r="Q217" s="130" t="s">
        <v>12</v>
      </c>
      <c r="R217" s="130">
        <v>2</v>
      </c>
      <c r="S217" s="130">
        <v>201</v>
      </c>
      <c r="T217" s="130"/>
      <c r="U217" s="130">
        <v>366</v>
      </c>
      <c r="V217" s="130"/>
      <c r="W217" s="130"/>
      <c r="X217" s="130"/>
      <c r="Y217" s="130">
        <v>6400</v>
      </c>
      <c r="Z217" s="130">
        <f t="shared" si="24"/>
        <v>1286400</v>
      </c>
      <c r="AA217" s="130">
        <v>21</v>
      </c>
      <c r="AB217" s="128">
        <f t="shared" si="20"/>
        <v>1029120</v>
      </c>
      <c r="AC217" s="130">
        <f t="shared" si="21"/>
        <v>257280</v>
      </c>
      <c r="AD217" s="130">
        <f t="shared" si="25"/>
        <v>414660</v>
      </c>
      <c r="AE217" s="130">
        <v>0</v>
      </c>
      <c r="AF217" s="130">
        <v>50</v>
      </c>
      <c r="AG217" s="130">
        <v>0</v>
      </c>
      <c r="AH217" s="136">
        <f t="shared" si="26"/>
        <v>0</v>
      </c>
    </row>
    <row r="218" spans="1:34" ht="21.75" x14ac:dyDescent="0.2">
      <c r="A218" s="130">
        <v>209</v>
      </c>
      <c r="B218" s="128"/>
      <c r="C218" s="128" t="s">
        <v>9</v>
      </c>
      <c r="D218" s="130">
        <v>28080</v>
      </c>
      <c r="E218" s="130">
        <v>3558</v>
      </c>
      <c r="F218" s="130">
        <v>220</v>
      </c>
      <c r="G218" s="130">
        <v>1</v>
      </c>
      <c r="H218" s="130">
        <v>15</v>
      </c>
      <c r="I218" s="130"/>
      <c r="J218" s="130">
        <v>37</v>
      </c>
      <c r="K218" s="52">
        <f t="shared" si="22"/>
        <v>6037</v>
      </c>
      <c r="L218" s="130">
        <v>75</v>
      </c>
      <c r="M218" s="130">
        <f t="shared" si="23"/>
        <v>452775</v>
      </c>
      <c r="N218" s="130">
        <v>1</v>
      </c>
      <c r="O218" s="130" t="s">
        <v>2930</v>
      </c>
      <c r="P218" s="130"/>
      <c r="Q218" s="130"/>
      <c r="R218" s="130"/>
      <c r="S218" s="130"/>
      <c r="T218" s="130">
        <v>6037</v>
      </c>
      <c r="U218" s="130"/>
      <c r="V218" s="130"/>
      <c r="W218" s="130"/>
      <c r="X218" s="130"/>
      <c r="Y218" s="130"/>
      <c r="Z218" s="130">
        <f t="shared" si="24"/>
        <v>0</v>
      </c>
      <c r="AA218" s="130"/>
      <c r="AB218" s="128">
        <f t="shared" si="20"/>
        <v>0</v>
      </c>
      <c r="AC218" s="130">
        <f t="shared" si="21"/>
        <v>0</v>
      </c>
      <c r="AD218" s="130">
        <f t="shared" si="25"/>
        <v>452775</v>
      </c>
      <c r="AE218" s="130">
        <v>0</v>
      </c>
      <c r="AF218" s="130">
        <v>50</v>
      </c>
      <c r="AG218" s="130">
        <v>0</v>
      </c>
      <c r="AH218" s="136">
        <f t="shared" si="26"/>
        <v>0</v>
      </c>
    </row>
    <row r="219" spans="1:34" ht="21.75" x14ac:dyDescent="0.2">
      <c r="A219" s="128">
        <v>210</v>
      </c>
      <c r="B219" s="128"/>
      <c r="C219" s="128" t="s">
        <v>9</v>
      </c>
      <c r="D219" s="130">
        <v>45125</v>
      </c>
      <c r="E219" s="130">
        <v>5163</v>
      </c>
      <c r="F219" s="130">
        <v>75</v>
      </c>
      <c r="G219" s="130">
        <v>1</v>
      </c>
      <c r="H219" s="130">
        <v>1</v>
      </c>
      <c r="I219" s="130"/>
      <c r="J219" s="130"/>
      <c r="K219" s="52">
        <f t="shared" si="22"/>
        <v>400</v>
      </c>
      <c r="L219" s="130">
        <v>380</v>
      </c>
      <c r="M219" s="130">
        <f t="shared" si="23"/>
        <v>152000</v>
      </c>
      <c r="N219" s="130">
        <v>1</v>
      </c>
      <c r="O219" s="130" t="s">
        <v>2930</v>
      </c>
      <c r="P219" s="130"/>
      <c r="Q219" s="130"/>
      <c r="R219" s="130"/>
      <c r="S219" s="130"/>
      <c r="T219" s="130">
        <v>400</v>
      </c>
      <c r="U219" s="130"/>
      <c r="V219" s="130"/>
      <c r="W219" s="130"/>
      <c r="X219" s="130"/>
      <c r="Y219" s="130"/>
      <c r="Z219" s="130">
        <f t="shared" si="24"/>
        <v>0</v>
      </c>
      <c r="AA219" s="130"/>
      <c r="AB219" s="128">
        <f t="shared" si="20"/>
        <v>0</v>
      </c>
      <c r="AC219" s="130">
        <f t="shared" si="21"/>
        <v>0</v>
      </c>
      <c r="AD219" s="130">
        <f t="shared" si="25"/>
        <v>152000</v>
      </c>
      <c r="AE219" s="130">
        <v>0</v>
      </c>
      <c r="AF219" s="130">
        <v>50</v>
      </c>
      <c r="AG219" s="130">
        <v>0</v>
      </c>
      <c r="AH219" s="136">
        <f t="shared" si="26"/>
        <v>0</v>
      </c>
    </row>
    <row r="220" spans="1:34" ht="21.75" x14ac:dyDescent="0.2">
      <c r="A220" s="130">
        <v>211</v>
      </c>
      <c r="B220" s="128"/>
      <c r="C220" s="128" t="s">
        <v>9</v>
      </c>
      <c r="D220" s="130">
        <v>61135</v>
      </c>
      <c r="E220" s="130">
        <v>5904</v>
      </c>
      <c r="F220" s="130">
        <v>302</v>
      </c>
      <c r="G220" s="130">
        <v>1</v>
      </c>
      <c r="H220" s="130">
        <v>6</v>
      </c>
      <c r="I220" s="130">
        <v>3</v>
      </c>
      <c r="J220" s="130">
        <v>18</v>
      </c>
      <c r="K220" s="52">
        <f t="shared" si="22"/>
        <v>2718</v>
      </c>
      <c r="L220" s="130">
        <v>75</v>
      </c>
      <c r="M220" s="130">
        <f t="shared" si="23"/>
        <v>203850</v>
      </c>
      <c r="N220" s="130">
        <v>1</v>
      </c>
      <c r="O220" s="130" t="s">
        <v>2930</v>
      </c>
      <c r="P220" s="130"/>
      <c r="Q220" s="130"/>
      <c r="R220" s="130"/>
      <c r="S220" s="130"/>
      <c r="T220" s="130">
        <v>2718</v>
      </c>
      <c r="U220" s="130"/>
      <c r="V220" s="130"/>
      <c r="W220" s="130"/>
      <c r="X220" s="130"/>
      <c r="Y220" s="130"/>
      <c r="Z220" s="130">
        <f t="shared" si="24"/>
        <v>0</v>
      </c>
      <c r="AA220" s="130"/>
      <c r="AB220" s="128">
        <f t="shared" si="20"/>
        <v>0</v>
      </c>
      <c r="AC220" s="130">
        <f t="shared" si="21"/>
        <v>0</v>
      </c>
      <c r="AD220" s="130">
        <f t="shared" si="25"/>
        <v>203850</v>
      </c>
      <c r="AE220" s="130">
        <v>0</v>
      </c>
      <c r="AF220" s="130">
        <v>50</v>
      </c>
      <c r="AG220" s="130">
        <v>0</v>
      </c>
      <c r="AH220" s="136">
        <f t="shared" si="26"/>
        <v>0</v>
      </c>
    </row>
    <row r="221" spans="1:34" ht="21.75" x14ac:dyDescent="0.2">
      <c r="A221" s="128">
        <v>212</v>
      </c>
      <c r="B221" s="128"/>
      <c r="C221" s="128" t="s">
        <v>2931</v>
      </c>
      <c r="D221" s="130"/>
      <c r="E221" s="130"/>
      <c r="F221" s="130"/>
      <c r="G221" s="130">
        <v>2</v>
      </c>
      <c r="H221" s="130"/>
      <c r="I221" s="130"/>
      <c r="J221" s="130"/>
      <c r="K221" s="52">
        <f t="shared" si="22"/>
        <v>0</v>
      </c>
      <c r="L221" s="130"/>
      <c r="M221" s="130">
        <f t="shared" si="23"/>
        <v>0</v>
      </c>
      <c r="N221" s="130">
        <v>2</v>
      </c>
      <c r="O221" s="130" t="s">
        <v>2932</v>
      </c>
      <c r="P221" s="130" t="s">
        <v>15</v>
      </c>
      <c r="Q221" s="130" t="s">
        <v>12</v>
      </c>
      <c r="R221" s="130">
        <v>2</v>
      </c>
      <c r="S221" s="130">
        <v>147</v>
      </c>
      <c r="T221" s="130"/>
      <c r="U221" s="130">
        <v>147</v>
      </c>
      <c r="V221" s="130"/>
      <c r="W221" s="130"/>
      <c r="X221" s="130"/>
      <c r="Y221" s="130">
        <v>6400</v>
      </c>
      <c r="Z221" s="130">
        <f t="shared" si="24"/>
        <v>940800</v>
      </c>
      <c r="AA221" s="130">
        <v>21</v>
      </c>
      <c r="AB221" s="128">
        <f t="shared" si="20"/>
        <v>752640</v>
      </c>
      <c r="AC221" s="130">
        <f t="shared" si="21"/>
        <v>188160</v>
      </c>
      <c r="AD221" s="130">
        <f t="shared" si="25"/>
        <v>188160</v>
      </c>
      <c r="AE221" s="130">
        <v>0</v>
      </c>
      <c r="AF221" s="130">
        <v>0</v>
      </c>
      <c r="AG221" s="130">
        <v>1693440</v>
      </c>
      <c r="AH221" s="136">
        <v>0.02</v>
      </c>
    </row>
    <row r="222" spans="1:34" ht="21.75" x14ac:dyDescent="0.2">
      <c r="A222" s="130">
        <v>213</v>
      </c>
      <c r="B222" s="128" t="s">
        <v>2555</v>
      </c>
      <c r="C222" s="128" t="s">
        <v>2933</v>
      </c>
      <c r="D222" s="130"/>
      <c r="E222" s="130"/>
      <c r="F222" s="130"/>
      <c r="G222" s="130">
        <v>2</v>
      </c>
      <c r="H222" s="130"/>
      <c r="I222" s="130"/>
      <c r="J222" s="130"/>
      <c r="K222" s="52">
        <f t="shared" si="22"/>
        <v>0</v>
      </c>
      <c r="L222" s="130"/>
      <c r="M222" s="130">
        <f t="shared" si="23"/>
        <v>0</v>
      </c>
      <c r="N222" s="130">
        <v>2</v>
      </c>
      <c r="O222" s="130" t="s">
        <v>2934</v>
      </c>
      <c r="P222" s="130" t="s">
        <v>15</v>
      </c>
      <c r="Q222" s="130" t="s">
        <v>12</v>
      </c>
      <c r="R222" s="130">
        <v>2</v>
      </c>
      <c r="S222" s="130">
        <v>129</v>
      </c>
      <c r="T222" s="130"/>
      <c r="U222" s="130">
        <v>129</v>
      </c>
      <c r="V222" s="130"/>
      <c r="W222" s="130"/>
      <c r="X222" s="130"/>
      <c r="Y222" s="130">
        <v>6400</v>
      </c>
      <c r="Z222" s="130">
        <f t="shared" si="24"/>
        <v>825600</v>
      </c>
      <c r="AA222" s="130">
        <v>21</v>
      </c>
      <c r="AB222" s="128">
        <f t="shared" si="20"/>
        <v>660480</v>
      </c>
      <c r="AC222" s="130">
        <f t="shared" si="21"/>
        <v>165120</v>
      </c>
      <c r="AD222" s="130">
        <f t="shared" si="25"/>
        <v>165120</v>
      </c>
      <c r="AE222" s="130">
        <v>0</v>
      </c>
      <c r="AF222" s="130">
        <v>0</v>
      </c>
      <c r="AG222" s="130">
        <v>1486080</v>
      </c>
      <c r="AH222" s="136">
        <v>0.02</v>
      </c>
    </row>
    <row r="223" spans="1:34" ht="21.75" x14ac:dyDescent="0.2">
      <c r="A223" s="128">
        <v>214</v>
      </c>
      <c r="B223" s="128" t="s">
        <v>2935</v>
      </c>
      <c r="C223" s="128" t="s">
        <v>9</v>
      </c>
      <c r="D223" s="130">
        <v>16703</v>
      </c>
      <c r="E223" s="130">
        <v>2653</v>
      </c>
      <c r="F223" s="130">
        <v>27</v>
      </c>
      <c r="G223" s="130">
        <v>1</v>
      </c>
      <c r="H223" s="130">
        <v>6</v>
      </c>
      <c r="I223" s="130"/>
      <c r="J223" s="130">
        <v>74</v>
      </c>
      <c r="K223" s="52">
        <f t="shared" si="22"/>
        <v>2474</v>
      </c>
      <c r="L223" s="130">
        <v>75</v>
      </c>
      <c r="M223" s="130">
        <f t="shared" si="23"/>
        <v>185550</v>
      </c>
      <c r="N223" s="130">
        <v>1</v>
      </c>
      <c r="O223" s="130" t="s">
        <v>2936</v>
      </c>
      <c r="P223" s="130"/>
      <c r="Q223" s="130"/>
      <c r="R223" s="130"/>
      <c r="S223" s="130"/>
      <c r="T223" s="130">
        <v>2474</v>
      </c>
      <c r="U223" s="130"/>
      <c r="V223" s="130"/>
      <c r="W223" s="130"/>
      <c r="X223" s="130"/>
      <c r="Y223" s="130"/>
      <c r="Z223" s="130">
        <f t="shared" si="24"/>
        <v>0</v>
      </c>
      <c r="AA223" s="130"/>
      <c r="AB223" s="128"/>
      <c r="AC223" s="130">
        <f t="shared" si="21"/>
        <v>0</v>
      </c>
      <c r="AD223" s="130">
        <f t="shared" si="25"/>
        <v>185550</v>
      </c>
      <c r="AE223" s="130">
        <v>0</v>
      </c>
      <c r="AF223" s="130">
        <v>50</v>
      </c>
      <c r="AG223" s="130">
        <v>0</v>
      </c>
      <c r="AH223" s="136">
        <f t="shared" si="26"/>
        <v>0</v>
      </c>
    </row>
    <row r="224" spans="1:34" ht="21.75" x14ac:dyDescent="0.2">
      <c r="A224" s="130">
        <v>215</v>
      </c>
      <c r="B224" s="128" t="s">
        <v>2937</v>
      </c>
      <c r="C224" s="128"/>
      <c r="D224" s="130"/>
      <c r="E224" s="130"/>
      <c r="F224" s="130"/>
      <c r="G224" s="130">
        <v>2</v>
      </c>
      <c r="H224" s="130"/>
      <c r="I224" s="130"/>
      <c r="J224" s="130"/>
      <c r="K224" s="52">
        <f t="shared" si="22"/>
        <v>0</v>
      </c>
      <c r="L224" s="130"/>
      <c r="M224" s="130">
        <f t="shared" si="23"/>
        <v>0</v>
      </c>
      <c r="N224" s="130">
        <v>2</v>
      </c>
      <c r="O224" s="130" t="s">
        <v>2938</v>
      </c>
      <c r="P224" s="130" t="s">
        <v>15</v>
      </c>
      <c r="Q224" s="130" t="s">
        <v>42</v>
      </c>
      <c r="R224" s="130">
        <v>2</v>
      </c>
      <c r="S224" s="130">
        <v>54</v>
      </c>
      <c r="T224" s="130"/>
      <c r="U224" s="130">
        <v>54</v>
      </c>
      <c r="V224" s="130"/>
      <c r="W224" s="130"/>
      <c r="X224" s="130"/>
      <c r="Y224" s="130">
        <v>6400</v>
      </c>
      <c r="Z224" s="130">
        <f t="shared" si="24"/>
        <v>345600</v>
      </c>
      <c r="AA224" s="130">
        <v>6</v>
      </c>
      <c r="AB224" s="128">
        <f>Z224*6%</f>
        <v>20736</v>
      </c>
      <c r="AC224" s="130">
        <f t="shared" si="21"/>
        <v>324864</v>
      </c>
      <c r="AD224" s="130">
        <f t="shared" si="25"/>
        <v>324864</v>
      </c>
      <c r="AE224" s="130">
        <v>0</v>
      </c>
      <c r="AF224" s="130">
        <v>0</v>
      </c>
      <c r="AG224" s="130">
        <v>366336</v>
      </c>
      <c r="AH224" s="136">
        <v>0.02</v>
      </c>
    </row>
    <row r="225" spans="1:34" ht="21.75" x14ac:dyDescent="0.2">
      <c r="A225" s="128">
        <v>216</v>
      </c>
      <c r="B225" s="128" t="s">
        <v>2939</v>
      </c>
      <c r="C225" s="128" t="s">
        <v>9</v>
      </c>
      <c r="D225" s="130">
        <v>7252</v>
      </c>
      <c r="E225" s="130">
        <v>766</v>
      </c>
      <c r="F225" s="130">
        <v>102</v>
      </c>
      <c r="G225" s="130">
        <v>2</v>
      </c>
      <c r="H225" s="130"/>
      <c r="I225" s="130">
        <v>3</v>
      </c>
      <c r="J225" s="130">
        <v>78.7</v>
      </c>
      <c r="K225" s="52">
        <f t="shared" si="22"/>
        <v>378.7</v>
      </c>
      <c r="L225" s="130">
        <v>430</v>
      </c>
      <c r="M225" s="130">
        <f t="shared" si="23"/>
        <v>162841</v>
      </c>
      <c r="N225" s="130">
        <v>2</v>
      </c>
      <c r="O225" s="130" t="s">
        <v>2940</v>
      </c>
      <c r="P225" s="130" t="s">
        <v>15</v>
      </c>
      <c r="Q225" s="130" t="s">
        <v>12</v>
      </c>
      <c r="R225" s="130">
        <v>2</v>
      </c>
      <c r="S225" s="130">
        <v>208</v>
      </c>
      <c r="T225" s="130">
        <v>378.7</v>
      </c>
      <c r="U225" s="130"/>
      <c r="V225" s="130"/>
      <c r="W225" s="130"/>
      <c r="X225" s="130"/>
      <c r="Y225" s="130">
        <v>6400</v>
      </c>
      <c r="Z225" s="130">
        <f t="shared" si="24"/>
        <v>1331200</v>
      </c>
      <c r="AA225" s="130">
        <v>21</v>
      </c>
      <c r="AB225" s="128">
        <f t="shared" si="20"/>
        <v>1064960</v>
      </c>
      <c r="AC225" s="130">
        <f t="shared" si="21"/>
        <v>266240</v>
      </c>
      <c r="AD225" s="130">
        <f t="shared" si="25"/>
        <v>429081</v>
      </c>
      <c r="AE225" s="130">
        <v>0</v>
      </c>
      <c r="AF225" s="130">
        <v>50</v>
      </c>
      <c r="AG225" s="130">
        <v>0</v>
      </c>
      <c r="AH225" s="136">
        <f t="shared" si="26"/>
        <v>0</v>
      </c>
    </row>
    <row r="226" spans="1:34" ht="21.75" x14ac:dyDescent="0.2">
      <c r="A226" s="130">
        <v>217</v>
      </c>
      <c r="B226" s="128"/>
      <c r="C226" s="128" t="s">
        <v>9</v>
      </c>
      <c r="D226" s="130">
        <v>57253</v>
      </c>
      <c r="E226" s="130">
        <v>5417</v>
      </c>
      <c r="F226" s="130">
        <v>257</v>
      </c>
      <c r="G226" s="130">
        <v>1</v>
      </c>
      <c r="H226" s="130"/>
      <c r="I226" s="130">
        <v>2</v>
      </c>
      <c r="J226" s="130">
        <v>55.8</v>
      </c>
      <c r="K226" s="52">
        <f t="shared" si="22"/>
        <v>255.8</v>
      </c>
      <c r="L226" s="130">
        <v>430</v>
      </c>
      <c r="M226" s="130">
        <f t="shared" si="23"/>
        <v>109994</v>
      </c>
      <c r="N226" s="130">
        <v>1</v>
      </c>
      <c r="O226" s="130" t="s">
        <v>2940</v>
      </c>
      <c r="P226" s="130"/>
      <c r="Q226" s="130"/>
      <c r="R226" s="130"/>
      <c r="S226" s="130"/>
      <c r="T226" s="130">
        <v>255.8</v>
      </c>
      <c r="U226" s="130"/>
      <c r="V226" s="130"/>
      <c r="W226" s="130"/>
      <c r="X226" s="130"/>
      <c r="Y226" s="130"/>
      <c r="Z226" s="130">
        <f t="shared" si="24"/>
        <v>0</v>
      </c>
      <c r="AA226" s="130"/>
      <c r="AB226" s="128"/>
      <c r="AC226" s="130">
        <f t="shared" si="21"/>
        <v>0</v>
      </c>
      <c r="AD226" s="130">
        <f t="shared" si="25"/>
        <v>109994</v>
      </c>
      <c r="AE226" s="130">
        <v>0</v>
      </c>
      <c r="AF226" s="130">
        <v>50</v>
      </c>
      <c r="AG226" s="130">
        <v>0</v>
      </c>
      <c r="AH226" s="136">
        <f t="shared" si="26"/>
        <v>0</v>
      </c>
    </row>
    <row r="227" spans="1:34" ht="21.75" x14ac:dyDescent="0.2">
      <c r="A227" s="128">
        <v>218</v>
      </c>
      <c r="B227" s="128" t="s">
        <v>2941</v>
      </c>
      <c r="C227" s="128" t="s">
        <v>9</v>
      </c>
      <c r="D227" s="130">
        <v>43862</v>
      </c>
      <c r="E227" s="130">
        <v>4374</v>
      </c>
      <c r="F227" s="130">
        <v>285</v>
      </c>
      <c r="G227" s="130">
        <v>2</v>
      </c>
      <c r="H227" s="130"/>
      <c r="I227" s="130">
        <v>1</v>
      </c>
      <c r="J227" s="130">
        <v>54</v>
      </c>
      <c r="K227" s="52">
        <f t="shared" si="22"/>
        <v>154</v>
      </c>
      <c r="L227" s="130">
        <v>450</v>
      </c>
      <c r="M227" s="130">
        <f t="shared" si="23"/>
        <v>69300</v>
      </c>
      <c r="N227" s="130">
        <v>2</v>
      </c>
      <c r="O227" s="130" t="s">
        <v>2942</v>
      </c>
      <c r="P227" s="130" t="s">
        <v>15</v>
      </c>
      <c r="Q227" s="130" t="s">
        <v>42</v>
      </c>
      <c r="R227" s="130">
        <v>2</v>
      </c>
      <c r="S227" s="130">
        <v>78</v>
      </c>
      <c r="T227" s="130"/>
      <c r="U227" s="130">
        <v>154</v>
      </c>
      <c r="V227" s="130"/>
      <c r="W227" s="130"/>
      <c r="X227" s="130"/>
      <c r="Y227" s="130">
        <v>6400</v>
      </c>
      <c r="Z227" s="130">
        <f t="shared" si="24"/>
        <v>499200</v>
      </c>
      <c r="AA227" s="130">
        <v>3</v>
      </c>
      <c r="AB227" s="128">
        <f>Z227*5%</f>
        <v>24960</v>
      </c>
      <c r="AC227" s="130">
        <f t="shared" si="21"/>
        <v>474240</v>
      </c>
      <c r="AD227" s="130">
        <f t="shared" si="25"/>
        <v>543540</v>
      </c>
      <c r="AE227" s="130">
        <v>0</v>
      </c>
      <c r="AF227" s="130">
        <v>50</v>
      </c>
      <c r="AG227" s="130">
        <v>0</v>
      </c>
      <c r="AH227" s="136">
        <f t="shared" si="26"/>
        <v>0</v>
      </c>
    </row>
    <row r="228" spans="1:34" ht="21.75" x14ac:dyDescent="0.2">
      <c r="A228" s="130">
        <v>219</v>
      </c>
      <c r="B228" s="128"/>
      <c r="C228" s="128" t="s">
        <v>1737</v>
      </c>
      <c r="D228" s="130">
        <v>1986</v>
      </c>
      <c r="E228" s="130"/>
      <c r="F228" s="130">
        <v>56</v>
      </c>
      <c r="G228" s="130">
        <v>1</v>
      </c>
      <c r="H228" s="130">
        <v>7</v>
      </c>
      <c r="I228" s="130"/>
      <c r="J228" s="130"/>
      <c r="K228" s="52">
        <f t="shared" si="22"/>
        <v>2800</v>
      </c>
      <c r="L228" s="130">
        <v>100</v>
      </c>
      <c r="M228" s="130">
        <f t="shared" si="23"/>
        <v>280000</v>
      </c>
      <c r="N228" s="130">
        <v>1</v>
      </c>
      <c r="O228" s="130" t="s">
        <v>2942</v>
      </c>
      <c r="P228" s="130"/>
      <c r="Q228" s="130"/>
      <c r="R228" s="130"/>
      <c r="S228" s="130"/>
      <c r="T228" s="130">
        <v>2800</v>
      </c>
      <c r="U228" s="130"/>
      <c r="V228" s="130"/>
      <c r="W228" s="130"/>
      <c r="X228" s="130"/>
      <c r="Y228" s="130"/>
      <c r="Z228" s="130">
        <f t="shared" si="24"/>
        <v>0</v>
      </c>
      <c r="AA228" s="130"/>
      <c r="AB228" s="128">
        <f t="shared" si="20"/>
        <v>0</v>
      </c>
      <c r="AC228" s="130">
        <f t="shared" si="21"/>
        <v>0</v>
      </c>
      <c r="AD228" s="130">
        <f t="shared" si="25"/>
        <v>280000</v>
      </c>
      <c r="AE228" s="130">
        <v>0</v>
      </c>
      <c r="AF228" s="130">
        <v>0</v>
      </c>
      <c r="AG228" s="130">
        <v>280000</v>
      </c>
      <c r="AH228" s="136">
        <v>0.01</v>
      </c>
    </row>
    <row r="229" spans="1:34" ht="21.75" x14ac:dyDescent="0.2">
      <c r="A229" s="128">
        <v>220</v>
      </c>
      <c r="B229" s="128" t="s">
        <v>2553</v>
      </c>
      <c r="C229" s="128" t="s">
        <v>9</v>
      </c>
      <c r="D229" s="130">
        <v>48</v>
      </c>
      <c r="E229" s="130">
        <v>36</v>
      </c>
      <c r="F229" s="130"/>
      <c r="G229" s="130">
        <v>1</v>
      </c>
      <c r="H229" s="130">
        <v>36</v>
      </c>
      <c r="I229" s="130"/>
      <c r="J229" s="130">
        <v>48</v>
      </c>
      <c r="K229" s="52">
        <f t="shared" si="22"/>
        <v>14448</v>
      </c>
      <c r="L229" s="130">
        <v>75</v>
      </c>
      <c r="M229" s="130">
        <f t="shared" si="23"/>
        <v>1083600</v>
      </c>
      <c r="N229" s="130">
        <v>1</v>
      </c>
      <c r="O229" s="130" t="s">
        <v>2943</v>
      </c>
      <c r="P229" s="130"/>
      <c r="Q229" s="130"/>
      <c r="R229" s="130"/>
      <c r="S229" s="130"/>
      <c r="T229" s="130">
        <v>14448</v>
      </c>
      <c r="U229" s="130"/>
      <c r="V229" s="130"/>
      <c r="W229" s="130"/>
      <c r="X229" s="130"/>
      <c r="Y229" s="130"/>
      <c r="Z229" s="130">
        <f t="shared" si="24"/>
        <v>0</v>
      </c>
      <c r="AA229" s="130"/>
      <c r="AB229" s="128">
        <f t="shared" si="20"/>
        <v>0</v>
      </c>
      <c r="AC229" s="130">
        <f t="shared" si="21"/>
        <v>0</v>
      </c>
      <c r="AD229" s="130">
        <f t="shared" si="25"/>
        <v>1083600</v>
      </c>
      <c r="AE229" s="130">
        <v>0</v>
      </c>
      <c r="AF229" s="137">
        <v>50</v>
      </c>
      <c r="AG229" s="130">
        <v>0</v>
      </c>
      <c r="AH229" s="136">
        <f t="shared" si="26"/>
        <v>0</v>
      </c>
    </row>
    <row r="230" spans="1:34" ht="21.75" x14ac:dyDescent="0.2">
      <c r="A230" s="130">
        <v>221</v>
      </c>
      <c r="B230" s="128"/>
      <c r="C230" s="128" t="s">
        <v>13</v>
      </c>
      <c r="D230" s="130"/>
      <c r="E230" s="130">
        <v>26</v>
      </c>
      <c r="F230" s="130"/>
      <c r="G230" s="130">
        <v>1</v>
      </c>
      <c r="H230" s="130">
        <v>26</v>
      </c>
      <c r="I230" s="130"/>
      <c r="J230" s="130"/>
      <c r="K230" s="52">
        <f t="shared" si="22"/>
        <v>10400</v>
      </c>
      <c r="L230" s="130">
        <v>75</v>
      </c>
      <c r="M230" s="130">
        <f t="shared" si="23"/>
        <v>780000</v>
      </c>
      <c r="N230" s="130">
        <v>1</v>
      </c>
      <c r="O230" s="130" t="s">
        <v>2943</v>
      </c>
      <c r="P230" s="130"/>
      <c r="Q230" s="130"/>
      <c r="R230" s="130"/>
      <c r="S230" s="130"/>
      <c r="T230" s="130">
        <v>10400</v>
      </c>
      <c r="U230" s="130"/>
      <c r="V230" s="130"/>
      <c r="W230" s="130"/>
      <c r="X230" s="130"/>
      <c r="Y230" s="130"/>
      <c r="Z230" s="130">
        <f t="shared" si="24"/>
        <v>0</v>
      </c>
      <c r="AA230" s="130"/>
      <c r="AB230" s="128">
        <f t="shared" si="20"/>
        <v>0</v>
      </c>
      <c r="AC230" s="130">
        <f t="shared" si="21"/>
        <v>0</v>
      </c>
      <c r="AD230" s="130">
        <f t="shared" si="25"/>
        <v>780000</v>
      </c>
      <c r="AE230" s="130">
        <v>0</v>
      </c>
      <c r="AF230" s="130">
        <v>0</v>
      </c>
      <c r="AG230" s="130">
        <v>780000</v>
      </c>
      <c r="AH230" s="136">
        <v>0.01</v>
      </c>
    </row>
    <row r="231" spans="1:34" ht="21.75" x14ac:dyDescent="0.2">
      <c r="A231" s="128">
        <v>222</v>
      </c>
      <c r="B231" s="128" t="s">
        <v>2944</v>
      </c>
      <c r="C231" s="128" t="s">
        <v>9</v>
      </c>
      <c r="D231" s="130">
        <v>50730</v>
      </c>
      <c r="E231" s="130">
        <v>4755</v>
      </c>
      <c r="F231" s="130">
        <v>28</v>
      </c>
      <c r="G231" s="130">
        <v>2</v>
      </c>
      <c r="H231" s="130"/>
      <c r="I231" s="130">
        <v>3</v>
      </c>
      <c r="J231" s="130"/>
      <c r="K231" s="52">
        <f t="shared" si="22"/>
        <v>300</v>
      </c>
      <c r="L231" s="130">
        <v>430</v>
      </c>
      <c r="M231" s="130">
        <f t="shared" si="23"/>
        <v>129000</v>
      </c>
      <c r="N231" s="130">
        <v>2</v>
      </c>
      <c r="O231" s="130" t="s">
        <v>2945</v>
      </c>
      <c r="P231" s="130" t="s">
        <v>15</v>
      </c>
      <c r="Q231" s="130" t="s">
        <v>12</v>
      </c>
      <c r="R231" s="130">
        <v>2</v>
      </c>
      <c r="S231" s="130">
        <v>162</v>
      </c>
      <c r="T231" s="130"/>
      <c r="U231" s="130">
        <v>300</v>
      </c>
      <c r="V231" s="130"/>
      <c r="W231" s="130"/>
      <c r="X231" s="130"/>
      <c r="Y231" s="130">
        <v>6400</v>
      </c>
      <c r="Z231" s="130">
        <f t="shared" si="24"/>
        <v>1036800</v>
      </c>
      <c r="AA231" s="130">
        <v>21</v>
      </c>
      <c r="AB231" s="128">
        <f t="shared" si="20"/>
        <v>829440</v>
      </c>
      <c r="AC231" s="130">
        <f t="shared" si="21"/>
        <v>207360</v>
      </c>
      <c r="AD231" s="130">
        <f t="shared" si="25"/>
        <v>336360</v>
      </c>
      <c r="AE231" s="130">
        <v>0</v>
      </c>
      <c r="AF231" s="130">
        <v>50</v>
      </c>
      <c r="AG231" s="130">
        <v>0</v>
      </c>
      <c r="AH231" s="136">
        <f t="shared" si="26"/>
        <v>0</v>
      </c>
    </row>
    <row r="232" spans="1:34" ht="21.75" x14ac:dyDescent="0.2">
      <c r="A232" s="130">
        <v>223</v>
      </c>
      <c r="B232" s="128"/>
      <c r="C232" s="128" t="s">
        <v>9</v>
      </c>
      <c r="D232" s="130">
        <v>14707</v>
      </c>
      <c r="E232" s="130">
        <v>1862</v>
      </c>
      <c r="F232" s="130">
        <v>151</v>
      </c>
      <c r="G232" s="130">
        <v>1</v>
      </c>
      <c r="H232" s="130">
        <v>5</v>
      </c>
      <c r="I232" s="130">
        <v>2</v>
      </c>
      <c r="J232" s="130">
        <v>88</v>
      </c>
      <c r="K232" s="52">
        <f t="shared" si="22"/>
        <v>2288</v>
      </c>
      <c r="L232" s="130">
        <v>100</v>
      </c>
      <c r="M232" s="130">
        <f t="shared" si="23"/>
        <v>228800</v>
      </c>
      <c r="N232" s="130">
        <v>1</v>
      </c>
      <c r="O232" s="130" t="s">
        <v>2945</v>
      </c>
      <c r="P232" s="130"/>
      <c r="Q232" s="130"/>
      <c r="R232" s="130"/>
      <c r="S232" s="130"/>
      <c r="T232" s="130">
        <v>2288</v>
      </c>
      <c r="U232" s="130"/>
      <c r="V232" s="130"/>
      <c r="W232" s="130"/>
      <c r="X232" s="130"/>
      <c r="Y232" s="130"/>
      <c r="Z232" s="130">
        <f t="shared" si="24"/>
        <v>0</v>
      </c>
      <c r="AA232" s="130"/>
      <c r="AB232" s="128">
        <f t="shared" si="20"/>
        <v>0</v>
      </c>
      <c r="AC232" s="130">
        <f t="shared" si="21"/>
        <v>0</v>
      </c>
      <c r="AD232" s="130">
        <f t="shared" si="25"/>
        <v>228800</v>
      </c>
      <c r="AE232" s="130">
        <v>0</v>
      </c>
      <c r="AF232" s="130">
        <v>50</v>
      </c>
      <c r="AG232" s="130">
        <v>0</v>
      </c>
      <c r="AH232" s="136">
        <f t="shared" si="26"/>
        <v>0</v>
      </c>
    </row>
    <row r="233" spans="1:34" ht="21.75" x14ac:dyDescent="0.2">
      <c r="A233" s="128">
        <v>224</v>
      </c>
      <c r="B233" s="128"/>
      <c r="C233" s="128" t="s">
        <v>39</v>
      </c>
      <c r="D233" s="130"/>
      <c r="E233" s="130"/>
      <c r="F233" s="130"/>
      <c r="G233" s="130">
        <v>1</v>
      </c>
      <c r="H233" s="130">
        <v>24</v>
      </c>
      <c r="I233" s="130"/>
      <c r="J233" s="130">
        <v>65</v>
      </c>
      <c r="K233" s="52">
        <f t="shared" si="22"/>
        <v>9665</v>
      </c>
      <c r="L233" s="130">
        <v>75</v>
      </c>
      <c r="M233" s="130">
        <f t="shared" si="23"/>
        <v>724875</v>
      </c>
      <c r="N233" s="130">
        <v>1</v>
      </c>
      <c r="O233" s="130" t="s">
        <v>2945</v>
      </c>
      <c r="P233" s="130"/>
      <c r="Q233" s="130"/>
      <c r="R233" s="130"/>
      <c r="S233" s="130"/>
      <c r="T233" s="130">
        <v>966</v>
      </c>
      <c r="U233" s="130"/>
      <c r="V233" s="130"/>
      <c r="W233" s="130"/>
      <c r="X233" s="130"/>
      <c r="Y233" s="130"/>
      <c r="Z233" s="130">
        <f t="shared" si="24"/>
        <v>0</v>
      </c>
      <c r="AA233" s="130"/>
      <c r="AB233" s="128"/>
      <c r="AC233" s="130">
        <f t="shared" si="21"/>
        <v>0</v>
      </c>
      <c r="AD233" s="130">
        <f t="shared" si="25"/>
        <v>724875</v>
      </c>
      <c r="AE233" s="130">
        <v>0</v>
      </c>
      <c r="AF233" s="130">
        <v>0</v>
      </c>
      <c r="AG233" s="130">
        <v>724875</v>
      </c>
      <c r="AH233" s="136">
        <v>0.01</v>
      </c>
    </row>
    <row r="234" spans="1:34" ht="21.75" x14ac:dyDescent="0.2">
      <c r="A234" s="130">
        <v>225</v>
      </c>
      <c r="B234" s="128" t="s">
        <v>2946</v>
      </c>
      <c r="C234" s="128" t="s">
        <v>9</v>
      </c>
      <c r="D234" s="130">
        <v>56841</v>
      </c>
      <c r="E234" s="130">
        <v>5364</v>
      </c>
      <c r="F234" s="130">
        <v>255</v>
      </c>
      <c r="G234" s="130">
        <v>2</v>
      </c>
      <c r="H234" s="130"/>
      <c r="I234" s="130"/>
      <c r="J234" s="130">
        <v>77</v>
      </c>
      <c r="K234" s="52">
        <f t="shared" si="22"/>
        <v>77</v>
      </c>
      <c r="L234" s="130">
        <v>75</v>
      </c>
      <c r="M234" s="130">
        <f t="shared" si="23"/>
        <v>5775</v>
      </c>
      <c r="N234" s="130">
        <v>2</v>
      </c>
      <c r="O234" s="130" t="s">
        <v>2947</v>
      </c>
      <c r="P234" s="130" t="s">
        <v>15</v>
      </c>
      <c r="Q234" s="130" t="s">
        <v>12</v>
      </c>
      <c r="R234" s="130">
        <v>2</v>
      </c>
      <c r="S234" s="130">
        <v>117</v>
      </c>
      <c r="T234" s="130"/>
      <c r="U234" s="130">
        <v>77</v>
      </c>
      <c r="V234" s="130"/>
      <c r="W234" s="130"/>
      <c r="X234" s="130"/>
      <c r="Y234" s="130">
        <v>6400</v>
      </c>
      <c r="Z234" s="130">
        <f t="shared" si="24"/>
        <v>748800</v>
      </c>
      <c r="AA234" s="130">
        <v>10</v>
      </c>
      <c r="AB234" s="128">
        <f>Z234*30%</f>
        <v>224640</v>
      </c>
      <c r="AC234" s="130">
        <f t="shared" si="21"/>
        <v>524160</v>
      </c>
      <c r="AD234" s="130">
        <f t="shared" si="25"/>
        <v>529935</v>
      </c>
      <c r="AE234" s="130">
        <v>0</v>
      </c>
      <c r="AF234" s="130">
        <v>50</v>
      </c>
      <c r="AG234" s="130">
        <v>0</v>
      </c>
      <c r="AH234" s="136">
        <f t="shared" si="26"/>
        <v>0</v>
      </c>
    </row>
    <row r="235" spans="1:34" ht="21.75" x14ac:dyDescent="0.2">
      <c r="A235" s="128">
        <v>226</v>
      </c>
      <c r="B235" s="128"/>
      <c r="C235" s="128" t="s">
        <v>9</v>
      </c>
      <c r="D235" s="130">
        <v>56840</v>
      </c>
      <c r="E235" s="130">
        <v>5361</v>
      </c>
      <c r="F235" s="130">
        <v>254</v>
      </c>
      <c r="G235" s="130">
        <v>1</v>
      </c>
      <c r="H235" s="130"/>
      <c r="I235" s="130"/>
      <c r="J235" s="130">
        <v>77</v>
      </c>
      <c r="K235" s="52">
        <f t="shared" si="22"/>
        <v>77</v>
      </c>
      <c r="L235" s="130">
        <v>75</v>
      </c>
      <c r="M235" s="130">
        <f t="shared" si="23"/>
        <v>5775</v>
      </c>
      <c r="N235" s="130">
        <v>1</v>
      </c>
      <c r="O235" s="130" t="s">
        <v>2947</v>
      </c>
      <c r="P235" s="130"/>
      <c r="Q235" s="130"/>
      <c r="R235" s="130"/>
      <c r="S235" s="130"/>
      <c r="T235" s="130">
        <v>77</v>
      </c>
      <c r="U235" s="130"/>
      <c r="V235" s="130"/>
      <c r="W235" s="130"/>
      <c r="X235" s="130"/>
      <c r="Y235" s="130"/>
      <c r="Z235" s="130">
        <f t="shared" si="24"/>
        <v>0</v>
      </c>
      <c r="AA235" s="130"/>
      <c r="AB235" s="128">
        <f t="shared" si="20"/>
        <v>0</v>
      </c>
      <c r="AC235" s="130">
        <f t="shared" si="21"/>
        <v>0</v>
      </c>
      <c r="AD235" s="130">
        <f t="shared" si="25"/>
        <v>5775</v>
      </c>
      <c r="AE235" s="130">
        <v>0</v>
      </c>
      <c r="AF235" s="130">
        <v>50</v>
      </c>
      <c r="AG235" s="130">
        <v>0</v>
      </c>
      <c r="AH235" s="136">
        <f t="shared" si="26"/>
        <v>0</v>
      </c>
    </row>
    <row r="236" spans="1:34" ht="21.75" x14ac:dyDescent="0.2">
      <c r="A236" s="130">
        <v>227</v>
      </c>
      <c r="B236" s="128"/>
      <c r="C236" s="128" t="s">
        <v>9</v>
      </c>
      <c r="D236" s="130">
        <v>50729</v>
      </c>
      <c r="E236" s="130">
        <v>4754</v>
      </c>
      <c r="F236" s="130">
        <v>27</v>
      </c>
      <c r="G236" s="130">
        <v>1</v>
      </c>
      <c r="H236" s="130"/>
      <c r="I236" s="130"/>
      <c r="J236" s="130">
        <v>74</v>
      </c>
      <c r="K236" s="52">
        <f t="shared" si="22"/>
        <v>74</v>
      </c>
      <c r="L236" s="130">
        <v>75</v>
      </c>
      <c r="M236" s="130">
        <f t="shared" si="23"/>
        <v>5550</v>
      </c>
      <c r="N236" s="130">
        <v>1</v>
      </c>
      <c r="O236" s="130" t="s">
        <v>2947</v>
      </c>
      <c r="P236" s="130"/>
      <c r="Q236" s="130"/>
      <c r="R236" s="130"/>
      <c r="S236" s="130"/>
      <c r="T236" s="130">
        <v>74</v>
      </c>
      <c r="U236" s="130"/>
      <c r="V236" s="130"/>
      <c r="W236" s="130"/>
      <c r="X236" s="130"/>
      <c r="Y236" s="130"/>
      <c r="Z236" s="130">
        <f t="shared" si="24"/>
        <v>0</v>
      </c>
      <c r="AA236" s="130"/>
      <c r="AB236" s="128">
        <f t="shared" si="20"/>
        <v>0</v>
      </c>
      <c r="AC236" s="130">
        <f t="shared" si="21"/>
        <v>0</v>
      </c>
      <c r="AD236" s="130">
        <f t="shared" si="25"/>
        <v>5550</v>
      </c>
      <c r="AE236" s="130">
        <v>0</v>
      </c>
      <c r="AF236" s="130">
        <v>50</v>
      </c>
      <c r="AG236" s="130">
        <v>0</v>
      </c>
      <c r="AH236" s="136">
        <f t="shared" si="26"/>
        <v>0</v>
      </c>
    </row>
    <row r="237" spans="1:34" ht="21.75" x14ac:dyDescent="0.2">
      <c r="A237" s="128">
        <v>228</v>
      </c>
      <c r="B237" s="128"/>
      <c r="C237" s="128" t="s">
        <v>39</v>
      </c>
      <c r="D237" s="130"/>
      <c r="E237" s="130"/>
      <c r="F237" s="130"/>
      <c r="G237" s="130">
        <v>1</v>
      </c>
      <c r="H237" s="130">
        <v>24</v>
      </c>
      <c r="I237" s="130">
        <v>1</v>
      </c>
      <c r="J237" s="130">
        <v>65</v>
      </c>
      <c r="K237" s="52">
        <f t="shared" si="22"/>
        <v>9765</v>
      </c>
      <c r="L237" s="130">
        <v>75</v>
      </c>
      <c r="M237" s="130">
        <f t="shared" si="23"/>
        <v>732375</v>
      </c>
      <c r="N237" s="130">
        <v>1</v>
      </c>
      <c r="O237" s="130" t="s">
        <v>2947</v>
      </c>
      <c r="P237" s="130"/>
      <c r="Q237" s="130"/>
      <c r="R237" s="130"/>
      <c r="S237" s="130"/>
      <c r="T237" s="130">
        <v>9765</v>
      </c>
      <c r="U237" s="130"/>
      <c r="V237" s="130"/>
      <c r="W237" s="130"/>
      <c r="X237" s="130"/>
      <c r="Y237" s="130"/>
      <c r="Z237" s="130">
        <f t="shared" si="24"/>
        <v>0</v>
      </c>
      <c r="AA237" s="130"/>
      <c r="AB237" s="128">
        <f t="shared" si="20"/>
        <v>0</v>
      </c>
      <c r="AC237" s="130">
        <f t="shared" si="21"/>
        <v>0</v>
      </c>
      <c r="AD237" s="130">
        <f t="shared" si="25"/>
        <v>732375</v>
      </c>
      <c r="AE237" s="130">
        <v>0</v>
      </c>
      <c r="AF237" s="130">
        <v>0</v>
      </c>
      <c r="AG237" s="130">
        <v>732375</v>
      </c>
      <c r="AH237" s="136">
        <v>0.01</v>
      </c>
    </row>
    <row r="238" spans="1:34" ht="21.75" x14ac:dyDescent="0.2">
      <c r="A238" s="130">
        <v>229</v>
      </c>
      <c r="B238" s="128" t="s">
        <v>2948</v>
      </c>
      <c r="C238" s="128" t="s">
        <v>13</v>
      </c>
      <c r="D238" s="130"/>
      <c r="E238" s="130"/>
      <c r="F238" s="130"/>
      <c r="G238" s="130">
        <v>1</v>
      </c>
      <c r="H238" s="130">
        <v>5</v>
      </c>
      <c r="I238" s="130"/>
      <c r="J238" s="130"/>
      <c r="K238" s="52">
        <f t="shared" si="22"/>
        <v>2000</v>
      </c>
      <c r="L238" s="130">
        <v>75</v>
      </c>
      <c r="M238" s="130">
        <f t="shared" si="23"/>
        <v>150000</v>
      </c>
      <c r="N238" s="130">
        <v>1</v>
      </c>
      <c r="O238" s="130" t="s">
        <v>2949</v>
      </c>
      <c r="P238" s="130"/>
      <c r="Q238" s="130"/>
      <c r="R238" s="130"/>
      <c r="S238" s="130"/>
      <c r="T238" s="130">
        <v>2000</v>
      </c>
      <c r="U238" s="130"/>
      <c r="V238" s="130"/>
      <c r="W238" s="130"/>
      <c r="X238" s="130"/>
      <c r="Y238" s="130"/>
      <c r="Z238" s="130">
        <f t="shared" si="24"/>
        <v>0</v>
      </c>
      <c r="AA238" s="130"/>
      <c r="AB238" s="128">
        <f t="shared" si="20"/>
        <v>0</v>
      </c>
      <c r="AC238" s="130">
        <f t="shared" si="21"/>
        <v>0</v>
      </c>
      <c r="AD238" s="130">
        <f t="shared" si="25"/>
        <v>150000</v>
      </c>
      <c r="AE238" s="130">
        <v>0</v>
      </c>
      <c r="AF238" s="130">
        <v>50</v>
      </c>
      <c r="AG238" s="130">
        <v>0</v>
      </c>
      <c r="AH238" s="136">
        <f t="shared" si="26"/>
        <v>0</v>
      </c>
    </row>
    <row r="239" spans="1:34" ht="21.75" x14ac:dyDescent="0.2">
      <c r="A239" s="128">
        <v>230</v>
      </c>
      <c r="B239" s="128" t="s">
        <v>2950</v>
      </c>
      <c r="C239" s="128" t="s">
        <v>9</v>
      </c>
      <c r="D239" s="130">
        <v>56680</v>
      </c>
      <c r="E239" s="130">
        <v>5344</v>
      </c>
      <c r="F239" s="130">
        <v>253</v>
      </c>
      <c r="G239" s="130">
        <v>1</v>
      </c>
      <c r="H239" s="130"/>
      <c r="I239" s="130">
        <v>1</v>
      </c>
      <c r="J239" s="130">
        <v>51</v>
      </c>
      <c r="K239" s="52">
        <f t="shared" si="22"/>
        <v>151</v>
      </c>
      <c r="L239" s="130">
        <v>430</v>
      </c>
      <c r="M239" s="130">
        <f t="shared" si="23"/>
        <v>64930</v>
      </c>
      <c r="N239" s="130">
        <v>1</v>
      </c>
      <c r="O239" s="130" t="s">
        <v>2951</v>
      </c>
      <c r="P239" s="130"/>
      <c r="Q239" s="130"/>
      <c r="R239" s="130"/>
      <c r="S239" s="130"/>
      <c r="T239" s="130">
        <v>151</v>
      </c>
      <c r="U239" s="130"/>
      <c r="V239" s="130"/>
      <c r="W239" s="130"/>
      <c r="X239" s="130"/>
      <c r="Y239" s="130"/>
      <c r="Z239" s="130">
        <f t="shared" si="24"/>
        <v>0</v>
      </c>
      <c r="AA239" s="130"/>
      <c r="AB239" s="128">
        <f t="shared" si="20"/>
        <v>0</v>
      </c>
      <c r="AC239" s="130">
        <f t="shared" si="21"/>
        <v>0</v>
      </c>
      <c r="AD239" s="130">
        <f t="shared" si="25"/>
        <v>64930</v>
      </c>
      <c r="AE239" s="130">
        <v>0</v>
      </c>
      <c r="AF239" s="130">
        <v>50</v>
      </c>
      <c r="AG239" s="130">
        <v>0</v>
      </c>
      <c r="AH239" s="136">
        <f t="shared" si="26"/>
        <v>0</v>
      </c>
    </row>
    <row r="240" spans="1:34" ht="21.75" x14ac:dyDescent="0.2">
      <c r="A240" s="130">
        <v>231</v>
      </c>
      <c r="B240" s="128"/>
      <c r="C240" s="128" t="s">
        <v>32</v>
      </c>
      <c r="D240" s="130">
        <v>536</v>
      </c>
      <c r="E240" s="130"/>
      <c r="F240" s="130">
        <v>131</v>
      </c>
      <c r="G240" s="130">
        <v>1</v>
      </c>
      <c r="H240" s="130">
        <v>20</v>
      </c>
      <c r="I240" s="130">
        <v>1</v>
      </c>
      <c r="J240" s="130">
        <v>55</v>
      </c>
      <c r="K240" s="52">
        <f t="shared" si="22"/>
        <v>8155</v>
      </c>
      <c r="L240" s="130">
        <v>75</v>
      </c>
      <c r="M240" s="130">
        <f t="shared" si="23"/>
        <v>611625</v>
      </c>
      <c r="N240" s="130">
        <v>1</v>
      </c>
      <c r="O240" s="130" t="s">
        <v>2951</v>
      </c>
      <c r="P240" s="130"/>
      <c r="Q240" s="130"/>
      <c r="R240" s="130"/>
      <c r="S240" s="130"/>
      <c r="T240" s="130">
        <v>8155</v>
      </c>
      <c r="U240" s="130"/>
      <c r="V240" s="130"/>
      <c r="W240" s="130"/>
      <c r="X240" s="130"/>
      <c r="Y240" s="130"/>
      <c r="Z240" s="130">
        <f t="shared" si="24"/>
        <v>0</v>
      </c>
      <c r="AA240" s="130"/>
      <c r="AB240" s="128">
        <f t="shared" si="20"/>
        <v>0</v>
      </c>
      <c r="AC240" s="130">
        <f t="shared" si="21"/>
        <v>0</v>
      </c>
      <c r="AD240" s="130">
        <f t="shared" si="25"/>
        <v>611625</v>
      </c>
      <c r="AE240" s="130">
        <v>0</v>
      </c>
      <c r="AF240" s="130">
        <v>50</v>
      </c>
      <c r="AG240" s="130">
        <v>0</v>
      </c>
      <c r="AH240" s="136">
        <f t="shared" si="26"/>
        <v>0</v>
      </c>
    </row>
    <row r="241" spans="1:34" ht="21.75" x14ac:dyDescent="0.2">
      <c r="A241" s="128">
        <v>232</v>
      </c>
      <c r="B241" s="128" t="s">
        <v>2952</v>
      </c>
      <c r="C241" s="128" t="s">
        <v>9</v>
      </c>
      <c r="D241" s="130">
        <v>39790</v>
      </c>
      <c r="E241" s="130">
        <v>4219</v>
      </c>
      <c r="F241" s="130">
        <v>108</v>
      </c>
      <c r="G241" s="130">
        <v>2</v>
      </c>
      <c r="H241" s="130"/>
      <c r="I241" s="130">
        <v>1</v>
      </c>
      <c r="J241" s="130">
        <v>71</v>
      </c>
      <c r="K241" s="52">
        <f t="shared" si="22"/>
        <v>171</v>
      </c>
      <c r="L241" s="130">
        <v>390</v>
      </c>
      <c r="M241" s="130">
        <f t="shared" si="23"/>
        <v>66690</v>
      </c>
      <c r="N241" s="130">
        <v>2</v>
      </c>
      <c r="O241" s="130" t="s">
        <v>2797</v>
      </c>
      <c r="P241" s="130" t="s">
        <v>15</v>
      </c>
      <c r="Q241" s="130" t="s">
        <v>12</v>
      </c>
      <c r="R241" s="130">
        <v>2</v>
      </c>
      <c r="S241" s="130">
        <v>135</v>
      </c>
      <c r="T241" s="130"/>
      <c r="U241" s="130">
        <v>171</v>
      </c>
      <c r="V241" s="130"/>
      <c r="W241" s="130"/>
      <c r="X241" s="130"/>
      <c r="Y241" s="130">
        <v>6400</v>
      </c>
      <c r="Z241" s="130">
        <f t="shared" si="24"/>
        <v>864000</v>
      </c>
      <c r="AA241" s="130">
        <v>21</v>
      </c>
      <c r="AB241" s="128">
        <f t="shared" si="20"/>
        <v>691200</v>
      </c>
      <c r="AC241" s="130">
        <f t="shared" si="21"/>
        <v>172800</v>
      </c>
      <c r="AD241" s="130">
        <f t="shared" si="25"/>
        <v>239490</v>
      </c>
      <c r="AE241" s="130">
        <v>0</v>
      </c>
      <c r="AF241" s="130">
        <v>50</v>
      </c>
      <c r="AG241" s="130">
        <v>0</v>
      </c>
      <c r="AH241" s="136">
        <f t="shared" si="26"/>
        <v>0</v>
      </c>
    </row>
    <row r="242" spans="1:34" ht="21.75" x14ac:dyDescent="0.2">
      <c r="A242" s="130">
        <v>233</v>
      </c>
      <c r="B242" s="128"/>
      <c r="C242" s="128" t="s">
        <v>32</v>
      </c>
      <c r="D242" s="130">
        <v>3306</v>
      </c>
      <c r="E242" s="130"/>
      <c r="F242" s="130">
        <v>66</v>
      </c>
      <c r="G242" s="130">
        <v>1</v>
      </c>
      <c r="H242" s="130">
        <v>6</v>
      </c>
      <c r="I242" s="130">
        <v>1</v>
      </c>
      <c r="J242" s="130">
        <v>76</v>
      </c>
      <c r="K242" s="52">
        <f t="shared" si="22"/>
        <v>2576</v>
      </c>
      <c r="L242" s="130">
        <v>130</v>
      </c>
      <c r="M242" s="130">
        <f t="shared" si="23"/>
        <v>334880</v>
      </c>
      <c r="N242" s="130">
        <v>1</v>
      </c>
      <c r="O242" s="130" t="s">
        <v>2797</v>
      </c>
      <c r="P242" s="130"/>
      <c r="Q242" s="130"/>
      <c r="R242" s="130"/>
      <c r="S242" s="130"/>
      <c r="T242" s="130">
        <v>2576</v>
      </c>
      <c r="U242" s="130"/>
      <c r="V242" s="130"/>
      <c r="W242" s="130"/>
      <c r="X242" s="130"/>
      <c r="Y242" s="130"/>
      <c r="Z242" s="130">
        <f t="shared" si="24"/>
        <v>0</v>
      </c>
      <c r="AA242" s="130"/>
      <c r="AB242" s="128">
        <f t="shared" si="20"/>
        <v>0</v>
      </c>
      <c r="AC242" s="130">
        <f t="shared" si="21"/>
        <v>0</v>
      </c>
      <c r="AD242" s="130">
        <f t="shared" si="25"/>
        <v>334880</v>
      </c>
      <c r="AE242" s="130">
        <v>0</v>
      </c>
      <c r="AF242" s="130">
        <v>0</v>
      </c>
      <c r="AG242" s="130">
        <v>334880</v>
      </c>
      <c r="AH242" s="136">
        <v>0.01</v>
      </c>
    </row>
    <row r="243" spans="1:34" ht="21.75" x14ac:dyDescent="0.2">
      <c r="A243" s="128">
        <v>234</v>
      </c>
      <c r="B243" s="128"/>
      <c r="C243" s="128" t="s">
        <v>9</v>
      </c>
      <c r="D243" s="130">
        <v>39793</v>
      </c>
      <c r="E243" s="130">
        <v>4222</v>
      </c>
      <c r="F243" s="130">
        <v>273</v>
      </c>
      <c r="G243" s="130">
        <v>1</v>
      </c>
      <c r="H243" s="130"/>
      <c r="I243" s="130">
        <v>2</v>
      </c>
      <c r="J243" s="130">
        <v>41</v>
      </c>
      <c r="K243" s="52">
        <f t="shared" si="22"/>
        <v>241</v>
      </c>
      <c r="L243" s="130">
        <v>380</v>
      </c>
      <c r="M243" s="130">
        <f t="shared" si="23"/>
        <v>91580</v>
      </c>
      <c r="N243" s="130">
        <v>1</v>
      </c>
      <c r="O243" s="130" t="s">
        <v>2797</v>
      </c>
      <c r="P243" s="130"/>
      <c r="Q243" s="130"/>
      <c r="R243" s="130"/>
      <c r="S243" s="130"/>
      <c r="T243" s="130">
        <v>241</v>
      </c>
      <c r="U243" s="130"/>
      <c r="V243" s="130"/>
      <c r="W243" s="130"/>
      <c r="X243" s="130"/>
      <c r="Y243" s="130"/>
      <c r="Z243" s="130">
        <f t="shared" si="24"/>
        <v>0</v>
      </c>
      <c r="AA243" s="130"/>
      <c r="AB243" s="128">
        <f t="shared" si="20"/>
        <v>0</v>
      </c>
      <c r="AC243" s="130">
        <f t="shared" si="21"/>
        <v>0</v>
      </c>
      <c r="AD243" s="130">
        <f t="shared" si="25"/>
        <v>91580</v>
      </c>
      <c r="AE243" s="130">
        <v>0</v>
      </c>
      <c r="AF243" s="130">
        <v>50</v>
      </c>
      <c r="AG243" s="130">
        <v>0</v>
      </c>
      <c r="AH243" s="136">
        <f t="shared" si="26"/>
        <v>0</v>
      </c>
    </row>
    <row r="244" spans="1:34" ht="21.75" x14ac:dyDescent="0.2">
      <c r="A244" s="130">
        <v>235</v>
      </c>
      <c r="B244" s="128"/>
      <c r="C244" s="128" t="s">
        <v>32</v>
      </c>
      <c r="D244" s="130">
        <v>1980</v>
      </c>
      <c r="E244" s="130"/>
      <c r="F244" s="130">
        <v>54</v>
      </c>
      <c r="G244" s="130">
        <v>1</v>
      </c>
      <c r="H244" s="130">
        <v>4</v>
      </c>
      <c r="I244" s="130">
        <v>3</v>
      </c>
      <c r="J244" s="130">
        <v>69</v>
      </c>
      <c r="K244" s="52">
        <f t="shared" si="22"/>
        <v>1969</v>
      </c>
      <c r="L244" s="130">
        <v>130</v>
      </c>
      <c r="M244" s="130">
        <f t="shared" si="23"/>
        <v>255970</v>
      </c>
      <c r="N244" s="130">
        <v>1</v>
      </c>
      <c r="O244" s="130" t="s">
        <v>2797</v>
      </c>
      <c r="P244" s="130"/>
      <c r="Q244" s="130"/>
      <c r="R244" s="130"/>
      <c r="S244" s="130"/>
      <c r="T244" s="130">
        <v>1969</v>
      </c>
      <c r="U244" s="130"/>
      <c r="V244" s="130"/>
      <c r="W244" s="130"/>
      <c r="X244" s="130"/>
      <c r="Y244" s="130"/>
      <c r="Z244" s="130">
        <f t="shared" si="24"/>
        <v>0</v>
      </c>
      <c r="AA244" s="130"/>
      <c r="AB244" s="128">
        <f t="shared" si="20"/>
        <v>0</v>
      </c>
      <c r="AC244" s="130">
        <f t="shared" si="21"/>
        <v>0</v>
      </c>
      <c r="AD244" s="130">
        <f t="shared" si="25"/>
        <v>255970</v>
      </c>
      <c r="AE244" s="130">
        <v>0</v>
      </c>
      <c r="AF244" s="130">
        <v>0</v>
      </c>
      <c r="AG244" s="130">
        <v>255970</v>
      </c>
      <c r="AH244" s="136">
        <v>0.01</v>
      </c>
    </row>
    <row r="245" spans="1:34" ht="21.75" x14ac:dyDescent="0.2">
      <c r="A245" s="128">
        <v>236</v>
      </c>
      <c r="B245" s="128" t="s">
        <v>2953</v>
      </c>
      <c r="C245" s="128" t="s">
        <v>9</v>
      </c>
      <c r="D245" s="130">
        <v>7148</v>
      </c>
      <c r="E245" s="130">
        <v>665</v>
      </c>
      <c r="F245" s="130">
        <v>112</v>
      </c>
      <c r="G245" s="130">
        <v>2</v>
      </c>
      <c r="H245" s="130"/>
      <c r="I245" s="130">
        <v>2</v>
      </c>
      <c r="J245" s="130">
        <v>55</v>
      </c>
      <c r="K245" s="52">
        <f t="shared" si="22"/>
        <v>255</v>
      </c>
      <c r="L245" s="130">
        <v>430</v>
      </c>
      <c r="M245" s="130">
        <f t="shared" si="23"/>
        <v>109650</v>
      </c>
      <c r="N245" s="130">
        <v>2</v>
      </c>
      <c r="O245" s="130" t="s">
        <v>2954</v>
      </c>
      <c r="P245" s="130" t="s">
        <v>15</v>
      </c>
      <c r="Q245" s="130" t="s">
        <v>12</v>
      </c>
      <c r="R245" s="130">
        <v>2</v>
      </c>
      <c r="S245" s="130">
        <v>307.5</v>
      </c>
      <c r="T245" s="130"/>
      <c r="U245" s="130">
        <v>255</v>
      </c>
      <c r="V245" s="130"/>
      <c r="W245" s="130"/>
      <c r="X245" s="130"/>
      <c r="Y245" s="130">
        <v>6400</v>
      </c>
      <c r="Z245" s="130">
        <f t="shared" si="24"/>
        <v>1968000</v>
      </c>
      <c r="AA245" s="130">
        <v>21</v>
      </c>
      <c r="AB245" s="128">
        <f t="shared" si="20"/>
        <v>1574400</v>
      </c>
      <c r="AC245" s="130">
        <f t="shared" si="21"/>
        <v>393600</v>
      </c>
      <c r="AD245" s="130">
        <f t="shared" si="25"/>
        <v>503250</v>
      </c>
      <c r="AE245" s="130">
        <v>0</v>
      </c>
      <c r="AF245" s="130">
        <v>50</v>
      </c>
      <c r="AG245" s="130">
        <v>0</v>
      </c>
      <c r="AH245" s="136">
        <f t="shared" si="26"/>
        <v>0</v>
      </c>
    </row>
    <row r="246" spans="1:34" ht="21.75" x14ac:dyDescent="0.2">
      <c r="A246" s="130">
        <v>237</v>
      </c>
      <c r="B246" s="128"/>
      <c r="C246" s="128" t="s">
        <v>9</v>
      </c>
      <c r="D246" s="130">
        <v>55187</v>
      </c>
      <c r="E246" s="130">
        <v>5280</v>
      </c>
      <c r="F246" s="130">
        <v>115</v>
      </c>
      <c r="G246" s="130">
        <v>1</v>
      </c>
      <c r="H246" s="130">
        <v>12</v>
      </c>
      <c r="I246" s="130">
        <v>2</v>
      </c>
      <c r="J246" s="130">
        <v>3.5</v>
      </c>
      <c r="K246" s="52">
        <f t="shared" si="22"/>
        <v>5003.5</v>
      </c>
      <c r="L246" s="130">
        <v>75</v>
      </c>
      <c r="M246" s="130">
        <f t="shared" si="23"/>
        <v>375262.5</v>
      </c>
      <c r="N246" s="130">
        <v>1</v>
      </c>
      <c r="O246" s="130" t="s">
        <v>2954</v>
      </c>
      <c r="P246" s="130"/>
      <c r="Q246" s="130"/>
      <c r="R246" s="130"/>
      <c r="S246" s="130"/>
      <c r="T246" s="130">
        <v>5003.5</v>
      </c>
      <c r="U246" s="130"/>
      <c r="V246" s="130"/>
      <c r="W246" s="130"/>
      <c r="X246" s="130"/>
      <c r="Y246" s="130"/>
      <c r="Z246" s="130">
        <f t="shared" si="24"/>
        <v>0</v>
      </c>
      <c r="AA246" s="130"/>
      <c r="AB246" s="128">
        <f t="shared" si="20"/>
        <v>0</v>
      </c>
      <c r="AC246" s="130">
        <f t="shared" si="21"/>
        <v>0</v>
      </c>
      <c r="AD246" s="130">
        <f t="shared" si="25"/>
        <v>375262.5</v>
      </c>
      <c r="AE246" s="130">
        <v>0</v>
      </c>
      <c r="AF246" s="130">
        <v>50</v>
      </c>
      <c r="AG246" s="130">
        <v>0</v>
      </c>
      <c r="AH246" s="136">
        <v>0</v>
      </c>
    </row>
    <row r="247" spans="1:34" ht="21.75" x14ac:dyDescent="0.2">
      <c r="A247" s="128">
        <v>238</v>
      </c>
      <c r="B247" s="128"/>
      <c r="C247" s="128" t="s">
        <v>9</v>
      </c>
      <c r="D247" s="130">
        <v>16625</v>
      </c>
      <c r="E247" s="130">
        <v>2499</v>
      </c>
      <c r="F247" s="130">
        <v>30</v>
      </c>
      <c r="G247" s="130">
        <v>1</v>
      </c>
      <c r="H247" s="130">
        <v>12</v>
      </c>
      <c r="I247" s="130">
        <v>2</v>
      </c>
      <c r="J247" s="130">
        <v>3.5</v>
      </c>
      <c r="K247" s="52">
        <f t="shared" si="22"/>
        <v>5003.5</v>
      </c>
      <c r="L247" s="130">
        <v>75</v>
      </c>
      <c r="M247" s="130">
        <f t="shared" si="23"/>
        <v>375262.5</v>
      </c>
      <c r="N247" s="130">
        <v>1</v>
      </c>
      <c r="O247" s="130" t="s">
        <v>2954</v>
      </c>
      <c r="P247" s="130"/>
      <c r="Q247" s="130"/>
      <c r="R247" s="130"/>
      <c r="S247" s="130"/>
      <c r="T247" s="130">
        <v>5003.5</v>
      </c>
      <c r="U247" s="130"/>
      <c r="V247" s="130"/>
      <c r="W247" s="130"/>
      <c r="X247" s="130"/>
      <c r="Y247" s="130"/>
      <c r="Z247" s="130">
        <f t="shared" si="24"/>
        <v>0</v>
      </c>
      <c r="AA247" s="130"/>
      <c r="AB247" s="128">
        <f t="shared" si="20"/>
        <v>0</v>
      </c>
      <c r="AC247" s="130">
        <f t="shared" si="21"/>
        <v>0</v>
      </c>
      <c r="AD247" s="130">
        <f t="shared" si="25"/>
        <v>375262.5</v>
      </c>
      <c r="AE247" s="130">
        <v>0</v>
      </c>
      <c r="AF247" s="130">
        <v>50</v>
      </c>
      <c r="AG247" s="130">
        <v>0</v>
      </c>
      <c r="AH247" s="136">
        <v>0</v>
      </c>
    </row>
    <row r="248" spans="1:34" ht="21.75" x14ac:dyDescent="0.2">
      <c r="A248" s="130">
        <v>239</v>
      </c>
      <c r="B248" s="128"/>
      <c r="C248" s="128" t="s">
        <v>13</v>
      </c>
      <c r="D248" s="130"/>
      <c r="E248" s="130"/>
      <c r="F248" s="130"/>
      <c r="G248" s="130">
        <v>1</v>
      </c>
      <c r="H248" s="130">
        <v>51</v>
      </c>
      <c r="I248" s="130">
        <v>1</v>
      </c>
      <c r="J248" s="130">
        <v>13</v>
      </c>
      <c r="K248" s="52">
        <f t="shared" si="22"/>
        <v>20513</v>
      </c>
      <c r="L248" s="130">
        <v>75</v>
      </c>
      <c r="M248" s="130">
        <f t="shared" si="23"/>
        <v>1538475</v>
      </c>
      <c r="N248" s="130">
        <v>1</v>
      </c>
      <c r="O248" s="130" t="s">
        <v>2954</v>
      </c>
      <c r="P248" s="130"/>
      <c r="Q248" s="130"/>
      <c r="R248" s="130"/>
      <c r="S248" s="130"/>
      <c r="T248" s="130">
        <v>20513</v>
      </c>
      <c r="U248" s="130"/>
      <c r="V248" s="130"/>
      <c r="W248" s="130"/>
      <c r="X248" s="130"/>
      <c r="Y248" s="130"/>
      <c r="Z248" s="130">
        <f t="shared" si="24"/>
        <v>0</v>
      </c>
      <c r="AA248" s="130"/>
      <c r="AB248" s="128">
        <f t="shared" si="20"/>
        <v>0</v>
      </c>
      <c r="AC248" s="130">
        <f t="shared" si="21"/>
        <v>0</v>
      </c>
      <c r="AD248" s="130">
        <f t="shared" si="25"/>
        <v>1538475</v>
      </c>
      <c r="AE248" s="130">
        <v>0</v>
      </c>
      <c r="AF248" s="130">
        <v>0</v>
      </c>
      <c r="AG248" s="130">
        <v>1538475</v>
      </c>
      <c r="AH248" s="136">
        <v>0.01</v>
      </c>
    </row>
    <row r="249" spans="1:34" ht="21.75" x14ac:dyDescent="0.2">
      <c r="A249" s="128">
        <v>240</v>
      </c>
      <c r="B249" s="128" t="s">
        <v>2955</v>
      </c>
      <c r="C249" s="128" t="s">
        <v>9</v>
      </c>
      <c r="D249" s="130">
        <v>45404</v>
      </c>
      <c r="E249" s="130">
        <v>4547</v>
      </c>
      <c r="F249" s="130">
        <v>19</v>
      </c>
      <c r="G249" s="130">
        <v>2</v>
      </c>
      <c r="H249" s="130"/>
      <c r="I249" s="130">
        <v>1</v>
      </c>
      <c r="J249" s="130">
        <v>33</v>
      </c>
      <c r="K249" s="52">
        <f t="shared" si="22"/>
        <v>133</v>
      </c>
      <c r="L249" s="130">
        <v>450</v>
      </c>
      <c r="M249" s="130">
        <f t="shared" si="23"/>
        <v>59850</v>
      </c>
      <c r="N249" s="130">
        <v>2</v>
      </c>
      <c r="O249" s="130" t="s">
        <v>2956</v>
      </c>
      <c r="P249" s="130" t="s">
        <v>15</v>
      </c>
      <c r="Q249" s="130" t="s">
        <v>12</v>
      </c>
      <c r="R249" s="130">
        <v>2</v>
      </c>
      <c r="S249" s="130">
        <v>180</v>
      </c>
      <c r="T249" s="130"/>
      <c r="U249" s="130">
        <v>133</v>
      </c>
      <c r="V249" s="130"/>
      <c r="W249" s="130"/>
      <c r="X249" s="130"/>
      <c r="Y249" s="130">
        <v>6400</v>
      </c>
      <c r="Z249" s="130">
        <f t="shared" si="24"/>
        <v>1152000</v>
      </c>
      <c r="AA249" s="130">
        <v>21</v>
      </c>
      <c r="AB249" s="128">
        <f t="shared" si="20"/>
        <v>921600</v>
      </c>
      <c r="AC249" s="130">
        <f t="shared" si="21"/>
        <v>230400</v>
      </c>
      <c r="AD249" s="130">
        <f t="shared" si="25"/>
        <v>290250</v>
      </c>
      <c r="AE249" s="130">
        <v>0</v>
      </c>
      <c r="AF249" s="130">
        <v>50</v>
      </c>
      <c r="AG249" s="130">
        <v>0</v>
      </c>
      <c r="AH249" s="136">
        <f t="shared" si="26"/>
        <v>0</v>
      </c>
    </row>
    <row r="250" spans="1:34" ht="21.75" x14ac:dyDescent="0.2">
      <c r="A250" s="130">
        <v>241</v>
      </c>
      <c r="B250" s="128"/>
      <c r="C250" s="128" t="s">
        <v>491</v>
      </c>
      <c r="D250" s="130"/>
      <c r="E250" s="130"/>
      <c r="F250" s="130"/>
      <c r="G250" s="130">
        <v>1</v>
      </c>
      <c r="H250" s="130">
        <v>14</v>
      </c>
      <c r="I250" s="130">
        <v>3</v>
      </c>
      <c r="J250" s="130">
        <v>21</v>
      </c>
      <c r="K250" s="52">
        <f t="shared" si="22"/>
        <v>5921</v>
      </c>
      <c r="L250" s="130">
        <v>75</v>
      </c>
      <c r="M250" s="130">
        <f t="shared" si="23"/>
        <v>444075</v>
      </c>
      <c r="N250" s="130">
        <v>1</v>
      </c>
      <c r="O250" s="130" t="s">
        <v>2956</v>
      </c>
      <c r="P250" s="130"/>
      <c r="Q250" s="130"/>
      <c r="R250" s="130"/>
      <c r="S250" s="130"/>
      <c r="T250" s="130">
        <v>5921</v>
      </c>
      <c r="U250" s="130"/>
      <c r="V250" s="130"/>
      <c r="W250" s="130"/>
      <c r="X250" s="130"/>
      <c r="Y250" s="130"/>
      <c r="Z250" s="130">
        <f t="shared" si="24"/>
        <v>0</v>
      </c>
      <c r="AA250" s="130"/>
      <c r="AB250" s="128"/>
      <c r="AC250" s="130">
        <f t="shared" si="21"/>
        <v>0</v>
      </c>
      <c r="AD250" s="130">
        <f t="shared" si="25"/>
        <v>444075</v>
      </c>
      <c r="AE250" s="130">
        <v>0</v>
      </c>
      <c r="AF250" s="130">
        <v>0</v>
      </c>
      <c r="AG250" s="130">
        <v>444075</v>
      </c>
      <c r="AH250" s="136">
        <v>0.01</v>
      </c>
    </row>
    <row r="251" spans="1:34" ht="21.75" x14ac:dyDescent="0.2">
      <c r="A251" s="128">
        <v>242</v>
      </c>
      <c r="B251" s="128" t="s">
        <v>2957</v>
      </c>
      <c r="C251" s="128" t="s">
        <v>2958</v>
      </c>
      <c r="D251" s="130"/>
      <c r="E251" s="130"/>
      <c r="F251" s="130"/>
      <c r="G251" s="130">
        <v>2</v>
      </c>
      <c r="H251" s="130"/>
      <c r="I251" s="130"/>
      <c r="J251" s="130"/>
      <c r="K251" s="52">
        <f t="shared" si="22"/>
        <v>0</v>
      </c>
      <c r="L251" s="130"/>
      <c r="M251" s="130">
        <f t="shared" si="23"/>
        <v>0</v>
      </c>
      <c r="N251" s="130">
        <v>2</v>
      </c>
      <c r="O251" s="130" t="s">
        <v>2959</v>
      </c>
      <c r="P251" s="130" t="s">
        <v>15</v>
      </c>
      <c r="Q251" s="130" t="s">
        <v>12</v>
      </c>
      <c r="R251" s="130">
        <v>2</v>
      </c>
      <c r="S251" s="130">
        <v>177</v>
      </c>
      <c r="T251" s="130"/>
      <c r="U251" s="130">
        <v>177</v>
      </c>
      <c r="V251" s="130"/>
      <c r="W251" s="130"/>
      <c r="X251" s="130"/>
      <c r="Y251" s="130">
        <v>6400</v>
      </c>
      <c r="Z251" s="130">
        <f t="shared" si="24"/>
        <v>1132800</v>
      </c>
      <c r="AA251" s="130">
        <v>10</v>
      </c>
      <c r="AB251" s="128">
        <f>Z251*30%</f>
        <v>339840</v>
      </c>
      <c r="AC251" s="130">
        <f t="shared" si="21"/>
        <v>792960</v>
      </c>
      <c r="AD251" s="130">
        <f t="shared" si="25"/>
        <v>792960</v>
      </c>
      <c r="AE251" s="130">
        <v>0</v>
      </c>
      <c r="AF251" s="130">
        <v>0</v>
      </c>
      <c r="AG251" s="130">
        <v>1472640</v>
      </c>
      <c r="AH251" s="136">
        <v>0.02</v>
      </c>
    </row>
    <row r="252" spans="1:34" ht="21.75" x14ac:dyDescent="0.2">
      <c r="A252" s="130">
        <v>243</v>
      </c>
      <c r="B252" s="128" t="s">
        <v>2960</v>
      </c>
      <c r="C252" s="128" t="s">
        <v>9</v>
      </c>
      <c r="D252" s="130">
        <v>7246</v>
      </c>
      <c r="E252" s="130">
        <v>760</v>
      </c>
      <c r="F252" s="130">
        <v>96</v>
      </c>
      <c r="G252" s="130">
        <v>2</v>
      </c>
      <c r="H252" s="130">
        <v>3</v>
      </c>
      <c r="I252" s="130">
        <v>1</v>
      </c>
      <c r="J252" s="130">
        <v>67</v>
      </c>
      <c r="K252" s="52">
        <f t="shared" si="22"/>
        <v>1367</v>
      </c>
      <c r="L252" s="130">
        <v>320</v>
      </c>
      <c r="M252" s="130">
        <f t="shared" si="23"/>
        <v>437440</v>
      </c>
      <c r="N252" s="130">
        <v>2</v>
      </c>
      <c r="O252" s="130" t="s">
        <v>2961</v>
      </c>
      <c r="P252" s="130" t="s">
        <v>15</v>
      </c>
      <c r="Q252" s="130" t="s">
        <v>42</v>
      </c>
      <c r="R252" s="130">
        <v>2</v>
      </c>
      <c r="S252" s="130">
        <v>30</v>
      </c>
      <c r="T252" s="130">
        <v>1367</v>
      </c>
      <c r="U252" s="130"/>
      <c r="V252" s="130"/>
      <c r="W252" s="130"/>
      <c r="X252" s="130"/>
      <c r="Y252" s="130">
        <v>6400</v>
      </c>
      <c r="Z252" s="130">
        <f t="shared" si="24"/>
        <v>192000</v>
      </c>
      <c r="AA252" s="130">
        <v>15</v>
      </c>
      <c r="AB252" s="128">
        <f>Z252*20%</f>
        <v>38400</v>
      </c>
      <c r="AC252" s="130">
        <f t="shared" si="21"/>
        <v>153600</v>
      </c>
      <c r="AD252" s="130">
        <f t="shared" si="25"/>
        <v>591040</v>
      </c>
      <c r="AE252" s="130">
        <v>0</v>
      </c>
      <c r="AF252" s="130">
        <v>50</v>
      </c>
      <c r="AG252" s="130">
        <v>0</v>
      </c>
      <c r="AH252" s="136">
        <f t="shared" si="26"/>
        <v>0</v>
      </c>
    </row>
    <row r="253" spans="1:34" ht="21.75" x14ac:dyDescent="0.2">
      <c r="A253" s="128">
        <v>244</v>
      </c>
      <c r="B253" s="128"/>
      <c r="C253" s="128" t="s">
        <v>9</v>
      </c>
      <c r="D253" s="130">
        <v>16570</v>
      </c>
      <c r="E253" s="130">
        <v>2622</v>
      </c>
      <c r="F253" s="130">
        <v>152</v>
      </c>
      <c r="G253" s="130">
        <v>1</v>
      </c>
      <c r="H253" s="130">
        <v>4</v>
      </c>
      <c r="I253" s="130"/>
      <c r="J253" s="130"/>
      <c r="K253" s="52">
        <f t="shared" si="22"/>
        <v>1600</v>
      </c>
      <c r="L253" s="130">
        <v>75</v>
      </c>
      <c r="M253" s="130">
        <f t="shared" si="23"/>
        <v>120000</v>
      </c>
      <c r="N253" s="130">
        <v>1</v>
      </c>
      <c r="O253" s="130" t="s">
        <v>2961</v>
      </c>
      <c r="P253" s="130"/>
      <c r="Q253" s="130"/>
      <c r="R253" s="130"/>
      <c r="S253" s="130"/>
      <c r="T253" s="130">
        <v>1600</v>
      </c>
      <c r="U253" s="130"/>
      <c r="V253" s="130"/>
      <c r="W253" s="130"/>
      <c r="X253" s="130"/>
      <c r="Y253" s="130"/>
      <c r="Z253" s="130">
        <f t="shared" si="24"/>
        <v>0</v>
      </c>
      <c r="AA253" s="130"/>
      <c r="AB253" s="128">
        <f t="shared" si="20"/>
        <v>0</v>
      </c>
      <c r="AC253" s="130">
        <f t="shared" si="21"/>
        <v>0</v>
      </c>
      <c r="AD253" s="130">
        <f t="shared" si="25"/>
        <v>120000</v>
      </c>
      <c r="AE253" s="130">
        <v>0</v>
      </c>
      <c r="AF253" s="130">
        <v>50</v>
      </c>
      <c r="AG253" s="130">
        <v>0</v>
      </c>
      <c r="AH253" s="136">
        <f t="shared" si="26"/>
        <v>0</v>
      </c>
    </row>
    <row r="254" spans="1:34" ht="21.75" x14ac:dyDescent="0.2">
      <c r="A254" s="130">
        <v>245</v>
      </c>
      <c r="B254" s="128" t="s">
        <v>2962</v>
      </c>
      <c r="C254" s="128" t="s">
        <v>32</v>
      </c>
      <c r="D254" s="130">
        <v>1989</v>
      </c>
      <c r="E254" s="130"/>
      <c r="F254" s="130">
        <v>63</v>
      </c>
      <c r="G254" s="130">
        <v>1</v>
      </c>
      <c r="H254" s="130">
        <v>8</v>
      </c>
      <c r="I254" s="130">
        <v>4</v>
      </c>
      <c r="J254" s="130">
        <v>40</v>
      </c>
      <c r="K254" s="52">
        <f t="shared" si="22"/>
        <v>3640</v>
      </c>
      <c r="L254" s="130">
        <v>130</v>
      </c>
      <c r="M254" s="130">
        <f t="shared" si="23"/>
        <v>473200</v>
      </c>
      <c r="N254" s="130">
        <v>1</v>
      </c>
      <c r="O254" s="130" t="s">
        <v>2903</v>
      </c>
      <c r="P254" s="130"/>
      <c r="Q254" s="130"/>
      <c r="R254" s="130"/>
      <c r="S254" s="130"/>
      <c r="T254" s="130">
        <v>3640</v>
      </c>
      <c r="U254" s="130"/>
      <c r="V254" s="130"/>
      <c r="W254" s="130"/>
      <c r="X254" s="130"/>
      <c r="Y254" s="130"/>
      <c r="Z254" s="130">
        <f t="shared" si="24"/>
        <v>0</v>
      </c>
      <c r="AA254" s="130"/>
      <c r="AB254" s="128">
        <f t="shared" si="20"/>
        <v>0</v>
      </c>
      <c r="AC254" s="130">
        <f t="shared" si="21"/>
        <v>0</v>
      </c>
      <c r="AD254" s="130">
        <f t="shared" si="25"/>
        <v>473200</v>
      </c>
      <c r="AE254" s="130">
        <v>0</v>
      </c>
      <c r="AF254" s="130">
        <v>0</v>
      </c>
      <c r="AG254" s="130">
        <v>473200</v>
      </c>
      <c r="AH254" s="136">
        <v>0.01</v>
      </c>
    </row>
    <row r="255" spans="1:34" ht="21.75" x14ac:dyDescent="0.2">
      <c r="A255" s="128">
        <v>246</v>
      </c>
      <c r="B255" s="128" t="s">
        <v>2963</v>
      </c>
      <c r="C255" s="128" t="s">
        <v>9</v>
      </c>
      <c r="D255" s="130">
        <v>43863</v>
      </c>
      <c r="E255" s="130">
        <v>4375</v>
      </c>
      <c r="F255" s="130">
        <v>286</v>
      </c>
      <c r="G255" s="130">
        <v>2</v>
      </c>
      <c r="H255" s="130"/>
      <c r="I255" s="130">
        <v>2</v>
      </c>
      <c r="J255" s="130">
        <v>5</v>
      </c>
      <c r="K255" s="52">
        <f t="shared" si="22"/>
        <v>205</v>
      </c>
      <c r="L255" s="130">
        <v>450</v>
      </c>
      <c r="M255" s="130">
        <f t="shared" si="23"/>
        <v>92250</v>
      </c>
      <c r="N255" s="130">
        <v>2</v>
      </c>
      <c r="O255" s="130" t="s">
        <v>2964</v>
      </c>
      <c r="P255" s="130" t="s">
        <v>15</v>
      </c>
      <c r="Q255" s="130" t="s">
        <v>42</v>
      </c>
      <c r="R255" s="130">
        <v>2</v>
      </c>
      <c r="S255" s="130">
        <v>162</v>
      </c>
      <c r="T255" s="130"/>
      <c r="U255" s="130">
        <v>205</v>
      </c>
      <c r="V255" s="130"/>
      <c r="W255" s="130"/>
      <c r="X255" s="130"/>
      <c r="Y255" s="130">
        <v>6400</v>
      </c>
      <c r="Z255" s="130">
        <f t="shared" si="24"/>
        <v>1036800</v>
      </c>
      <c r="AA255" s="130">
        <v>21</v>
      </c>
      <c r="AB255" s="128">
        <f t="shared" si="20"/>
        <v>829440</v>
      </c>
      <c r="AC255" s="130">
        <f t="shared" si="21"/>
        <v>207360</v>
      </c>
      <c r="AD255" s="130">
        <f t="shared" si="25"/>
        <v>299610</v>
      </c>
      <c r="AE255" s="130">
        <v>0</v>
      </c>
      <c r="AF255" s="130">
        <v>50</v>
      </c>
      <c r="AG255" s="130">
        <v>0</v>
      </c>
      <c r="AH255" s="136">
        <f t="shared" si="26"/>
        <v>0</v>
      </c>
    </row>
    <row r="256" spans="1:34" ht="21.75" x14ac:dyDescent="0.2">
      <c r="A256" s="130">
        <v>247</v>
      </c>
      <c r="B256" s="128"/>
      <c r="C256" s="128" t="s">
        <v>9</v>
      </c>
      <c r="D256" s="130">
        <v>16308</v>
      </c>
      <c r="E256" s="130">
        <v>2459</v>
      </c>
      <c r="F256" s="130">
        <v>279</v>
      </c>
      <c r="G256" s="130">
        <v>1</v>
      </c>
      <c r="H256" s="130">
        <v>2</v>
      </c>
      <c r="I256" s="130">
        <v>2</v>
      </c>
      <c r="J256" s="130">
        <v>13</v>
      </c>
      <c r="K256" s="52">
        <f t="shared" si="22"/>
        <v>1013</v>
      </c>
      <c r="L256" s="130">
        <v>110</v>
      </c>
      <c r="M256" s="130">
        <f t="shared" si="23"/>
        <v>111430</v>
      </c>
      <c r="N256" s="130">
        <v>1</v>
      </c>
      <c r="O256" s="130" t="s">
        <v>2964</v>
      </c>
      <c r="P256" s="130"/>
      <c r="Q256" s="130"/>
      <c r="R256" s="130"/>
      <c r="S256" s="130"/>
      <c r="T256" s="130">
        <v>1013</v>
      </c>
      <c r="U256" s="130"/>
      <c r="V256" s="130"/>
      <c r="W256" s="130"/>
      <c r="X256" s="130"/>
      <c r="Y256" s="130"/>
      <c r="Z256" s="130">
        <f t="shared" si="24"/>
        <v>0</v>
      </c>
      <c r="AA256" s="130"/>
      <c r="AB256" s="128">
        <f t="shared" si="20"/>
        <v>0</v>
      </c>
      <c r="AC256" s="130">
        <f t="shared" si="21"/>
        <v>0</v>
      </c>
      <c r="AD256" s="130">
        <f t="shared" si="25"/>
        <v>111430</v>
      </c>
      <c r="AE256" s="130">
        <v>0</v>
      </c>
      <c r="AF256" s="130">
        <v>50</v>
      </c>
      <c r="AG256" s="130">
        <v>0</v>
      </c>
      <c r="AH256" s="136">
        <f t="shared" si="26"/>
        <v>0</v>
      </c>
    </row>
    <row r="257" spans="1:34" ht="21.75" x14ac:dyDescent="0.2">
      <c r="A257" s="128">
        <v>248</v>
      </c>
      <c r="B257" s="128"/>
      <c r="C257" s="128" t="s">
        <v>32</v>
      </c>
      <c r="D257" s="130">
        <v>1982</v>
      </c>
      <c r="E257" s="130"/>
      <c r="F257" s="130">
        <v>56</v>
      </c>
      <c r="G257" s="130">
        <v>1</v>
      </c>
      <c r="H257" s="130">
        <v>15</v>
      </c>
      <c r="I257" s="130"/>
      <c r="J257" s="130"/>
      <c r="K257" s="52">
        <f t="shared" si="22"/>
        <v>6000</v>
      </c>
      <c r="L257" s="130">
        <v>100</v>
      </c>
      <c r="M257" s="130">
        <f t="shared" si="23"/>
        <v>600000</v>
      </c>
      <c r="N257" s="130">
        <v>1</v>
      </c>
      <c r="O257" s="130" t="s">
        <v>2964</v>
      </c>
      <c r="P257" s="130"/>
      <c r="Q257" s="130"/>
      <c r="R257" s="130"/>
      <c r="S257" s="130"/>
      <c r="T257" s="130">
        <v>6000</v>
      </c>
      <c r="U257" s="130"/>
      <c r="V257" s="130"/>
      <c r="W257" s="130"/>
      <c r="X257" s="130"/>
      <c r="Y257" s="130"/>
      <c r="Z257" s="130">
        <f t="shared" si="24"/>
        <v>0</v>
      </c>
      <c r="AA257" s="130"/>
      <c r="AB257" s="128"/>
      <c r="AC257" s="130">
        <f t="shared" si="21"/>
        <v>0</v>
      </c>
      <c r="AD257" s="130">
        <f t="shared" si="25"/>
        <v>600000</v>
      </c>
      <c r="AE257" s="130">
        <v>0</v>
      </c>
      <c r="AF257" s="130">
        <v>0</v>
      </c>
      <c r="AG257" s="130">
        <v>600000</v>
      </c>
      <c r="AH257" s="136">
        <v>0.01</v>
      </c>
    </row>
    <row r="258" spans="1:34" ht="21.75" x14ac:dyDescent="0.2">
      <c r="A258" s="130">
        <v>249</v>
      </c>
      <c r="B258" s="128" t="s">
        <v>2965</v>
      </c>
      <c r="C258" s="128" t="s">
        <v>2966</v>
      </c>
      <c r="D258" s="130"/>
      <c r="E258" s="130"/>
      <c r="F258" s="130"/>
      <c r="G258" s="130">
        <v>2</v>
      </c>
      <c r="H258" s="130"/>
      <c r="I258" s="130"/>
      <c r="J258" s="130"/>
      <c r="K258" s="52">
        <f t="shared" si="22"/>
        <v>0</v>
      </c>
      <c r="L258" s="130"/>
      <c r="M258" s="130">
        <f t="shared" si="23"/>
        <v>0</v>
      </c>
      <c r="N258" s="130">
        <v>2</v>
      </c>
      <c r="O258" s="130" t="s">
        <v>2967</v>
      </c>
      <c r="P258" s="130" t="s">
        <v>15</v>
      </c>
      <c r="Q258" s="130" t="s">
        <v>42</v>
      </c>
      <c r="R258" s="130">
        <v>2</v>
      </c>
      <c r="S258" s="130">
        <v>81</v>
      </c>
      <c r="T258" s="130"/>
      <c r="U258" s="130">
        <v>81</v>
      </c>
      <c r="V258" s="130"/>
      <c r="W258" s="130"/>
      <c r="X258" s="130"/>
      <c r="Y258" s="130">
        <v>6400</v>
      </c>
      <c r="Z258" s="130">
        <f t="shared" si="24"/>
        <v>518400</v>
      </c>
      <c r="AA258" s="130">
        <v>6</v>
      </c>
      <c r="AB258" s="128">
        <f>Z258*6%</f>
        <v>31104</v>
      </c>
      <c r="AC258" s="130">
        <f t="shared" si="21"/>
        <v>487296</v>
      </c>
      <c r="AD258" s="130">
        <f t="shared" si="25"/>
        <v>487296</v>
      </c>
      <c r="AE258" s="130">
        <v>0</v>
      </c>
      <c r="AF258" s="130">
        <v>0</v>
      </c>
      <c r="AG258" s="130">
        <v>673920</v>
      </c>
      <c r="AH258" s="136">
        <v>0.02</v>
      </c>
    </row>
    <row r="259" spans="1:34" ht="21.75" x14ac:dyDescent="0.2">
      <c r="A259" s="128">
        <v>250</v>
      </c>
      <c r="B259" s="128" t="s">
        <v>2968</v>
      </c>
      <c r="C259" s="128" t="s">
        <v>9</v>
      </c>
      <c r="D259" s="130">
        <v>45400</v>
      </c>
      <c r="E259" s="130">
        <v>4543</v>
      </c>
      <c r="F259" s="130">
        <v>15</v>
      </c>
      <c r="G259" s="130">
        <v>2</v>
      </c>
      <c r="H259" s="130"/>
      <c r="I259" s="130">
        <v>1</v>
      </c>
      <c r="J259" s="130">
        <v>64</v>
      </c>
      <c r="K259" s="52">
        <f t="shared" si="22"/>
        <v>164</v>
      </c>
      <c r="L259" s="130">
        <v>430</v>
      </c>
      <c r="M259" s="130">
        <f t="shared" si="23"/>
        <v>70520</v>
      </c>
      <c r="N259" s="130">
        <v>2</v>
      </c>
      <c r="O259" s="130" t="s">
        <v>2969</v>
      </c>
      <c r="P259" s="130" t="s">
        <v>15</v>
      </c>
      <c r="Q259" s="130" t="s">
        <v>12</v>
      </c>
      <c r="R259" s="130">
        <v>2</v>
      </c>
      <c r="S259" s="130">
        <v>180</v>
      </c>
      <c r="T259" s="130"/>
      <c r="U259" s="130">
        <v>164</v>
      </c>
      <c r="V259" s="130"/>
      <c r="W259" s="130"/>
      <c r="X259" s="130"/>
      <c r="Y259" s="130">
        <v>6400</v>
      </c>
      <c r="Z259" s="130">
        <f t="shared" si="24"/>
        <v>1152000</v>
      </c>
      <c r="AA259" s="130">
        <v>21</v>
      </c>
      <c r="AB259" s="128">
        <f t="shared" si="20"/>
        <v>921600</v>
      </c>
      <c r="AC259" s="130">
        <f t="shared" si="21"/>
        <v>230400</v>
      </c>
      <c r="AD259" s="130">
        <f t="shared" si="25"/>
        <v>300920</v>
      </c>
      <c r="AE259" s="130">
        <v>0</v>
      </c>
      <c r="AF259" s="130">
        <v>50</v>
      </c>
      <c r="AG259" s="130">
        <v>0</v>
      </c>
      <c r="AH259" s="136">
        <f t="shared" si="26"/>
        <v>0</v>
      </c>
    </row>
    <row r="260" spans="1:34" ht="21.75" x14ac:dyDescent="0.2">
      <c r="A260" s="130">
        <v>251</v>
      </c>
      <c r="B260" s="128"/>
      <c r="C260" s="128" t="s">
        <v>491</v>
      </c>
      <c r="D260" s="130"/>
      <c r="E260" s="130"/>
      <c r="F260" s="130"/>
      <c r="G260" s="130">
        <v>1</v>
      </c>
      <c r="H260" s="130">
        <v>15</v>
      </c>
      <c r="I260" s="130">
        <v>3</v>
      </c>
      <c r="J260" s="130">
        <v>63</v>
      </c>
      <c r="K260" s="52">
        <f t="shared" si="22"/>
        <v>6363</v>
      </c>
      <c r="L260" s="130">
        <v>75</v>
      </c>
      <c r="M260" s="130">
        <f t="shared" si="23"/>
        <v>477225</v>
      </c>
      <c r="N260" s="130">
        <v>1</v>
      </c>
      <c r="O260" s="130" t="s">
        <v>2969</v>
      </c>
      <c r="P260" s="130"/>
      <c r="Q260" s="130"/>
      <c r="R260" s="130"/>
      <c r="S260" s="130"/>
      <c r="T260" s="130">
        <v>6363</v>
      </c>
      <c r="U260" s="130"/>
      <c r="V260" s="130"/>
      <c r="W260" s="130"/>
      <c r="X260" s="130"/>
      <c r="Y260" s="130"/>
      <c r="Z260" s="130">
        <f t="shared" si="24"/>
        <v>0</v>
      </c>
      <c r="AA260" s="130"/>
      <c r="AB260" s="128">
        <f t="shared" ref="AB260:AB306" si="27">Z260*80%</f>
        <v>0</v>
      </c>
      <c r="AC260" s="130">
        <f t="shared" si="21"/>
        <v>0</v>
      </c>
      <c r="AD260" s="130">
        <f t="shared" si="25"/>
        <v>477225</v>
      </c>
      <c r="AE260" s="130">
        <v>0</v>
      </c>
      <c r="AF260" s="130">
        <v>0</v>
      </c>
      <c r="AG260" s="130">
        <v>477225</v>
      </c>
      <c r="AH260" s="136">
        <v>0.01</v>
      </c>
    </row>
    <row r="261" spans="1:34" ht="21.75" x14ac:dyDescent="0.2">
      <c r="A261" s="128">
        <v>252</v>
      </c>
      <c r="B261" s="128" t="s">
        <v>2552</v>
      </c>
      <c r="C261" s="128" t="s">
        <v>9</v>
      </c>
      <c r="D261" s="130">
        <v>52338</v>
      </c>
      <c r="E261" s="130">
        <v>4833</v>
      </c>
      <c r="F261" s="130">
        <v>50</v>
      </c>
      <c r="G261" s="130">
        <v>2</v>
      </c>
      <c r="H261" s="130">
        <v>1</v>
      </c>
      <c r="I261" s="130"/>
      <c r="J261" s="130">
        <v>23</v>
      </c>
      <c r="K261" s="52">
        <f t="shared" si="22"/>
        <v>423</v>
      </c>
      <c r="L261" s="130">
        <v>390</v>
      </c>
      <c r="M261" s="130">
        <f t="shared" si="23"/>
        <v>164970</v>
      </c>
      <c r="N261" s="130">
        <v>2</v>
      </c>
      <c r="O261" s="130" t="s">
        <v>2970</v>
      </c>
      <c r="P261" s="130" t="s">
        <v>15</v>
      </c>
      <c r="Q261" s="130" t="s">
        <v>12</v>
      </c>
      <c r="R261" s="130">
        <v>2</v>
      </c>
      <c r="S261" s="130">
        <v>144</v>
      </c>
      <c r="T261" s="130"/>
      <c r="U261" s="130">
        <v>423</v>
      </c>
      <c r="V261" s="130"/>
      <c r="W261" s="130"/>
      <c r="X261" s="130"/>
      <c r="Y261" s="130">
        <v>6400</v>
      </c>
      <c r="Z261" s="130">
        <f t="shared" si="24"/>
        <v>921600</v>
      </c>
      <c r="AA261" s="130">
        <v>21</v>
      </c>
      <c r="AB261" s="128">
        <f t="shared" si="27"/>
        <v>737280</v>
      </c>
      <c r="AC261" s="130">
        <f t="shared" si="21"/>
        <v>184320</v>
      </c>
      <c r="AD261" s="130">
        <f t="shared" si="25"/>
        <v>349290</v>
      </c>
      <c r="AE261" s="130">
        <v>0</v>
      </c>
      <c r="AF261" s="130">
        <v>50</v>
      </c>
      <c r="AG261" s="130">
        <v>0</v>
      </c>
      <c r="AH261" s="136">
        <f t="shared" si="26"/>
        <v>0</v>
      </c>
    </row>
    <row r="262" spans="1:34" ht="21.75" x14ac:dyDescent="0.2">
      <c r="A262" s="130">
        <v>253</v>
      </c>
      <c r="B262" s="128"/>
      <c r="C262" s="128" t="s">
        <v>39</v>
      </c>
      <c r="D262" s="130"/>
      <c r="E262" s="130"/>
      <c r="F262" s="130"/>
      <c r="G262" s="130">
        <v>1</v>
      </c>
      <c r="H262" s="130">
        <v>13</v>
      </c>
      <c r="I262" s="130">
        <v>3</v>
      </c>
      <c r="J262" s="130"/>
      <c r="K262" s="52">
        <f t="shared" si="22"/>
        <v>5500</v>
      </c>
      <c r="L262" s="130">
        <v>75</v>
      </c>
      <c r="M262" s="130">
        <f t="shared" si="23"/>
        <v>412500</v>
      </c>
      <c r="N262" s="130">
        <v>1</v>
      </c>
      <c r="O262" s="130" t="s">
        <v>2970</v>
      </c>
      <c r="P262" s="130"/>
      <c r="Q262" s="130"/>
      <c r="R262" s="130"/>
      <c r="S262" s="130"/>
      <c r="T262" s="130">
        <v>5500</v>
      </c>
      <c r="U262" s="130"/>
      <c r="V262" s="130"/>
      <c r="W262" s="130"/>
      <c r="X262" s="130"/>
      <c r="Y262" s="130"/>
      <c r="Z262" s="130">
        <f t="shared" si="24"/>
        <v>0</v>
      </c>
      <c r="AA262" s="130"/>
      <c r="AB262" s="128">
        <f t="shared" si="27"/>
        <v>0</v>
      </c>
      <c r="AC262" s="130">
        <f t="shared" si="21"/>
        <v>0</v>
      </c>
      <c r="AD262" s="130">
        <f t="shared" si="25"/>
        <v>412500</v>
      </c>
      <c r="AE262" s="130">
        <v>0</v>
      </c>
      <c r="AF262" s="130">
        <v>0</v>
      </c>
      <c r="AG262" s="130">
        <v>412500</v>
      </c>
      <c r="AH262" s="136">
        <v>0.01</v>
      </c>
    </row>
    <row r="263" spans="1:34" ht="21.75" x14ac:dyDescent="0.2">
      <c r="A263" s="128">
        <v>254</v>
      </c>
      <c r="B263" s="128" t="s">
        <v>2971</v>
      </c>
      <c r="C263" s="128" t="s">
        <v>32</v>
      </c>
      <c r="D263" s="130">
        <v>2663</v>
      </c>
      <c r="E263" s="130"/>
      <c r="F263" s="130">
        <v>538</v>
      </c>
      <c r="G263" s="130">
        <v>2</v>
      </c>
      <c r="H263" s="130"/>
      <c r="I263" s="130">
        <v>2</v>
      </c>
      <c r="J263" s="130">
        <v>40</v>
      </c>
      <c r="K263" s="52">
        <f t="shared" si="22"/>
        <v>240</v>
      </c>
      <c r="L263" s="130">
        <v>390</v>
      </c>
      <c r="M263" s="130">
        <f t="shared" si="23"/>
        <v>93600</v>
      </c>
      <c r="N263" s="130">
        <v>2</v>
      </c>
      <c r="O263" s="130" t="s">
        <v>2972</v>
      </c>
      <c r="P263" s="130" t="s">
        <v>15</v>
      </c>
      <c r="Q263" s="130" t="s">
        <v>12</v>
      </c>
      <c r="R263" s="130">
        <v>2</v>
      </c>
      <c r="S263" s="130">
        <v>151.5</v>
      </c>
      <c r="T263" s="130"/>
      <c r="U263" s="130">
        <v>240</v>
      </c>
      <c r="V263" s="130"/>
      <c r="W263" s="130"/>
      <c r="X263" s="130"/>
      <c r="Y263" s="130">
        <v>6400</v>
      </c>
      <c r="Z263" s="130">
        <f t="shared" si="24"/>
        <v>969600</v>
      </c>
      <c r="AA263" s="130">
        <v>21</v>
      </c>
      <c r="AB263" s="128">
        <f t="shared" si="27"/>
        <v>775680</v>
      </c>
      <c r="AC263" s="130">
        <f t="shared" si="21"/>
        <v>193920</v>
      </c>
      <c r="AD263" s="130">
        <f t="shared" si="25"/>
        <v>287520</v>
      </c>
      <c r="AE263" s="130">
        <v>0</v>
      </c>
      <c r="AF263" s="130">
        <v>0</v>
      </c>
      <c r="AG263" s="130">
        <v>287520</v>
      </c>
      <c r="AH263" s="136">
        <v>0.02</v>
      </c>
    </row>
    <row r="264" spans="1:34" ht="21.75" x14ac:dyDescent="0.2">
      <c r="A264" s="130">
        <v>255</v>
      </c>
      <c r="B264" s="128"/>
      <c r="C264" s="128" t="s">
        <v>9</v>
      </c>
      <c r="D264" s="130">
        <v>35632</v>
      </c>
      <c r="E264" s="130">
        <v>3999</v>
      </c>
      <c r="F264" s="130">
        <v>56</v>
      </c>
      <c r="G264" s="130">
        <v>1</v>
      </c>
      <c r="H264" s="130">
        <v>2</v>
      </c>
      <c r="I264" s="130">
        <v>2</v>
      </c>
      <c r="J264" s="130">
        <v>44</v>
      </c>
      <c r="K264" s="52">
        <f t="shared" si="22"/>
        <v>1044</v>
      </c>
      <c r="L264" s="130">
        <v>100</v>
      </c>
      <c r="M264" s="130">
        <f t="shared" si="23"/>
        <v>104400</v>
      </c>
      <c r="N264" s="130">
        <v>1</v>
      </c>
      <c r="O264" s="130" t="s">
        <v>2972</v>
      </c>
      <c r="P264" s="130"/>
      <c r="Q264" s="130"/>
      <c r="R264" s="130"/>
      <c r="S264" s="130"/>
      <c r="T264" s="130">
        <v>1044</v>
      </c>
      <c r="U264" s="130"/>
      <c r="V264" s="130"/>
      <c r="W264" s="130"/>
      <c r="X264" s="130"/>
      <c r="Y264" s="130"/>
      <c r="Z264" s="130">
        <f t="shared" si="24"/>
        <v>0</v>
      </c>
      <c r="AA264" s="130"/>
      <c r="AB264" s="128">
        <f t="shared" si="27"/>
        <v>0</v>
      </c>
      <c r="AC264" s="130">
        <f t="shared" si="21"/>
        <v>0</v>
      </c>
      <c r="AD264" s="130">
        <f t="shared" si="25"/>
        <v>104400</v>
      </c>
      <c r="AE264" s="130">
        <v>0</v>
      </c>
      <c r="AF264" s="130">
        <v>50</v>
      </c>
      <c r="AG264" s="130">
        <v>0</v>
      </c>
      <c r="AH264" s="136">
        <f t="shared" si="26"/>
        <v>0</v>
      </c>
    </row>
    <row r="265" spans="1:34" ht="21.75" x14ac:dyDescent="0.2">
      <c r="A265" s="128">
        <v>256</v>
      </c>
      <c r="B265" s="128" t="s">
        <v>2973</v>
      </c>
      <c r="C265" s="128" t="s">
        <v>9</v>
      </c>
      <c r="D265" s="130">
        <v>7139</v>
      </c>
      <c r="E265" s="130">
        <v>656</v>
      </c>
      <c r="F265" s="130">
        <v>103</v>
      </c>
      <c r="G265" s="130">
        <v>2</v>
      </c>
      <c r="H265" s="130"/>
      <c r="I265" s="130">
        <v>2</v>
      </c>
      <c r="J265" s="130">
        <v>53</v>
      </c>
      <c r="K265" s="52">
        <f t="shared" si="22"/>
        <v>253</v>
      </c>
      <c r="L265" s="130">
        <v>380</v>
      </c>
      <c r="M265" s="130">
        <f t="shared" si="23"/>
        <v>96140</v>
      </c>
      <c r="N265" s="130">
        <v>2</v>
      </c>
      <c r="O265" s="130" t="s">
        <v>2974</v>
      </c>
      <c r="P265" s="130" t="s">
        <v>15</v>
      </c>
      <c r="Q265" s="130" t="s">
        <v>12</v>
      </c>
      <c r="R265" s="130">
        <v>2</v>
      </c>
      <c r="S265" s="130">
        <v>126</v>
      </c>
      <c r="T265" s="130"/>
      <c r="U265" s="130">
        <v>253</v>
      </c>
      <c r="V265" s="130"/>
      <c r="W265" s="130"/>
      <c r="X265" s="130"/>
      <c r="Y265" s="130">
        <v>6400</v>
      </c>
      <c r="Z265" s="130">
        <f t="shared" si="24"/>
        <v>806400</v>
      </c>
      <c r="AA265" s="130">
        <v>21</v>
      </c>
      <c r="AB265" s="128">
        <f t="shared" si="27"/>
        <v>645120</v>
      </c>
      <c r="AC265" s="130">
        <f t="shared" si="21"/>
        <v>161280</v>
      </c>
      <c r="AD265" s="130">
        <f t="shared" si="25"/>
        <v>257420</v>
      </c>
      <c r="AE265" s="130">
        <v>0</v>
      </c>
      <c r="AF265" s="130">
        <v>50</v>
      </c>
      <c r="AG265" s="130">
        <v>0</v>
      </c>
      <c r="AH265" s="136">
        <f t="shared" si="26"/>
        <v>0</v>
      </c>
    </row>
    <row r="266" spans="1:34" ht="21.75" x14ac:dyDescent="0.2">
      <c r="A266" s="130">
        <v>257</v>
      </c>
      <c r="B266" s="128"/>
      <c r="C266" s="128" t="s">
        <v>39</v>
      </c>
      <c r="D266" s="130"/>
      <c r="E266" s="130"/>
      <c r="F266" s="130"/>
      <c r="G266" s="130">
        <v>1</v>
      </c>
      <c r="H266" s="130">
        <v>42</v>
      </c>
      <c r="I266" s="130">
        <v>2</v>
      </c>
      <c r="J266" s="130"/>
      <c r="K266" s="52">
        <f t="shared" si="22"/>
        <v>17000</v>
      </c>
      <c r="L266" s="130">
        <v>75</v>
      </c>
      <c r="M266" s="130">
        <f t="shared" si="23"/>
        <v>1275000</v>
      </c>
      <c r="N266" s="130">
        <v>1</v>
      </c>
      <c r="O266" s="130" t="s">
        <v>2974</v>
      </c>
      <c r="P266" s="130"/>
      <c r="Q266" s="130"/>
      <c r="R266" s="130"/>
      <c r="S266" s="130"/>
      <c r="T266" s="130">
        <v>17000</v>
      </c>
      <c r="U266" s="130"/>
      <c r="V266" s="130"/>
      <c r="W266" s="130"/>
      <c r="X266" s="130"/>
      <c r="Y266" s="130"/>
      <c r="Z266" s="130">
        <f t="shared" si="24"/>
        <v>0</v>
      </c>
      <c r="AA266" s="130"/>
      <c r="AB266" s="128"/>
      <c r="AC266" s="130">
        <f t="shared" si="21"/>
        <v>0</v>
      </c>
      <c r="AD266" s="130">
        <f t="shared" si="25"/>
        <v>1275000</v>
      </c>
      <c r="AE266" s="130">
        <v>0</v>
      </c>
      <c r="AF266" s="130">
        <v>0</v>
      </c>
      <c r="AG266" s="130">
        <v>1275000</v>
      </c>
      <c r="AH266" s="136">
        <v>0.01</v>
      </c>
    </row>
    <row r="267" spans="1:34" ht="21.75" x14ac:dyDescent="0.2">
      <c r="A267" s="128">
        <v>258</v>
      </c>
      <c r="B267" s="128" t="s">
        <v>2548</v>
      </c>
      <c r="C267" s="128" t="s">
        <v>9</v>
      </c>
      <c r="D267" s="130">
        <v>50731</v>
      </c>
      <c r="E267" s="130">
        <v>4756</v>
      </c>
      <c r="F267" s="130">
        <v>29</v>
      </c>
      <c r="G267" s="130">
        <v>2</v>
      </c>
      <c r="H267" s="130">
        <v>1</v>
      </c>
      <c r="I267" s="130">
        <v>1</v>
      </c>
      <c r="J267" s="130">
        <v>24</v>
      </c>
      <c r="K267" s="52">
        <f t="shared" si="22"/>
        <v>524</v>
      </c>
      <c r="L267" s="130">
        <v>380</v>
      </c>
      <c r="M267" s="130">
        <f t="shared" si="23"/>
        <v>199120</v>
      </c>
      <c r="N267" s="130">
        <v>2</v>
      </c>
      <c r="O267" s="130" t="s">
        <v>2975</v>
      </c>
      <c r="P267" s="130" t="s">
        <v>15</v>
      </c>
      <c r="Q267" s="130" t="s">
        <v>12</v>
      </c>
      <c r="R267" s="130">
        <v>2</v>
      </c>
      <c r="S267" s="130">
        <v>108</v>
      </c>
      <c r="T267" s="130">
        <v>400</v>
      </c>
      <c r="U267" s="130">
        <v>124</v>
      </c>
      <c r="V267" s="130"/>
      <c r="W267" s="130"/>
      <c r="X267" s="130"/>
      <c r="Y267" s="130">
        <v>6400</v>
      </c>
      <c r="Z267" s="130">
        <f t="shared" si="24"/>
        <v>691200</v>
      </c>
      <c r="AA267" s="130">
        <v>15</v>
      </c>
      <c r="AB267" s="128">
        <f>Z267*50%</f>
        <v>345600</v>
      </c>
      <c r="AC267" s="130">
        <f t="shared" ref="AC267:AC307" si="28">Z267-AB267</f>
        <v>345600</v>
      </c>
      <c r="AD267" s="130">
        <f t="shared" si="25"/>
        <v>544720</v>
      </c>
      <c r="AE267" s="130">
        <v>0</v>
      </c>
      <c r="AF267" s="130">
        <v>50</v>
      </c>
      <c r="AG267" s="130">
        <v>0</v>
      </c>
      <c r="AH267" s="136">
        <f t="shared" si="26"/>
        <v>0</v>
      </c>
    </row>
    <row r="268" spans="1:34" ht="21.75" x14ac:dyDescent="0.2">
      <c r="A268" s="130">
        <v>259</v>
      </c>
      <c r="B268" s="128"/>
      <c r="C268" s="128" t="s">
        <v>9</v>
      </c>
      <c r="D268" s="130">
        <v>36892</v>
      </c>
      <c r="E268" s="130">
        <v>4053</v>
      </c>
      <c r="F268" s="130">
        <v>270</v>
      </c>
      <c r="G268" s="130">
        <v>1</v>
      </c>
      <c r="H268" s="130">
        <v>10</v>
      </c>
      <c r="I268" s="130">
        <v>2</v>
      </c>
      <c r="J268" s="130">
        <v>58</v>
      </c>
      <c r="K268" s="52">
        <f t="shared" si="22"/>
        <v>4258</v>
      </c>
      <c r="L268" s="130">
        <v>75</v>
      </c>
      <c r="M268" s="130">
        <f t="shared" si="23"/>
        <v>319350</v>
      </c>
      <c r="N268" s="130">
        <v>1</v>
      </c>
      <c r="O268" s="130" t="s">
        <v>2975</v>
      </c>
      <c r="P268" s="130"/>
      <c r="Q268" s="130"/>
      <c r="R268" s="130"/>
      <c r="S268" s="130"/>
      <c r="T268" s="130">
        <v>4258</v>
      </c>
      <c r="U268" s="130"/>
      <c r="V268" s="130"/>
      <c r="W268" s="130"/>
      <c r="X268" s="130"/>
      <c r="Y268" s="130"/>
      <c r="Z268" s="130">
        <f t="shared" si="24"/>
        <v>0</v>
      </c>
      <c r="AA268" s="130"/>
      <c r="AB268" s="128">
        <f t="shared" si="27"/>
        <v>0</v>
      </c>
      <c r="AC268" s="130">
        <f t="shared" si="28"/>
        <v>0</v>
      </c>
      <c r="AD268" s="130">
        <f t="shared" si="25"/>
        <v>319350</v>
      </c>
      <c r="AE268" s="130">
        <v>0</v>
      </c>
      <c r="AF268" s="130">
        <v>50</v>
      </c>
      <c r="AG268" s="130">
        <v>0</v>
      </c>
      <c r="AH268" s="136">
        <f t="shared" si="26"/>
        <v>0</v>
      </c>
    </row>
    <row r="269" spans="1:34" ht="21.75" x14ac:dyDescent="0.2">
      <c r="A269" s="128">
        <v>260</v>
      </c>
      <c r="B269" s="128"/>
      <c r="C269" s="128" t="s">
        <v>9</v>
      </c>
      <c r="D269" s="130">
        <v>50655</v>
      </c>
      <c r="E269" s="130">
        <v>4750</v>
      </c>
      <c r="F269" s="130">
        <v>23</v>
      </c>
      <c r="G269" s="130">
        <v>1</v>
      </c>
      <c r="H269" s="130"/>
      <c r="I269" s="130">
        <v>1</v>
      </c>
      <c r="J269" s="130">
        <v>64</v>
      </c>
      <c r="K269" s="52">
        <f t="shared" si="22"/>
        <v>164</v>
      </c>
      <c r="L269" s="130">
        <v>130</v>
      </c>
      <c r="M269" s="130">
        <f t="shared" si="23"/>
        <v>21320</v>
      </c>
      <c r="N269" s="130">
        <v>1</v>
      </c>
      <c r="O269" s="130" t="s">
        <v>2975</v>
      </c>
      <c r="P269" s="130"/>
      <c r="Q269" s="130"/>
      <c r="R269" s="130"/>
      <c r="S269" s="130"/>
      <c r="T269" s="130">
        <v>164</v>
      </c>
      <c r="U269" s="130"/>
      <c r="V269" s="130"/>
      <c r="W269" s="130"/>
      <c r="X269" s="130"/>
      <c r="Y269" s="130"/>
      <c r="Z269" s="130">
        <f t="shared" si="24"/>
        <v>0</v>
      </c>
      <c r="AA269" s="130"/>
      <c r="AB269" s="128">
        <f t="shared" si="27"/>
        <v>0</v>
      </c>
      <c r="AC269" s="130">
        <f t="shared" si="28"/>
        <v>0</v>
      </c>
      <c r="AD269" s="130">
        <f t="shared" si="25"/>
        <v>21320</v>
      </c>
      <c r="AE269" s="130">
        <v>0</v>
      </c>
      <c r="AF269" s="130">
        <v>50</v>
      </c>
      <c r="AG269" s="130">
        <v>0</v>
      </c>
      <c r="AH269" s="136">
        <f t="shared" si="26"/>
        <v>0</v>
      </c>
    </row>
    <row r="270" spans="1:34" ht="21.75" x14ac:dyDescent="0.2">
      <c r="A270" s="130">
        <v>261</v>
      </c>
      <c r="B270" s="128"/>
      <c r="C270" s="128" t="s">
        <v>39</v>
      </c>
      <c r="D270" s="130"/>
      <c r="E270" s="130"/>
      <c r="F270" s="130"/>
      <c r="G270" s="130">
        <v>1</v>
      </c>
      <c r="H270" s="130">
        <v>24</v>
      </c>
      <c r="I270" s="130">
        <v>1</v>
      </c>
      <c r="J270" s="130">
        <v>65</v>
      </c>
      <c r="K270" s="52">
        <f t="shared" ref="K270:K307" si="29">H270*400+I270*100+J270</f>
        <v>9765</v>
      </c>
      <c r="L270" s="130">
        <v>75</v>
      </c>
      <c r="M270" s="130">
        <f t="shared" ref="M270:M307" si="30">K270*L270</f>
        <v>732375</v>
      </c>
      <c r="N270" s="130">
        <v>1</v>
      </c>
      <c r="O270" s="130" t="s">
        <v>2975</v>
      </c>
      <c r="P270" s="130"/>
      <c r="Q270" s="130"/>
      <c r="R270" s="130"/>
      <c r="S270" s="130"/>
      <c r="T270" s="130">
        <v>9765</v>
      </c>
      <c r="U270" s="130"/>
      <c r="V270" s="130"/>
      <c r="W270" s="130"/>
      <c r="X270" s="130"/>
      <c r="Y270" s="130"/>
      <c r="Z270" s="130">
        <f t="shared" ref="Z270:Z308" si="31">S270*Y270</f>
        <v>0</v>
      </c>
      <c r="AA270" s="130"/>
      <c r="AB270" s="128"/>
      <c r="AC270" s="130">
        <f t="shared" si="28"/>
        <v>0</v>
      </c>
      <c r="AD270" s="130">
        <f t="shared" ref="AD270:AD308" si="32">M270+AC270</f>
        <v>732375</v>
      </c>
      <c r="AE270" s="130">
        <v>0</v>
      </c>
      <c r="AF270" s="130">
        <v>50</v>
      </c>
      <c r="AG270" s="130">
        <v>0</v>
      </c>
      <c r="AH270" s="136">
        <v>0.01</v>
      </c>
    </row>
    <row r="271" spans="1:34" ht="21.75" x14ac:dyDescent="0.2">
      <c r="A271" s="128">
        <v>262</v>
      </c>
      <c r="B271" s="128" t="s">
        <v>2551</v>
      </c>
      <c r="C271" s="128" t="s">
        <v>9</v>
      </c>
      <c r="D271" s="130">
        <v>7187</v>
      </c>
      <c r="E271" s="130"/>
      <c r="F271" s="130">
        <v>33</v>
      </c>
      <c r="G271" s="130">
        <v>2</v>
      </c>
      <c r="H271" s="130">
        <v>1</v>
      </c>
      <c r="I271" s="130">
        <v>1</v>
      </c>
      <c r="J271" s="130">
        <v>13</v>
      </c>
      <c r="K271" s="52">
        <f t="shared" si="29"/>
        <v>513</v>
      </c>
      <c r="L271" s="130">
        <v>380</v>
      </c>
      <c r="M271" s="130">
        <f t="shared" si="30"/>
        <v>194940</v>
      </c>
      <c r="N271" s="130">
        <v>2</v>
      </c>
      <c r="O271" s="130" t="s">
        <v>2976</v>
      </c>
      <c r="P271" s="130" t="s">
        <v>15</v>
      </c>
      <c r="Q271" s="130" t="s">
        <v>12</v>
      </c>
      <c r="R271" s="130">
        <v>2</v>
      </c>
      <c r="S271" s="130">
        <v>48</v>
      </c>
      <c r="T271" s="130">
        <v>400</v>
      </c>
      <c r="U271" s="130">
        <v>113</v>
      </c>
      <c r="V271" s="130"/>
      <c r="W271" s="130"/>
      <c r="X271" s="130"/>
      <c r="Y271" s="130">
        <v>6400</v>
      </c>
      <c r="Z271" s="130">
        <f t="shared" si="31"/>
        <v>307200</v>
      </c>
      <c r="AA271" s="130">
        <v>15</v>
      </c>
      <c r="AB271" s="128">
        <f>Z271*50%</f>
        <v>153600</v>
      </c>
      <c r="AC271" s="130">
        <f t="shared" si="28"/>
        <v>153600</v>
      </c>
      <c r="AD271" s="130">
        <f t="shared" si="32"/>
        <v>348540</v>
      </c>
      <c r="AE271" s="130">
        <v>0</v>
      </c>
      <c r="AF271" s="130">
        <v>50</v>
      </c>
      <c r="AG271" s="130">
        <v>0</v>
      </c>
      <c r="AH271" s="136">
        <f t="shared" ref="AH271:AH306" si="33">AF271*AG271%</f>
        <v>0</v>
      </c>
    </row>
    <row r="272" spans="1:34" ht="21.75" x14ac:dyDescent="0.2">
      <c r="A272" s="130">
        <v>263</v>
      </c>
      <c r="B272" s="128"/>
      <c r="C272" s="128" t="s">
        <v>32</v>
      </c>
      <c r="D272" s="130">
        <v>10959</v>
      </c>
      <c r="E272" s="130"/>
      <c r="F272" s="130">
        <v>81</v>
      </c>
      <c r="G272" s="130">
        <v>1</v>
      </c>
      <c r="H272" s="130">
        <v>17</v>
      </c>
      <c r="I272" s="130">
        <v>3</v>
      </c>
      <c r="J272" s="130">
        <v>35</v>
      </c>
      <c r="K272" s="52">
        <f t="shared" si="29"/>
        <v>7135</v>
      </c>
      <c r="L272" s="130">
        <v>75</v>
      </c>
      <c r="M272" s="130">
        <f t="shared" si="30"/>
        <v>535125</v>
      </c>
      <c r="N272" s="130">
        <v>1</v>
      </c>
      <c r="O272" s="130" t="s">
        <v>2976</v>
      </c>
      <c r="P272" s="130"/>
      <c r="Q272" s="130"/>
      <c r="R272" s="130"/>
      <c r="S272" s="130"/>
      <c r="T272" s="130">
        <v>7135</v>
      </c>
      <c r="U272" s="130"/>
      <c r="V272" s="130"/>
      <c r="W272" s="130"/>
      <c r="X272" s="130"/>
      <c r="Y272" s="130"/>
      <c r="Z272" s="130">
        <f t="shared" si="31"/>
        <v>0</v>
      </c>
      <c r="AA272" s="130"/>
      <c r="AB272" s="128">
        <f t="shared" si="27"/>
        <v>0</v>
      </c>
      <c r="AC272" s="130">
        <f t="shared" si="28"/>
        <v>0</v>
      </c>
      <c r="AD272" s="130">
        <f t="shared" si="32"/>
        <v>535125</v>
      </c>
      <c r="AE272" s="130">
        <v>0</v>
      </c>
      <c r="AF272" s="130">
        <v>0</v>
      </c>
      <c r="AG272" s="130">
        <v>535125</v>
      </c>
      <c r="AH272" s="136">
        <v>0.01</v>
      </c>
    </row>
    <row r="273" spans="1:34" ht="21.75" x14ac:dyDescent="0.2">
      <c r="A273" s="128">
        <v>264</v>
      </c>
      <c r="B273" s="127" t="s">
        <v>2550</v>
      </c>
      <c r="C273" s="128" t="s">
        <v>9</v>
      </c>
      <c r="D273" s="130">
        <v>7189</v>
      </c>
      <c r="E273" s="130">
        <v>705</v>
      </c>
      <c r="F273" s="130">
        <v>35</v>
      </c>
      <c r="G273" s="130">
        <v>1</v>
      </c>
      <c r="H273" s="130">
        <v>1</v>
      </c>
      <c r="I273" s="130"/>
      <c r="J273" s="130">
        <v>74</v>
      </c>
      <c r="K273" s="52">
        <f t="shared" si="29"/>
        <v>474</v>
      </c>
      <c r="L273" s="130">
        <v>430</v>
      </c>
      <c r="M273" s="130">
        <f t="shared" si="30"/>
        <v>203820</v>
      </c>
      <c r="N273" s="130">
        <v>1</v>
      </c>
      <c r="O273" s="130" t="s">
        <v>2977</v>
      </c>
      <c r="P273" s="130"/>
      <c r="Q273" s="130"/>
      <c r="R273" s="130"/>
      <c r="S273" s="130"/>
      <c r="T273" s="130">
        <v>474</v>
      </c>
      <c r="U273" s="130"/>
      <c r="V273" s="130"/>
      <c r="W273" s="130"/>
      <c r="X273" s="130"/>
      <c r="Y273" s="130"/>
      <c r="Z273" s="130">
        <f t="shared" si="31"/>
        <v>0</v>
      </c>
      <c r="AA273" s="130"/>
      <c r="AB273" s="128">
        <f t="shared" si="27"/>
        <v>0</v>
      </c>
      <c r="AC273" s="130">
        <f t="shared" si="28"/>
        <v>0</v>
      </c>
      <c r="AD273" s="130">
        <f t="shared" si="32"/>
        <v>203820</v>
      </c>
      <c r="AE273" s="130">
        <v>0</v>
      </c>
      <c r="AF273" s="130">
        <v>50</v>
      </c>
      <c r="AG273" s="130">
        <v>0</v>
      </c>
      <c r="AH273" s="136">
        <f t="shared" si="33"/>
        <v>0</v>
      </c>
    </row>
    <row r="274" spans="1:34" ht="21.75" x14ac:dyDescent="0.2">
      <c r="A274" s="130">
        <v>265</v>
      </c>
      <c r="B274" s="128"/>
      <c r="C274" s="128" t="s">
        <v>39</v>
      </c>
      <c r="D274" s="130"/>
      <c r="E274" s="130"/>
      <c r="F274" s="130"/>
      <c r="G274" s="130">
        <v>1</v>
      </c>
      <c r="H274" s="130">
        <v>17</v>
      </c>
      <c r="I274" s="130">
        <v>3</v>
      </c>
      <c r="J274" s="130">
        <v>44</v>
      </c>
      <c r="K274" s="52">
        <f t="shared" si="29"/>
        <v>7144</v>
      </c>
      <c r="L274" s="130">
        <v>75</v>
      </c>
      <c r="M274" s="130">
        <f t="shared" si="30"/>
        <v>535800</v>
      </c>
      <c r="N274" s="130">
        <v>1</v>
      </c>
      <c r="O274" s="130" t="s">
        <v>2977</v>
      </c>
      <c r="P274" s="130"/>
      <c r="Q274" s="130"/>
      <c r="R274" s="130"/>
      <c r="S274" s="130"/>
      <c r="T274" s="130">
        <v>7144</v>
      </c>
      <c r="U274" s="130"/>
      <c r="V274" s="130"/>
      <c r="W274" s="130"/>
      <c r="X274" s="130"/>
      <c r="Y274" s="130"/>
      <c r="Z274" s="130">
        <f t="shared" si="31"/>
        <v>0</v>
      </c>
      <c r="AA274" s="130"/>
      <c r="AB274" s="128">
        <f t="shared" si="27"/>
        <v>0</v>
      </c>
      <c r="AC274" s="130">
        <f t="shared" si="28"/>
        <v>0</v>
      </c>
      <c r="AD274" s="130">
        <f t="shared" si="32"/>
        <v>535800</v>
      </c>
      <c r="AE274" s="130">
        <v>0</v>
      </c>
      <c r="AF274" s="130">
        <v>50</v>
      </c>
      <c r="AG274" s="130">
        <v>0</v>
      </c>
      <c r="AH274" s="136">
        <v>0.01</v>
      </c>
    </row>
    <row r="275" spans="1:34" ht="21.75" x14ac:dyDescent="0.2">
      <c r="A275" s="128">
        <v>266</v>
      </c>
      <c r="B275" s="128" t="s">
        <v>2978</v>
      </c>
      <c r="C275" s="128" t="s">
        <v>9</v>
      </c>
      <c r="D275" s="130">
        <v>55215</v>
      </c>
      <c r="E275" s="130">
        <v>5742</v>
      </c>
      <c r="F275" s="130">
        <v>167</v>
      </c>
      <c r="G275" s="130">
        <v>1</v>
      </c>
      <c r="H275" s="130">
        <v>7</v>
      </c>
      <c r="I275" s="130"/>
      <c r="J275" s="130"/>
      <c r="K275" s="52">
        <f t="shared" si="29"/>
        <v>2800</v>
      </c>
      <c r="L275" s="130">
        <v>75</v>
      </c>
      <c r="M275" s="130">
        <f t="shared" si="30"/>
        <v>210000</v>
      </c>
      <c r="N275" s="130">
        <v>1</v>
      </c>
      <c r="O275" s="130" t="s">
        <v>2979</v>
      </c>
      <c r="P275" s="130"/>
      <c r="Q275" s="130"/>
      <c r="R275" s="130"/>
      <c r="S275" s="130"/>
      <c r="T275" s="130">
        <v>2800</v>
      </c>
      <c r="U275" s="130"/>
      <c r="V275" s="130"/>
      <c r="W275" s="130"/>
      <c r="X275" s="130"/>
      <c r="Y275" s="130"/>
      <c r="Z275" s="130">
        <f t="shared" si="31"/>
        <v>0</v>
      </c>
      <c r="AA275" s="130"/>
      <c r="AB275" s="128">
        <f t="shared" si="27"/>
        <v>0</v>
      </c>
      <c r="AC275" s="130">
        <f t="shared" si="28"/>
        <v>0</v>
      </c>
      <c r="AD275" s="130">
        <f t="shared" si="32"/>
        <v>210000</v>
      </c>
      <c r="AE275" s="130">
        <v>0</v>
      </c>
      <c r="AF275" s="130">
        <v>50</v>
      </c>
      <c r="AG275" s="130">
        <v>0</v>
      </c>
      <c r="AH275" s="136">
        <f t="shared" si="33"/>
        <v>0</v>
      </c>
    </row>
    <row r="276" spans="1:34" ht="21.75" x14ac:dyDescent="0.2">
      <c r="A276" s="130">
        <v>267</v>
      </c>
      <c r="B276" s="128"/>
      <c r="C276" s="128" t="s">
        <v>13</v>
      </c>
      <c r="D276" s="130"/>
      <c r="E276" s="130"/>
      <c r="F276" s="130"/>
      <c r="G276" s="130">
        <v>1</v>
      </c>
      <c r="H276" s="130">
        <v>25</v>
      </c>
      <c r="I276" s="130"/>
      <c r="J276" s="130"/>
      <c r="K276" s="52">
        <f t="shared" si="29"/>
        <v>10000</v>
      </c>
      <c r="L276" s="130">
        <v>75</v>
      </c>
      <c r="M276" s="130">
        <f t="shared" si="30"/>
        <v>750000</v>
      </c>
      <c r="N276" s="130">
        <v>1</v>
      </c>
      <c r="O276" s="130" t="s">
        <v>2979</v>
      </c>
      <c r="P276" s="130"/>
      <c r="Q276" s="130"/>
      <c r="R276" s="130"/>
      <c r="S276" s="130"/>
      <c r="T276" s="130">
        <v>10000</v>
      </c>
      <c r="U276" s="130"/>
      <c r="V276" s="130"/>
      <c r="W276" s="130"/>
      <c r="X276" s="130"/>
      <c r="Y276" s="130"/>
      <c r="Z276" s="130">
        <f t="shared" si="31"/>
        <v>0</v>
      </c>
      <c r="AA276" s="130"/>
      <c r="AB276" s="128"/>
      <c r="AC276" s="130">
        <f t="shared" si="28"/>
        <v>0</v>
      </c>
      <c r="AD276" s="130">
        <f t="shared" si="32"/>
        <v>750000</v>
      </c>
      <c r="AE276" s="130">
        <v>0</v>
      </c>
      <c r="AF276" s="130">
        <v>0</v>
      </c>
      <c r="AG276" s="130">
        <v>750000</v>
      </c>
      <c r="AH276" s="136">
        <v>0.01</v>
      </c>
    </row>
    <row r="277" spans="1:34" ht="21.75" x14ac:dyDescent="0.2">
      <c r="A277" s="128">
        <v>268</v>
      </c>
      <c r="B277" s="128" t="s">
        <v>2980</v>
      </c>
      <c r="C277" s="128" t="s">
        <v>9</v>
      </c>
      <c r="D277" s="130">
        <v>43864</v>
      </c>
      <c r="E277" s="130">
        <v>4376</v>
      </c>
      <c r="F277" s="130">
        <v>287</v>
      </c>
      <c r="G277" s="130">
        <v>2</v>
      </c>
      <c r="H277" s="130"/>
      <c r="I277" s="130">
        <v>1</v>
      </c>
      <c r="J277" s="130">
        <v>99</v>
      </c>
      <c r="K277" s="52">
        <f t="shared" si="29"/>
        <v>199</v>
      </c>
      <c r="L277" s="130">
        <v>430</v>
      </c>
      <c r="M277" s="130">
        <f t="shared" si="30"/>
        <v>85570</v>
      </c>
      <c r="N277" s="130">
        <v>2</v>
      </c>
      <c r="O277" s="130" t="s">
        <v>2981</v>
      </c>
      <c r="P277" s="130" t="s">
        <v>15</v>
      </c>
      <c r="Q277" s="130" t="s">
        <v>42</v>
      </c>
      <c r="R277" s="130">
        <v>2</v>
      </c>
      <c r="S277" s="130">
        <v>49</v>
      </c>
      <c r="T277" s="130"/>
      <c r="U277" s="130">
        <v>199</v>
      </c>
      <c r="V277" s="130"/>
      <c r="W277" s="130"/>
      <c r="X277" s="130"/>
      <c r="Y277" s="130">
        <v>6400</v>
      </c>
      <c r="Z277" s="130">
        <f t="shared" si="31"/>
        <v>313600</v>
      </c>
      <c r="AA277" s="130">
        <v>5</v>
      </c>
      <c r="AB277" s="128">
        <f>Z277*5%</f>
        <v>15680</v>
      </c>
      <c r="AC277" s="130">
        <f t="shared" si="28"/>
        <v>297920</v>
      </c>
      <c r="AD277" s="130">
        <f t="shared" si="32"/>
        <v>383490</v>
      </c>
      <c r="AE277" s="130">
        <v>0</v>
      </c>
      <c r="AF277" s="130">
        <v>50</v>
      </c>
      <c r="AG277" s="130">
        <v>0</v>
      </c>
      <c r="AH277" s="136">
        <f t="shared" si="33"/>
        <v>0</v>
      </c>
    </row>
    <row r="278" spans="1:34" ht="21.75" x14ac:dyDescent="0.2">
      <c r="A278" s="130">
        <v>269</v>
      </c>
      <c r="B278" s="128"/>
      <c r="C278" s="128" t="s">
        <v>32</v>
      </c>
      <c r="D278" s="130">
        <v>1986</v>
      </c>
      <c r="E278" s="130"/>
      <c r="F278" s="130">
        <v>56</v>
      </c>
      <c r="G278" s="130">
        <v>1</v>
      </c>
      <c r="H278" s="130">
        <v>32</v>
      </c>
      <c r="I278" s="130">
        <v>2</v>
      </c>
      <c r="J278" s="130">
        <v>30</v>
      </c>
      <c r="K278" s="52">
        <f t="shared" si="29"/>
        <v>13030</v>
      </c>
      <c r="L278" s="130">
        <v>130</v>
      </c>
      <c r="M278" s="130">
        <f t="shared" si="30"/>
        <v>1693900</v>
      </c>
      <c r="N278" s="130">
        <v>1</v>
      </c>
      <c r="O278" s="130" t="s">
        <v>2981</v>
      </c>
      <c r="P278" s="130"/>
      <c r="Q278" s="130"/>
      <c r="R278" s="130"/>
      <c r="S278" s="130"/>
      <c r="T278" s="130">
        <v>13030</v>
      </c>
      <c r="U278" s="130"/>
      <c r="V278" s="130"/>
      <c r="W278" s="130"/>
      <c r="X278" s="130"/>
      <c r="Y278" s="130"/>
      <c r="Z278" s="130">
        <f t="shared" si="31"/>
        <v>0</v>
      </c>
      <c r="AA278" s="130"/>
      <c r="AB278" s="128">
        <f t="shared" si="27"/>
        <v>0</v>
      </c>
      <c r="AC278" s="130">
        <f t="shared" si="28"/>
        <v>0</v>
      </c>
      <c r="AD278" s="130">
        <f t="shared" si="32"/>
        <v>1693900</v>
      </c>
      <c r="AE278" s="130">
        <v>0</v>
      </c>
      <c r="AF278" s="130">
        <v>0</v>
      </c>
      <c r="AG278" s="130">
        <v>1693900</v>
      </c>
      <c r="AH278" s="136">
        <v>0.01</v>
      </c>
    </row>
    <row r="279" spans="1:34" ht="21.75" x14ac:dyDescent="0.2">
      <c r="A279" s="128">
        <v>270</v>
      </c>
      <c r="B279" s="128" t="s">
        <v>2547</v>
      </c>
      <c r="C279" s="128" t="s">
        <v>9</v>
      </c>
      <c r="D279" s="130">
        <v>7153</v>
      </c>
      <c r="E279" s="130">
        <v>4291</v>
      </c>
      <c r="F279" s="130">
        <v>117</v>
      </c>
      <c r="G279" s="130">
        <v>2</v>
      </c>
      <c r="H279" s="130">
        <v>1</v>
      </c>
      <c r="I279" s="130">
        <v>2</v>
      </c>
      <c r="J279" s="130">
        <v>19</v>
      </c>
      <c r="K279" s="52">
        <f t="shared" si="29"/>
        <v>619</v>
      </c>
      <c r="L279" s="130">
        <v>430</v>
      </c>
      <c r="M279" s="130">
        <f t="shared" si="30"/>
        <v>266170</v>
      </c>
      <c r="N279" s="130">
        <v>2</v>
      </c>
      <c r="O279" s="130" t="s">
        <v>2982</v>
      </c>
      <c r="P279" s="130" t="s">
        <v>15</v>
      </c>
      <c r="Q279" s="130" t="s">
        <v>12</v>
      </c>
      <c r="R279" s="130">
        <v>2</v>
      </c>
      <c r="S279" s="130">
        <v>153</v>
      </c>
      <c r="T279" s="130">
        <v>500</v>
      </c>
      <c r="U279" s="130">
        <v>119</v>
      </c>
      <c r="V279" s="130"/>
      <c r="W279" s="130"/>
      <c r="X279" s="130"/>
      <c r="Y279" s="130">
        <v>6400</v>
      </c>
      <c r="Z279" s="130">
        <f t="shared" si="31"/>
        <v>979200</v>
      </c>
      <c r="AA279" s="130">
        <v>21</v>
      </c>
      <c r="AB279" s="128">
        <f t="shared" si="27"/>
        <v>783360</v>
      </c>
      <c r="AC279" s="130">
        <f t="shared" si="28"/>
        <v>195840</v>
      </c>
      <c r="AD279" s="130">
        <f t="shared" si="32"/>
        <v>462010</v>
      </c>
      <c r="AE279" s="130">
        <v>0</v>
      </c>
      <c r="AF279" s="130">
        <v>50</v>
      </c>
      <c r="AG279" s="130">
        <v>0</v>
      </c>
      <c r="AH279" s="136">
        <f t="shared" si="33"/>
        <v>0</v>
      </c>
    </row>
    <row r="280" spans="1:34" ht="21.75" x14ac:dyDescent="0.2">
      <c r="A280" s="130">
        <v>271</v>
      </c>
      <c r="B280" s="128"/>
      <c r="C280" s="128" t="s">
        <v>9</v>
      </c>
      <c r="D280" s="130">
        <v>7132</v>
      </c>
      <c r="E280" s="130">
        <v>649</v>
      </c>
      <c r="F280" s="130">
        <v>96</v>
      </c>
      <c r="G280" s="130">
        <v>1</v>
      </c>
      <c r="H280" s="130"/>
      <c r="I280" s="130">
        <v>1</v>
      </c>
      <c r="J280" s="130">
        <v>22</v>
      </c>
      <c r="K280" s="52">
        <f t="shared" si="29"/>
        <v>122</v>
      </c>
      <c r="L280" s="130">
        <v>430</v>
      </c>
      <c r="M280" s="130">
        <f t="shared" si="30"/>
        <v>52460</v>
      </c>
      <c r="N280" s="130">
        <v>1</v>
      </c>
      <c r="O280" s="130" t="s">
        <v>2982</v>
      </c>
      <c r="P280" s="130"/>
      <c r="Q280" s="130"/>
      <c r="R280" s="130"/>
      <c r="S280" s="130"/>
      <c r="T280" s="130">
        <v>122</v>
      </c>
      <c r="U280" s="130"/>
      <c r="V280" s="130"/>
      <c r="W280" s="130"/>
      <c r="X280" s="130"/>
      <c r="Y280" s="130"/>
      <c r="Z280" s="130">
        <f t="shared" si="31"/>
        <v>0</v>
      </c>
      <c r="AA280" s="130"/>
      <c r="AB280" s="128">
        <f t="shared" si="27"/>
        <v>0</v>
      </c>
      <c r="AC280" s="130">
        <f t="shared" si="28"/>
        <v>0</v>
      </c>
      <c r="AD280" s="130">
        <f t="shared" si="32"/>
        <v>52460</v>
      </c>
      <c r="AE280" s="130">
        <v>0</v>
      </c>
      <c r="AF280" s="130">
        <v>50</v>
      </c>
      <c r="AG280" s="130">
        <v>0</v>
      </c>
      <c r="AH280" s="136">
        <f t="shared" si="33"/>
        <v>0</v>
      </c>
    </row>
    <row r="281" spans="1:34" ht="21.75" x14ac:dyDescent="0.2">
      <c r="A281" s="128">
        <v>272</v>
      </c>
      <c r="B281" s="128"/>
      <c r="C281" s="128" t="s">
        <v>59</v>
      </c>
      <c r="D281" s="130"/>
      <c r="E281" s="130"/>
      <c r="F281" s="130"/>
      <c r="G281" s="130">
        <v>1</v>
      </c>
      <c r="H281" s="130">
        <v>11</v>
      </c>
      <c r="I281" s="130"/>
      <c r="J281" s="130"/>
      <c r="K281" s="52">
        <f t="shared" si="29"/>
        <v>4400</v>
      </c>
      <c r="L281" s="130">
        <v>75</v>
      </c>
      <c r="M281" s="130">
        <f t="shared" si="30"/>
        <v>330000</v>
      </c>
      <c r="N281" s="130">
        <v>1</v>
      </c>
      <c r="O281" s="130" t="s">
        <v>2982</v>
      </c>
      <c r="P281" s="130"/>
      <c r="Q281" s="130"/>
      <c r="R281" s="130"/>
      <c r="S281" s="130"/>
      <c r="T281" s="130">
        <v>4400</v>
      </c>
      <c r="U281" s="130"/>
      <c r="V281" s="130"/>
      <c r="W281" s="130"/>
      <c r="X281" s="130"/>
      <c r="Y281" s="130"/>
      <c r="Z281" s="130">
        <f t="shared" si="31"/>
        <v>0</v>
      </c>
      <c r="AA281" s="130"/>
      <c r="AB281" s="128">
        <f t="shared" si="27"/>
        <v>0</v>
      </c>
      <c r="AC281" s="130">
        <f t="shared" si="28"/>
        <v>0</v>
      </c>
      <c r="AD281" s="130">
        <f t="shared" si="32"/>
        <v>330000</v>
      </c>
      <c r="AE281" s="130">
        <v>0</v>
      </c>
      <c r="AF281" s="130">
        <v>50</v>
      </c>
      <c r="AG281" s="130">
        <v>0</v>
      </c>
      <c r="AH281" s="136">
        <v>0.01</v>
      </c>
    </row>
    <row r="282" spans="1:34" ht="21.75" x14ac:dyDescent="0.2">
      <c r="A282" s="130">
        <v>273</v>
      </c>
      <c r="B282" s="128" t="s">
        <v>2983</v>
      </c>
      <c r="C282" s="128" t="s">
        <v>9</v>
      </c>
      <c r="D282" s="130">
        <v>35641</v>
      </c>
      <c r="E282" s="130">
        <v>3997</v>
      </c>
      <c r="F282" s="130">
        <v>45</v>
      </c>
      <c r="G282" s="130">
        <v>2</v>
      </c>
      <c r="H282" s="130"/>
      <c r="I282" s="130"/>
      <c r="J282" s="130">
        <v>79</v>
      </c>
      <c r="K282" s="52">
        <f t="shared" si="29"/>
        <v>79</v>
      </c>
      <c r="L282" s="130">
        <v>430</v>
      </c>
      <c r="M282" s="130">
        <f t="shared" si="30"/>
        <v>33970</v>
      </c>
      <c r="N282" s="130">
        <v>2</v>
      </c>
      <c r="O282" s="130" t="s">
        <v>2984</v>
      </c>
      <c r="P282" s="130" t="s">
        <v>15</v>
      </c>
      <c r="Q282" s="130" t="s">
        <v>12</v>
      </c>
      <c r="R282" s="130">
        <v>2</v>
      </c>
      <c r="S282" s="130">
        <v>144</v>
      </c>
      <c r="T282" s="130"/>
      <c r="U282" s="130">
        <v>79</v>
      </c>
      <c r="V282" s="130"/>
      <c r="W282" s="130"/>
      <c r="X282" s="130"/>
      <c r="Y282" s="130">
        <v>6400</v>
      </c>
      <c r="Z282" s="130">
        <f t="shared" si="31"/>
        <v>921600</v>
      </c>
      <c r="AA282" s="130">
        <v>21</v>
      </c>
      <c r="AB282" s="128">
        <f t="shared" si="27"/>
        <v>737280</v>
      </c>
      <c r="AC282" s="130">
        <f t="shared" si="28"/>
        <v>184320</v>
      </c>
      <c r="AD282" s="130">
        <f t="shared" si="32"/>
        <v>218290</v>
      </c>
      <c r="AE282" s="130">
        <v>0</v>
      </c>
      <c r="AF282" s="130">
        <v>50</v>
      </c>
      <c r="AG282" s="130">
        <v>0</v>
      </c>
      <c r="AH282" s="136">
        <f t="shared" si="33"/>
        <v>0</v>
      </c>
    </row>
    <row r="283" spans="1:34" ht="21.75" x14ac:dyDescent="0.2">
      <c r="A283" s="128">
        <v>274</v>
      </c>
      <c r="B283" s="128"/>
      <c r="C283" s="128" t="s">
        <v>32</v>
      </c>
      <c r="D283" s="130">
        <v>3026</v>
      </c>
      <c r="E283" s="130"/>
      <c r="F283" s="130">
        <v>33</v>
      </c>
      <c r="G283" s="130">
        <v>1</v>
      </c>
      <c r="H283" s="130">
        <v>19</v>
      </c>
      <c r="I283" s="130">
        <v>1</v>
      </c>
      <c r="J283" s="130">
        <v>80</v>
      </c>
      <c r="K283" s="52">
        <f t="shared" si="29"/>
        <v>7780</v>
      </c>
      <c r="L283" s="130">
        <v>75</v>
      </c>
      <c r="M283" s="130">
        <f t="shared" si="30"/>
        <v>583500</v>
      </c>
      <c r="N283" s="130">
        <v>1</v>
      </c>
      <c r="O283" s="130" t="s">
        <v>2984</v>
      </c>
      <c r="P283" s="130"/>
      <c r="Q283" s="130"/>
      <c r="R283" s="130"/>
      <c r="S283" s="130"/>
      <c r="T283" s="130">
        <v>7780</v>
      </c>
      <c r="U283" s="130"/>
      <c r="V283" s="130"/>
      <c r="W283" s="130"/>
      <c r="X283" s="130"/>
      <c r="Y283" s="130"/>
      <c r="Z283" s="130">
        <f t="shared" si="31"/>
        <v>0</v>
      </c>
      <c r="AA283" s="130"/>
      <c r="AB283" s="128">
        <f t="shared" si="27"/>
        <v>0</v>
      </c>
      <c r="AC283" s="130">
        <f t="shared" si="28"/>
        <v>0</v>
      </c>
      <c r="AD283" s="130">
        <f t="shared" si="32"/>
        <v>583500</v>
      </c>
      <c r="AE283" s="130">
        <v>0</v>
      </c>
      <c r="AF283" s="130">
        <v>0</v>
      </c>
      <c r="AG283" s="130">
        <v>583500</v>
      </c>
      <c r="AH283" s="136">
        <v>0.01</v>
      </c>
    </row>
    <row r="284" spans="1:34" ht="21.75" x14ac:dyDescent="0.2">
      <c r="A284" s="130">
        <v>275</v>
      </c>
      <c r="B284" s="128"/>
      <c r="C284" s="128" t="s">
        <v>9</v>
      </c>
      <c r="D284" s="130">
        <v>39270</v>
      </c>
      <c r="E284" s="130">
        <v>4158</v>
      </c>
      <c r="F284" s="130">
        <v>67</v>
      </c>
      <c r="G284" s="130">
        <v>1</v>
      </c>
      <c r="H284" s="130">
        <v>3</v>
      </c>
      <c r="I284" s="130">
        <v>1</v>
      </c>
      <c r="J284" s="130">
        <v>82</v>
      </c>
      <c r="K284" s="52">
        <f t="shared" si="29"/>
        <v>1382</v>
      </c>
      <c r="L284" s="130">
        <v>100</v>
      </c>
      <c r="M284" s="130">
        <f t="shared" si="30"/>
        <v>138200</v>
      </c>
      <c r="N284" s="130">
        <v>1</v>
      </c>
      <c r="O284" s="130" t="s">
        <v>2984</v>
      </c>
      <c r="P284" s="130"/>
      <c r="Q284" s="130"/>
      <c r="R284" s="130"/>
      <c r="S284" s="130"/>
      <c r="T284" s="130">
        <v>1382</v>
      </c>
      <c r="U284" s="130"/>
      <c r="V284" s="130"/>
      <c r="W284" s="130"/>
      <c r="X284" s="130"/>
      <c r="Y284" s="130"/>
      <c r="Z284" s="130">
        <f t="shared" si="31"/>
        <v>0</v>
      </c>
      <c r="AA284" s="130"/>
      <c r="AB284" s="128">
        <f t="shared" si="27"/>
        <v>0</v>
      </c>
      <c r="AC284" s="130">
        <f t="shared" si="28"/>
        <v>0</v>
      </c>
      <c r="AD284" s="130">
        <f t="shared" si="32"/>
        <v>138200</v>
      </c>
      <c r="AE284" s="130">
        <v>0</v>
      </c>
      <c r="AF284" s="130">
        <v>50</v>
      </c>
      <c r="AG284" s="130">
        <v>0</v>
      </c>
      <c r="AH284" s="136">
        <f t="shared" si="33"/>
        <v>0</v>
      </c>
    </row>
    <row r="285" spans="1:34" ht="21.75" x14ac:dyDescent="0.2">
      <c r="A285" s="128">
        <v>276</v>
      </c>
      <c r="B285" s="128"/>
      <c r="C285" s="128" t="s">
        <v>9</v>
      </c>
      <c r="D285" s="130">
        <v>35635</v>
      </c>
      <c r="E285" s="130">
        <v>4002</v>
      </c>
      <c r="F285" s="130">
        <v>59</v>
      </c>
      <c r="G285" s="130">
        <v>1</v>
      </c>
      <c r="H285" s="130">
        <v>6</v>
      </c>
      <c r="I285" s="130">
        <v>1</v>
      </c>
      <c r="J285" s="130">
        <v>93</v>
      </c>
      <c r="K285" s="52">
        <f t="shared" si="29"/>
        <v>2593</v>
      </c>
      <c r="L285" s="130">
        <v>100</v>
      </c>
      <c r="M285" s="130">
        <f t="shared" si="30"/>
        <v>259300</v>
      </c>
      <c r="N285" s="130">
        <v>1</v>
      </c>
      <c r="O285" s="130" t="s">
        <v>2984</v>
      </c>
      <c r="P285" s="130"/>
      <c r="Q285" s="130"/>
      <c r="R285" s="130"/>
      <c r="S285" s="130"/>
      <c r="T285" s="130">
        <v>2593</v>
      </c>
      <c r="U285" s="130"/>
      <c r="V285" s="130"/>
      <c r="W285" s="130"/>
      <c r="X285" s="130"/>
      <c r="Y285" s="130"/>
      <c r="Z285" s="130">
        <f t="shared" si="31"/>
        <v>0</v>
      </c>
      <c r="AA285" s="130"/>
      <c r="AB285" s="128">
        <f t="shared" si="27"/>
        <v>0</v>
      </c>
      <c r="AC285" s="130">
        <f t="shared" si="28"/>
        <v>0</v>
      </c>
      <c r="AD285" s="130">
        <f t="shared" si="32"/>
        <v>259300</v>
      </c>
      <c r="AE285" s="130">
        <v>0</v>
      </c>
      <c r="AF285" s="130">
        <v>50</v>
      </c>
      <c r="AG285" s="130">
        <v>0</v>
      </c>
      <c r="AH285" s="136">
        <f t="shared" si="33"/>
        <v>0</v>
      </c>
    </row>
    <row r="286" spans="1:34" ht="21.75" x14ac:dyDescent="0.2">
      <c r="A286" s="130">
        <v>277</v>
      </c>
      <c r="B286" s="128"/>
      <c r="C286" s="128" t="s">
        <v>9</v>
      </c>
      <c r="D286" s="130">
        <v>56948</v>
      </c>
      <c r="E286" s="130">
        <v>5312</v>
      </c>
      <c r="F286" s="130">
        <v>499</v>
      </c>
      <c r="G286" s="130">
        <v>1</v>
      </c>
      <c r="H286" s="130"/>
      <c r="I286" s="130">
        <v>3</v>
      </c>
      <c r="J286" s="130">
        <v>21</v>
      </c>
      <c r="K286" s="52">
        <f t="shared" si="29"/>
        <v>321</v>
      </c>
      <c r="L286" s="130">
        <v>450</v>
      </c>
      <c r="M286" s="130">
        <f t="shared" si="30"/>
        <v>144450</v>
      </c>
      <c r="N286" s="130">
        <v>1</v>
      </c>
      <c r="O286" s="130" t="s">
        <v>2984</v>
      </c>
      <c r="P286" s="130"/>
      <c r="Q286" s="130"/>
      <c r="R286" s="130"/>
      <c r="S286" s="130"/>
      <c r="T286" s="130">
        <v>321</v>
      </c>
      <c r="U286" s="130"/>
      <c r="V286" s="130"/>
      <c r="W286" s="130"/>
      <c r="X286" s="130"/>
      <c r="Y286" s="130"/>
      <c r="Z286" s="130">
        <f t="shared" si="31"/>
        <v>0</v>
      </c>
      <c r="AA286" s="130"/>
      <c r="AB286" s="128">
        <f t="shared" si="27"/>
        <v>0</v>
      </c>
      <c r="AC286" s="130">
        <f t="shared" si="28"/>
        <v>0</v>
      </c>
      <c r="AD286" s="130">
        <f t="shared" si="32"/>
        <v>144450</v>
      </c>
      <c r="AE286" s="130">
        <v>0</v>
      </c>
      <c r="AF286" s="130">
        <v>50</v>
      </c>
      <c r="AG286" s="130">
        <v>0</v>
      </c>
      <c r="AH286" s="136">
        <f t="shared" si="33"/>
        <v>0</v>
      </c>
    </row>
    <row r="287" spans="1:34" ht="21.75" x14ac:dyDescent="0.2">
      <c r="A287" s="128">
        <v>278</v>
      </c>
      <c r="B287" s="128" t="s">
        <v>2673</v>
      </c>
      <c r="C287" s="128" t="s">
        <v>9</v>
      </c>
      <c r="D287" s="130">
        <v>16702</v>
      </c>
      <c r="E287" s="130"/>
      <c r="F287" s="130">
        <v>26</v>
      </c>
      <c r="G287" s="130">
        <v>1</v>
      </c>
      <c r="H287" s="130">
        <v>4</v>
      </c>
      <c r="I287" s="130">
        <v>3</v>
      </c>
      <c r="J287" s="130">
        <v>51</v>
      </c>
      <c r="K287" s="52">
        <f t="shared" si="29"/>
        <v>1951</v>
      </c>
      <c r="L287" s="130">
        <v>75</v>
      </c>
      <c r="M287" s="130">
        <f t="shared" si="30"/>
        <v>146325</v>
      </c>
      <c r="N287" s="130">
        <v>1</v>
      </c>
      <c r="O287" s="130" t="s">
        <v>2949</v>
      </c>
      <c r="P287" s="130"/>
      <c r="Q287" s="130"/>
      <c r="R287" s="130"/>
      <c r="S287" s="130"/>
      <c r="T287" s="130">
        <v>1951</v>
      </c>
      <c r="U287" s="130"/>
      <c r="V287" s="130"/>
      <c r="W287" s="130"/>
      <c r="X287" s="130"/>
      <c r="Y287" s="130"/>
      <c r="Z287" s="130">
        <f t="shared" si="31"/>
        <v>0</v>
      </c>
      <c r="AA287" s="130"/>
      <c r="AB287" s="128">
        <f t="shared" si="27"/>
        <v>0</v>
      </c>
      <c r="AC287" s="130">
        <f t="shared" si="28"/>
        <v>0</v>
      </c>
      <c r="AD287" s="130">
        <f t="shared" si="32"/>
        <v>146325</v>
      </c>
      <c r="AE287" s="130">
        <v>0</v>
      </c>
      <c r="AF287" s="130">
        <v>50</v>
      </c>
      <c r="AG287" s="130">
        <v>0</v>
      </c>
      <c r="AH287" s="136">
        <f t="shared" si="33"/>
        <v>0</v>
      </c>
    </row>
    <row r="288" spans="1:34" ht="21.75" x14ac:dyDescent="0.2">
      <c r="A288" s="130">
        <v>279</v>
      </c>
      <c r="B288" s="128" t="s">
        <v>2546</v>
      </c>
      <c r="C288" s="128" t="s">
        <v>9</v>
      </c>
      <c r="D288" s="130">
        <v>40727</v>
      </c>
      <c r="E288" s="130">
        <v>4752</v>
      </c>
      <c r="F288" s="130">
        <v>25</v>
      </c>
      <c r="G288" s="130">
        <v>2</v>
      </c>
      <c r="H288" s="130">
        <v>1</v>
      </c>
      <c r="I288" s="130">
        <v>1</v>
      </c>
      <c r="J288" s="130">
        <v>11</v>
      </c>
      <c r="K288" s="52">
        <f t="shared" si="29"/>
        <v>511</v>
      </c>
      <c r="L288" s="130">
        <v>380</v>
      </c>
      <c r="M288" s="130">
        <f t="shared" si="30"/>
        <v>194180</v>
      </c>
      <c r="N288" s="130">
        <v>2</v>
      </c>
      <c r="O288" s="130" t="s">
        <v>2985</v>
      </c>
      <c r="P288" s="130" t="s">
        <v>15</v>
      </c>
      <c r="Q288" s="130" t="s">
        <v>12</v>
      </c>
      <c r="R288" s="130">
        <v>2</v>
      </c>
      <c r="S288" s="130">
        <v>117</v>
      </c>
      <c r="T288" s="130">
        <v>400</v>
      </c>
      <c r="U288" s="130">
        <v>111</v>
      </c>
      <c r="V288" s="130"/>
      <c r="W288" s="130"/>
      <c r="X288" s="130"/>
      <c r="Y288" s="130">
        <v>6400</v>
      </c>
      <c r="Z288" s="130">
        <f t="shared" si="31"/>
        <v>748800</v>
      </c>
      <c r="AA288" s="130">
        <v>21</v>
      </c>
      <c r="AB288" s="128">
        <f t="shared" si="27"/>
        <v>599040</v>
      </c>
      <c r="AC288" s="130">
        <f t="shared" si="28"/>
        <v>149760</v>
      </c>
      <c r="AD288" s="130">
        <f t="shared" si="32"/>
        <v>343940</v>
      </c>
      <c r="AE288" s="130">
        <v>0</v>
      </c>
      <c r="AF288" s="130">
        <v>50</v>
      </c>
      <c r="AG288" s="130">
        <v>0</v>
      </c>
      <c r="AH288" s="136">
        <f t="shared" si="33"/>
        <v>0</v>
      </c>
    </row>
    <row r="289" spans="1:34" ht="21.75" x14ac:dyDescent="0.2">
      <c r="A289" s="128">
        <v>280</v>
      </c>
      <c r="B289" s="128"/>
      <c r="C289" s="128" t="s">
        <v>39</v>
      </c>
      <c r="D289" s="130"/>
      <c r="E289" s="130"/>
      <c r="F289" s="130"/>
      <c r="G289" s="130">
        <v>1</v>
      </c>
      <c r="H289" s="130">
        <v>24</v>
      </c>
      <c r="I289" s="130">
        <v>1</v>
      </c>
      <c r="J289" s="130">
        <v>65</v>
      </c>
      <c r="K289" s="52">
        <f t="shared" si="29"/>
        <v>9765</v>
      </c>
      <c r="L289" s="130">
        <v>75</v>
      </c>
      <c r="M289" s="130">
        <f t="shared" si="30"/>
        <v>732375</v>
      </c>
      <c r="N289" s="130">
        <v>1</v>
      </c>
      <c r="O289" s="130" t="s">
        <v>2985</v>
      </c>
      <c r="P289" s="130"/>
      <c r="Q289" s="130"/>
      <c r="R289" s="130"/>
      <c r="S289" s="130"/>
      <c r="T289" s="130">
        <v>9765</v>
      </c>
      <c r="U289" s="130"/>
      <c r="V289" s="130"/>
      <c r="W289" s="130"/>
      <c r="X289" s="130"/>
      <c r="Y289" s="130"/>
      <c r="Z289" s="130">
        <f t="shared" si="31"/>
        <v>0</v>
      </c>
      <c r="AA289" s="130"/>
      <c r="AB289" s="128">
        <f t="shared" si="27"/>
        <v>0</v>
      </c>
      <c r="AC289" s="130">
        <f t="shared" si="28"/>
        <v>0</v>
      </c>
      <c r="AD289" s="130">
        <f t="shared" si="32"/>
        <v>732375</v>
      </c>
      <c r="AE289" s="130">
        <v>0</v>
      </c>
      <c r="AF289" s="130">
        <v>0</v>
      </c>
      <c r="AG289" s="130">
        <v>732375</v>
      </c>
      <c r="AH289" s="136">
        <v>0.01</v>
      </c>
    </row>
    <row r="290" spans="1:34" ht="21.75" x14ac:dyDescent="0.2">
      <c r="A290" s="130">
        <v>281</v>
      </c>
      <c r="B290" s="128"/>
      <c r="C290" s="128" t="s">
        <v>9</v>
      </c>
      <c r="D290" s="130">
        <v>14695</v>
      </c>
      <c r="E290" s="130">
        <v>1852</v>
      </c>
      <c r="F290" s="130">
        <v>136</v>
      </c>
      <c r="G290" s="130">
        <v>1</v>
      </c>
      <c r="H290" s="130">
        <v>1</v>
      </c>
      <c r="I290" s="130"/>
      <c r="J290" s="130">
        <v>58</v>
      </c>
      <c r="K290" s="52">
        <f t="shared" si="29"/>
        <v>458</v>
      </c>
      <c r="L290" s="130">
        <v>75</v>
      </c>
      <c r="M290" s="130">
        <f t="shared" si="30"/>
        <v>34350</v>
      </c>
      <c r="N290" s="130">
        <v>1</v>
      </c>
      <c r="O290" s="130" t="s">
        <v>2985</v>
      </c>
      <c r="P290" s="130"/>
      <c r="Q290" s="130"/>
      <c r="R290" s="130"/>
      <c r="S290" s="130"/>
      <c r="T290" s="130">
        <v>458</v>
      </c>
      <c r="U290" s="130"/>
      <c r="V290" s="130"/>
      <c r="W290" s="130"/>
      <c r="X290" s="130"/>
      <c r="Y290" s="130"/>
      <c r="Z290" s="130">
        <f t="shared" si="31"/>
        <v>0</v>
      </c>
      <c r="AA290" s="130"/>
      <c r="AB290" s="128">
        <f t="shared" si="27"/>
        <v>0</v>
      </c>
      <c r="AC290" s="130">
        <f t="shared" si="28"/>
        <v>0</v>
      </c>
      <c r="AD290" s="130">
        <f t="shared" si="32"/>
        <v>34350</v>
      </c>
      <c r="AE290" s="130">
        <v>0</v>
      </c>
      <c r="AF290" s="130">
        <v>50</v>
      </c>
      <c r="AG290" s="130">
        <v>0</v>
      </c>
      <c r="AH290" s="136">
        <f t="shared" si="33"/>
        <v>0</v>
      </c>
    </row>
    <row r="291" spans="1:34" ht="21.75" x14ac:dyDescent="0.2">
      <c r="A291" s="128">
        <v>282</v>
      </c>
      <c r="B291" s="128"/>
      <c r="C291" s="128" t="s">
        <v>9</v>
      </c>
      <c r="D291" s="130">
        <v>37015</v>
      </c>
      <c r="E291" s="130">
        <v>4055</v>
      </c>
      <c r="F291" s="130">
        <v>273</v>
      </c>
      <c r="G291" s="130">
        <v>1</v>
      </c>
      <c r="H291" s="130">
        <v>4</v>
      </c>
      <c r="I291" s="130">
        <v>1</v>
      </c>
      <c r="J291" s="130">
        <v>91</v>
      </c>
      <c r="K291" s="52">
        <f t="shared" si="29"/>
        <v>1791</v>
      </c>
      <c r="L291" s="130">
        <v>100</v>
      </c>
      <c r="M291" s="130">
        <f t="shared" si="30"/>
        <v>179100</v>
      </c>
      <c r="N291" s="130">
        <v>1</v>
      </c>
      <c r="O291" s="130" t="s">
        <v>2985</v>
      </c>
      <c r="P291" s="130"/>
      <c r="Q291" s="130"/>
      <c r="R291" s="130"/>
      <c r="S291" s="130"/>
      <c r="T291" s="130">
        <v>1791</v>
      </c>
      <c r="U291" s="130"/>
      <c r="V291" s="130"/>
      <c r="W291" s="130"/>
      <c r="X291" s="130"/>
      <c r="Y291" s="130"/>
      <c r="Z291" s="130">
        <f t="shared" si="31"/>
        <v>0</v>
      </c>
      <c r="AA291" s="130"/>
      <c r="AB291" s="128"/>
      <c r="AC291" s="130">
        <f t="shared" si="28"/>
        <v>0</v>
      </c>
      <c r="AD291" s="130">
        <f t="shared" si="32"/>
        <v>179100</v>
      </c>
      <c r="AE291" s="130">
        <v>0</v>
      </c>
      <c r="AF291" s="130">
        <v>50</v>
      </c>
      <c r="AG291" s="130">
        <v>0</v>
      </c>
      <c r="AH291" s="136">
        <f t="shared" si="33"/>
        <v>0</v>
      </c>
    </row>
    <row r="292" spans="1:34" ht="21.75" x14ac:dyDescent="0.2">
      <c r="A292" s="130">
        <v>283</v>
      </c>
      <c r="B292" s="128" t="s">
        <v>2545</v>
      </c>
      <c r="C292" s="128" t="s">
        <v>9</v>
      </c>
      <c r="D292" s="130">
        <v>50728</v>
      </c>
      <c r="E292" s="130">
        <v>4753</v>
      </c>
      <c r="F292" s="130">
        <v>26</v>
      </c>
      <c r="G292" s="130">
        <v>2</v>
      </c>
      <c r="H292" s="130"/>
      <c r="I292" s="130">
        <v>4</v>
      </c>
      <c r="J292" s="130">
        <v>49</v>
      </c>
      <c r="K292" s="52">
        <f t="shared" si="29"/>
        <v>449</v>
      </c>
      <c r="L292" s="130">
        <v>380</v>
      </c>
      <c r="M292" s="130">
        <f t="shared" si="30"/>
        <v>170620</v>
      </c>
      <c r="N292" s="130">
        <v>1</v>
      </c>
      <c r="O292" s="130" t="s">
        <v>2986</v>
      </c>
      <c r="P292" s="130" t="s">
        <v>15</v>
      </c>
      <c r="Q292" s="130" t="s">
        <v>42</v>
      </c>
      <c r="R292" s="130">
        <v>2</v>
      </c>
      <c r="S292" s="130">
        <v>54</v>
      </c>
      <c r="T292" s="130"/>
      <c r="U292" s="130">
        <v>449</v>
      </c>
      <c r="V292" s="130"/>
      <c r="W292" s="130"/>
      <c r="X292" s="130"/>
      <c r="Y292" s="130">
        <v>6400</v>
      </c>
      <c r="Z292" s="130">
        <f t="shared" si="31"/>
        <v>345600</v>
      </c>
      <c r="AA292" s="130">
        <v>5</v>
      </c>
      <c r="AB292" s="128">
        <f>Z292*5%</f>
        <v>17280</v>
      </c>
      <c r="AC292" s="130">
        <f t="shared" si="28"/>
        <v>328320</v>
      </c>
      <c r="AD292" s="130">
        <f t="shared" si="32"/>
        <v>498940</v>
      </c>
      <c r="AE292" s="130">
        <v>0</v>
      </c>
      <c r="AF292" s="130">
        <v>50</v>
      </c>
      <c r="AG292" s="130">
        <v>0</v>
      </c>
      <c r="AH292" s="136">
        <f t="shared" si="33"/>
        <v>0</v>
      </c>
    </row>
    <row r="293" spans="1:34" ht="21.75" x14ac:dyDescent="0.2">
      <c r="A293" s="128">
        <v>284</v>
      </c>
      <c r="B293" s="128"/>
      <c r="C293" s="128" t="s">
        <v>117</v>
      </c>
      <c r="D293" s="130"/>
      <c r="E293" s="130"/>
      <c r="F293" s="130"/>
      <c r="G293" s="130">
        <v>1</v>
      </c>
      <c r="H293" s="130">
        <v>9</v>
      </c>
      <c r="I293" s="130"/>
      <c r="J293" s="130">
        <v>80</v>
      </c>
      <c r="K293" s="52">
        <f t="shared" si="29"/>
        <v>3680</v>
      </c>
      <c r="L293" s="130">
        <v>75</v>
      </c>
      <c r="M293" s="130">
        <f t="shared" si="30"/>
        <v>276000</v>
      </c>
      <c r="N293" s="130">
        <v>1</v>
      </c>
      <c r="O293" s="130" t="s">
        <v>2986</v>
      </c>
      <c r="P293" s="130"/>
      <c r="Q293" s="130"/>
      <c r="R293" s="130"/>
      <c r="S293" s="130"/>
      <c r="T293" s="130">
        <v>3680</v>
      </c>
      <c r="U293" s="130"/>
      <c r="V293" s="130"/>
      <c r="W293" s="130"/>
      <c r="X293" s="130"/>
      <c r="Y293" s="130"/>
      <c r="Z293" s="130">
        <f t="shared" si="31"/>
        <v>0</v>
      </c>
      <c r="AA293" s="130"/>
      <c r="AB293" s="128"/>
      <c r="AC293" s="130">
        <f t="shared" si="28"/>
        <v>0</v>
      </c>
      <c r="AD293" s="130">
        <f t="shared" si="32"/>
        <v>276000</v>
      </c>
      <c r="AE293" s="130">
        <v>0</v>
      </c>
      <c r="AF293" s="130">
        <v>0</v>
      </c>
      <c r="AG293" s="130">
        <v>276000</v>
      </c>
      <c r="AH293" s="136">
        <v>0.01</v>
      </c>
    </row>
    <row r="294" spans="1:34" ht="21.75" x14ac:dyDescent="0.2">
      <c r="A294" s="130">
        <v>285</v>
      </c>
      <c r="B294" s="128" t="s">
        <v>2544</v>
      </c>
      <c r="C294" s="128" t="s">
        <v>9</v>
      </c>
      <c r="D294" s="130">
        <v>57558</v>
      </c>
      <c r="E294" s="130">
        <v>5423</v>
      </c>
      <c r="F294" s="130">
        <v>176</v>
      </c>
      <c r="G294" s="130">
        <v>2</v>
      </c>
      <c r="H294" s="130"/>
      <c r="I294" s="130">
        <v>2</v>
      </c>
      <c r="J294" s="130">
        <v>18.600000000000001</v>
      </c>
      <c r="K294" s="52">
        <f t="shared" si="29"/>
        <v>218.6</v>
      </c>
      <c r="L294" s="130">
        <v>75</v>
      </c>
      <c r="M294" s="130">
        <f t="shared" si="30"/>
        <v>16395</v>
      </c>
      <c r="N294" s="130">
        <v>2</v>
      </c>
      <c r="O294" s="130" t="s">
        <v>2987</v>
      </c>
      <c r="P294" s="130" t="s">
        <v>15</v>
      </c>
      <c r="Q294" s="130" t="s">
        <v>12</v>
      </c>
      <c r="R294" s="130">
        <v>2</v>
      </c>
      <c r="S294" s="130">
        <v>184.5</v>
      </c>
      <c r="T294" s="130"/>
      <c r="U294" s="130">
        <v>218.6</v>
      </c>
      <c r="V294" s="130"/>
      <c r="W294" s="130"/>
      <c r="X294" s="130"/>
      <c r="Y294" s="130">
        <v>6400</v>
      </c>
      <c r="Z294" s="130">
        <f t="shared" si="31"/>
        <v>1180800</v>
      </c>
      <c r="AA294" s="130">
        <v>20</v>
      </c>
      <c r="AB294" s="128">
        <f>Z294*75%</f>
        <v>885600</v>
      </c>
      <c r="AC294" s="130">
        <f t="shared" si="28"/>
        <v>295200</v>
      </c>
      <c r="AD294" s="130">
        <f t="shared" si="32"/>
        <v>311595</v>
      </c>
      <c r="AE294" s="130">
        <v>0</v>
      </c>
      <c r="AF294" s="130">
        <v>50</v>
      </c>
      <c r="AG294" s="130">
        <v>0</v>
      </c>
      <c r="AH294" s="136">
        <f t="shared" si="33"/>
        <v>0</v>
      </c>
    </row>
    <row r="295" spans="1:34" ht="21.75" x14ac:dyDescent="0.2">
      <c r="A295" s="128">
        <v>286</v>
      </c>
      <c r="B295" s="128"/>
      <c r="C295" s="128" t="s">
        <v>9</v>
      </c>
      <c r="D295" s="130">
        <v>57556</v>
      </c>
      <c r="E295" s="130">
        <v>5421</v>
      </c>
      <c r="F295" s="130">
        <v>174</v>
      </c>
      <c r="G295" s="130">
        <v>1</v>
      </c>
      <c r="H295" s="130"/>
      <c r="I295" s="130">
        <v>3</v>
      </c>
      <c r="J295" s="130">
        <v>66.2</v>
      </c>
      <c r="K295" s="52">
        <f t="shared" si="29"/>
        <v>366.2</v>
      </c>
      <c r="L295" s="130">
        <v>75</v>
      </c>
      <c r="M295" s="130">
        <f t="shared" si="30"/>
        <v>27465</v>
      </c>
      <c r="N295" s="130">
        <v>1</v>
      </c>
      <c r="O295" s="130" t="s">
        <v>2987</v>
      </c>
      <c r="P295" s="130"/>
      <c r="Q295" s="130"/>
      <c r="R295" s="130"/>
      <c r="S295" s="130"/>
      <c r="T295" s="130">
        <v>366.2</v>
      </c>
      <c r="U295" s="130"/>
      <c r="V295" s="130"/>
      <c r="W295" s="130"/>
      <c r="X295" s="130"/>
      <c r="Y295" s="130"/>
      <c r="Z295" s="130">
        <f t="shared" si="31"/>
        <v>0</v>
      </c>
      <c r="AA295" s="130"/>
      <c r="AB295" s="128">
        <f t="shared" si="27"/>
        <v>0</v>
      </c>
      <c r="AC295" s="130">
        <f t="shared" si="28"/>
        <v>0</v>
      </c>
      <c r="AD295" s="130">
        <f t="shared" si="32"/>
        <v>27465</v>
      </c>
      <c r="AE295" s="130">
        <v>0</v>
      </c>
      <c r="AF295" s="130">
        <v>50</v>
      </c>
      <c r="AG295" s="130">
        <v>0</v>
      </c>
      <c r="AH295" s="136">
        <f t="shared" si="33"/>
        <v>0</v>
      </c>
    </row>
    <row r="296" spans="1:34" ht="21.75" x14ac:dyDescent="0.2">
      <c r="A296" s="130">
        <v>287</v>
      </c>
      <c r="B296" s="128"/>
      <c r="C296" s="128" t="s">
        <v>9</v>
      </c>
      <c r="D296" s="130">
        <v>57559</v>
      </c>
      <c r="E296" s="130">
        <v>5424</v>
      </c>
      <c r="F296" s="130">
        <v>177</v>
      </c>
      <c r="G296" s="130">
        <v>1</v>
      </c>
      <c r="H296" s="130">
        <v>2</v>
      </c>
      <c r="I296" s="130">
        <v>2</v>
      </c>
      <c r="J296" s="130">
        <v>85.4</v>
      </c>
      <c r="K296" s="52">
        <f t="shared" si="29"/>
        <v>1085.4000000000001</v>
      </c>
      <c r="L296" s="130">
        <v>75</v>
      </c>
      <c r="M296" s="130">
        <f t="shared" si="30"/>
        <v>81405</v>
      </c>
      <c r="N296" s="130">
        <v>1</v>
      </c>
      <c r="O296" s="130" t="s">
        <v>2987</v>
      </c>
      <c r="P296" s="130"/>
      <c r="Q296" s="130"/>
      <c r="R296" s="130"/>
      <c r="S296" s="130"/>
      <c r="T296" s="130">
        <v>1085.4000000000001</v>
      </c>
      <c r="U296" s="130"/>
      <c r="V296" s="130"/>
      <c r="W296" s="130"/>
      <c r="X296" s="130"/>
      <c r="Y296" s="130"/>
      <c r="Z296" s="130">
        <f t="shared" si="31"/>
        <v>0</v>
      </c>
      <c r="AA296" s="130"/>
      <c r="AB296" s="128">
        <f t="shared" si="27"/>
        <v>0</v>
      </c>
      <c r="AC296" s="130">
        <f t="shared" si="28"/>
        <v>0</v>
      </c>
      <c r="AD296" s="130">
        <f t="shared" si="32"/>
        <v>81405</v>
      </c>
      <c r="AE296" s="130">
        <v>0</v>
      </c>
      <c r="AF296" s="130">
        <v>50</v>
      </c>
      <c r="AG296" s="130">
        <v>0</v>
      </c>
      <c r="AH296" s="136">
        <f t="shared" si="33"/>
        <v>0</v>
      </c>
    </row>
    <row r="297" spans="1:34" ht="21.75" x14ac:dyDescent="0.2">
      <c r="A297" s="128">
        <v>288</v>
      </c>
      <c r="B297" s="128"/>
      <c r="C297" s="128" t="s">
        <v>9</v>
      </c>
      <c r="D297" s="130">
        <v>57557</v>
      </c>
      <c r="E297" s="130">
        <v>5422</v>
      </c>
      <c r="F297" s="130">
        <v>175</v>
      </c>
      <c r="G297" s="130">
        <v>1</v>
      </c>
      <c r="H297" s="130"/>
      <c r="I297" s="130">
        <v>3</v>
      </c>
      <c r="J297" s="130">
        <v>68</v>
      </c>
      <c r="K297" s="52">
        <f t="shared" si="29"/>
        <v>368</v>
      </c>
      <c r="L297" s="130">
        <v>75</v>
      </c>
      <c r="M297" s="130">
        <f t="shared" si="30"/>
        <v>27600</v>
      </c>
      <c r="N297" s="130">
        <v>1</v>
      </c>
      <c r="O297" s="130" t="s">
        <v>2987</v>
      </c>
      <c r="P297" s="130"/>
      <c r="Q297" s="130"/>
      <c r="R297" s="130"/>
      <c r="S297" s="130"/>
      <c r="T297" s="130">
        <v>368</v>
      </c>
      <c r="U297" s="130"/>
      <c r="V297" s="130"/>
      <c r="W297" s="130"/>
      <c r="X297" s="130"/>
      <c r="Y297" s="130"/>
      <c r="Z297" s="130">
        <f t="shared" si="31"/>
        <v>0</v>
      </c>
      <c r="AA297" s="130"/>
      <c r="AB297" s="128">
        <f t="shared" si="27"/>
        <v>0</v>
      </c>
      <c r="AC297" s="130">
        <f t="shared" si="28"/>
        <v>0</v>
      </c>
      <c r="AD297" s="130">
        <f t="shared" si="32"/>
        <v>27600</v>
      </c>
      <c r="AE297" s="130">
        <v>0</v>
      </c>
      <c r="AF297" s="130">
        <v>50</v>
      </c>
      <c r="AG297" s="130">
        <v>0</v>
      </c>
      <c r="AH297" s="136">
        <f t="shared" si="33"/>
        <v>0</v>
      </c>
    </row>
    <row r="298" spans="1:34" ht="21.75" x14ac:dyDescent="0.2">
      <c r="A298" s="130">
        <v>289</v>
      </c>
      <c r="B298" s="128"/>
      <c r="C298" s="128" t="s">
        <v>9</v>
      </c>
      <c r="D298" s="130">
        <v>35217</v>
      </c>
      <c r="E298" s="130">
        <v>3959</v>
      </c>
      <c r="F298" s="130">
        <v>118</v>
      </c>
      <c r="G298" s="130">
        <v>1</v>
      </c>
      <c r="H298" s="130">
        <v>10</v>
      </c>
      <c r="I298" s="130">
        <v>2</v>
      </c>
      <c r="J298" s="130">
        <v>90</v>
      </c>
      <c r="K298" s="52">
        <f t="shared" si="29"/>
        <v>4290</v>
      </c>
      <c r="L298" s="130">
        <v>75</v>
      </c>
      <c r="M298" s="130">
        <f t="shared" si="30"/>
        <v>321750</v>
      </c>
      <c r="N298" s="130">
        <v>1</v>
      </c>
      <c r="O298" s="130" t="s">
        <v>2987</v>
      </c>
      <c r="P298" s="130"/>
      <c r="Q298" s="130"/>
      <c r="R298" s="130"/>
      <c r="S298" s="130"/>
      <c r="T298" s="130">
        <v>4290</v>
      </c>
      <c r="U298" s="130"/>
      <c r="V298" s="130"/>
      <c r="W298" s="130"/>
      <c r="X298" s="130"/>
      <c r="Y298" s="130"/>
      <c r="Z298" s="130">
        <f t="shared" si="31"/>
        <v>0</v>
      </c>
      <c r="AA298" s="130"/>
      <c r="AB298" s="128">
        <f t="shared" si="27"/>
        <v>0</v>
      </c>
      <c r="AC298" s="130">
        <f t="shared" si="28"/>
        <v>0</v>
      </c>
      <c r="AD298" s="130">
        <f t="shared" si="32"/>
        <v>321750</v>
      </c>
      <c r="AE298" s="130">
        <v>0</v>
      </c>
      <c r="AF298" s="130">
        <v>50</v>
      </c>
      <c r="AG298" s="130">
        <v>0</v>
      </c>
      <c r="AH298" s="136">
        <f t="shared" si="33"/>
        <v>0</v>
      </c>
    </row>
    <row r="299" spans="1:34" ht="21.75" x14ac:dyDescent="0.2">
      <c r="A299" s="128">
        <v>290</v>
      </c>
      <c r="B299" s="128"/>
      <c r="C299" s="128" t="s">
        <v>9</v>
      </c>
      <c r="D299" s="130">
        <v>35218</v>
      </c>
      <c r="E299" s="130">
        <v>3960</v>
      </c>
      <c r="F299" s="130">
        <v>119</v>
      </c>
      <c r="G299" s="130">
        <v>1</v>
      </c>
      <c r="H299" s="130">
        <v>2</v>
      </c>
      <c r="I299" s="130"/>
      <c r="J299" s="130">
        <v>6</v>
      </c>
      <c r="K299" s="52">
        <f t="shared" si="29"/>
        <v>806</v>
      </c>
      <c r="L299" s="130">
        <v>75</v>
      </c>
      <c r="M299" s="130">
        <f t="shared" si="30"/>
        <v>60450</v>
      </c>
      <c r="N299" s="130">
        <v>1</v>
      </c>
      <c r="O299" s="130" t="s">
        <v>2987</v>
      </c>
      <c r="P299" s="130"/>
      <c r="Q299" s="130"/>
      <c r="R299" s="130"/>
      <c r="S299" s="130"/>
      <c r="T299" s="130">
        <v>806</v>
      </c>
      <c r="U299" s="130"/>
      <c r="V299" s="130"/>
      <c r="W299" s="130"/>
      <c r="X299" s="130"/>
      <c r="Y299" s="130"/>
      <c r="Z299" s="130">
        <f t="shared" si="31"/>
        <v>0</v>
      </c>
      <c r="AA299" s="130"/>
      <c r="AB299" s="128">
        <f t="shared" si="27"/>
        <v>0</v>
      </c>
      <c r="AC299" s="130">
        <f t="shared" si="28"/>
        <v>0</v>
      </c>
      <c r="AD299" s="130">
        <f t="shared" si="32"/>
        <v>60450</v>
      </c>
      <c r="AE299" s="130">
        <v>0</v>
      </c>
      <c r="AF299" s="130">
        <v>50</v>
      </c>
      <c r="AG299" s="130">
        <v>0</v>
      </c>
      <c r="AH299" s="136">
        <f t="shared" si="33"/>
        <v>0</v>
      </c>
    </row>
    <row r="300" spans="1:34" ht="21.75" x14ac:dyDescent="0.2">
      <c r="A300" s="130">
        <v>291</v>
      </c>
      <c r="B300" s="128"/>
      <c r="C300" s="128" t="s">
        <v>32</v>
      </c>
      <c r="D300" s="130">
        <v>2675</v>
      </c>
      <c r="E300" s="130"/>
      <c r="F300" s="130">
        <v>521</v>
      </c>
      <c r="G300" s="130">
        <v>1</v>
      </c>
      <c r="H300" s="130">
        <v>2</v>
      </c>
      <c r="I300" s="130"/>
      <c r="J300" s="130"/>
      <c r="K300" s="52">
        <f t="shared" si="29"/>
        <v>800</v>
      </c>
      <c r="L300" s="130">
        <v>380</v>
      </c>
      <c r="M300" s="130">
        <f t="shared" si="30"/>
        <v>304000</v>
      </c>
      <c r="N300" s="130">
        <v>1</v>
      </c>
      <c r="O300" s="130" t="s">
        <v>2987</v>
      </c>
      <c r="P300" s="130"/>
      <c r="Q300" s="130"/>
      <c r="R300" s="130"/>
      <c r="S300" s="130"/>
      <c r="T300" s="130">
        <v>800</v>
      </c>
      <c r="U300" s="130"/>
      <c r="V300" s="130"/>
      <c r="W300" s="130"/>
      <c r="X300" s="130"/>
      <c r="Y300" s="130"/>
      <c r="Z300" s="130">
        <f t="shared" si="31"/>
        <v>0</v>
      </c>
      <c r="AA300" s="130"/>
      <c r="AB300" s="128"/>
      <c r="AC300" s="130">
        <f t="shared" si="28"/>
        <v>0</v>
      </c>
      <c r="AD300" s="130">
        <f t="shared" si="32"/>
        <v>304000</v>
      </c>
      <c r="AE300" s="130">
        <v>0</v>
      </c>
      <c r="AF300" s="130">
        <v>0</v>
      </c>
      <c r="AG300" s="130">
        <v>304000</v>
      </c>
      <c r="AH300" s="136">
        <v>0.01</v>
      </c>
    </row>
    <row r="301" spans="1:34" ht="21.75" x14ac:dyDescent="0.2">
      <c r="A301" s="128">
        <v>292</v>
      </c>
      <c r="B301" s="128" t="s">
        <v>2988</v>
      </c>
      <c r="C301" s="128" t="s">
        <v>9</v>
      </c>
      <c r="D301" s="130">
        <v>7239</v>
      </c>
      <c r="E301" s="130"/>
      <c r="F301" s="130">
        <v>89</v>
      </c>
      <c r="G301" s="130">
        <v>2</v>
      </c>
      <c r="H301" s="130">
        <v>1</v>
      </c>
      <c r="I301" s="130"/>
      <c r="J301" s="130">
        <v>54</v>
      </c>
      <c r="K301" s="52">
        <f t="shared" si="29"/>
        <v>454</v>
      </c>
      <c r="L301" s="130">
        <v>380</v>
      </c>
      <c r="M301" s="130">
        <f t="shared" si="30"/>
        <v>172520</v>
      </c>
      <c r="N301" s="130">
        <v>2</v>
      </c>
      <c r="O301" s="130" t="s">
        <v>2967</v>
      </c>
      <c r="P301" s="130" t="s">
        <v>15</v>
      </c>
      <c r="Q301" s="130" t="s">
        <v>42</v>
      </c>
      <c r="R301" s="130">
        <v>2</v>
      </c>
      <c r="S301" s="130">
        <v>54</v>
      </c>
      <c r="T301" s="130"/>
      <c r="U301" s="130">
        <v>454</v>
      </c>
      <c r="V301" s="130"/>
      <c r="W301" s="130"/>
      <c r="X301" s="130"/>
      <c r="Y301" s="130">
        <v>6400</v>
      </c>
      <c r="Z301" s="130">
        <f t="shared" si="31"/>
        <v>345600</v>
      </c>
      <c r="AA301" s="130">
        <v>5</v>
      </c>
      <c r="AB301" s="128">
        <f>Z301*5%</f>
        <v>17280</v>
      </c>
      <c r="AC301" s="130">
        <f t="shared" si="28"/>
        <v>328320</v>
      </c>
      <c r="AD301" s="130">
        <f t="shared" si="32"/>
        <v>500840</v>
      </c>
      <c r="AE301" s="130">
        <v>0</v>
      </c>
      <c r="AF301" s="130">
        <v>50</v>
      </c>
      <c r="AG301" s="130">
        <v>0</v>
      </c>
      <c r="AH301" s="136">
        <f t="shared" si="33"/>
        <v>0</v>
      </c>
    </row>
    <row r="302" spans="1:34" ht="21.75" x14ac:dyDescent="0.2">
      <c r="A302" s="130">
        <v>293</v>
      </c>
      <c r="B302" s="128"/>
      <c r="C302" s="128" t="s">
        <v>491</v>
      </c>
      <c r="D302" s="130"/>
      <c r="E302" s="130"/>
      <c r="F302" s="130"/>
      <c r="G302" s="130">
        <v>1</v>
      </c>
      <c r="H302" s="130">
        <v>13</v>
      </c>
      <c r="I302" s="130"/>
      <c r="J302" s="130">
        <v>4</v>
      </c>
      <c r="K302" s="52">
        <f t="shared" si="29"/>
        <v>5204</v>
      </c>
      <c r="L302" s="130">
        <v>75</v>
      </c>
      <c r="M302" s="130">
        <f t="shared" si="30"/>
        <v>390300</v>
      </c>
      <c r="N302" s="130">
        <v>1</v>
      </c>
      <c r="O302" s="130" t="s">
        <v>2967</v>
      </c>
      <c r="P302" s="130"/>
      <c r="Q302" s="130"/>
      <c r="R302" s="130"/>
      <c r="S302" s="130"/>
      <c r="T302" s="130">
        <v>5204</v>
      </c>
      <c r="U302" s="130"/>
      <c r="V302" s="130"/>
      <c r="W302" s="130"/>
      <c r="X302" s="130"/>
      <c r="Y302" s="130"/>
      <c r="Z302" s="130">
        <f t="shared" si="31"/>
        <v>0</v>
      </c>
      <c r="AA302" s="130"/>
      <c r="AB302" s="128">
        <f t="shared" si="27"/>
        <v>0</v>
      </c>
      <c r="AC302" s="130">
        <f t="shared" si="28"/>
        <v>0</v>
      </c>
      <c r="AD302" s="130">
        <f t="shared" si="32"/>
        <v>390300</v>
      </c>
      <c r="AE302" s="130">
        <v>0</v>
      </c>
      <c r="AF302" s="130">
        <v>0</v>
      </c>
      <c r="AG302" s="130">
        <v>390300</v>
      </c>
      <c r="AH302" s="136">
        <v>0.01</v>
      </c>
    </row>
    <row r="303" spans="1:34" ht="21.75" x14ac:dyDescent="0.2">
      <c r="A303" s="128">
        <v>294</v>
      </c>
      <c r="B303" s="128" t="s">
        <v>2543</v>
      </c>
      <c r="C303" s="128" t="s">
        <v>9</v>
      </c>
      <c r="D303" s="130">
        <v>29727</v>
      </c>
      <c r="E303" s="130">
        <v>3628</v>
      </c>
      <c r="F303" s="130">
        <v>225</v>
      </c>
      <c r="G303" s="130">
        <v>2</v>
      </c>
      <c r="H303" s="130"/>
      <c r="I303" s="130">
        <v>3</v>
      </c>
      <c r="J303" s="130">
        <v>15</v>
      </c>
      <c r="K303" s="52">
        <f t="shared" si="29"/>
        <v>315</v>
      </c>
      <c r="L303" s="130">
        <v>380</v>
      </c>
      <c r="M303" s="130">
        <f t="shared" si="30"/>
        <v>119700</v>
      </c>
      <c r="N303" s="130">
        <v>2</v>
      </c>
      <c r="O303" s="130" t="s">
        <v>2989</v>
      </c>
      <c r="P303" s="130" t="s">
        <v>15</v>
      </c>
      <c r="Q303" s="130" t="s">
        <v>12</v>
      </c>
      <c r="R303" s="130">
        <v>2</v>
      </c>
      <c r="S303" s="130">
        <v>144</v>
      </c>
      <c r="T303" s="130"/>
      <c r="U303" s="130">
        <v>315</v>
      </c>
      <c r="V303" s="130"/>
      <c r="W303" s="130"/>
      <c r="X303" s="130"/>
      <c r="Y303" s="130">
        <v>6400</v>
      </c>
      <c r="Z303" s="130">
        <f t="shared" si="31"/>
        <v>921600</v>
      </c>
      <c r="AA303" s="130">
        <v>21</v>
      </c>
      <c r="AB303" s="128">
        <f t="shared" si="27"/>
        <v>737280</v>
      </c>
      <c r="AC303" s="130">
        <f t="shared" si="28"/>
        <v>184320</v>
      </c>
      <c r="AD303" s="130">
        <f t="shared" si="32"/>
        <v>304020</v>
      </c>
      <c r="AE303" s="130">
        <v>0</v>
      </c>
      <c r="AF303" s="130">
        <v>50</v>
      </c>
      <c r="AG303" s="130">
        <v>0</v>
      </c>
      <c r="AH303" s="136">
        <f t="shared" si="33"/>
        <v>0</v>
      </c>
    </row>
    <row r="304" spans="1:34" ht="21.75" x14ac:dyDescent="0.2">
      <c r="A304" s="130">
        <v>295</v>
      </c>
      <c r="B304" s="128"/>
      <c r="C304" s="128" t="s">
        <v>32</v>
      </c>
      <c r="D304" s="130">
        <v>1988</v>
      </c>
      <c r="E304" s="130"/>
      <c r="F304" s="130">
        <v>62</v>
      </c>
      <c r="G304" s="130">
        <v>1</v>
      </c>
      <c r="H304" s="130">
        <v>24</v>
      </c>
      <c r="I304" s="130"/>
      <c r="J304" s="130">
        <v>80</v>
      </c>
      <c r="K304" s="52">
        <f t="shared" si="29"/>
        <v>9680</v>
      </c>
      <c r="L304" s="130">
        <v>75</v>
      </c>
      <c r="M304" s="130">
        <f t="shared" si="30"/>
        <v>726000</v>
      </c>
      <c r="N304" s="130">
        <v>1</v>
      </c>
      <c r="O304" s="130" t="s">
        <v>2989</v>
      </c>
      <c r="P304" s="130"/>
      <c r="Q304" s="130"/>
      <c r="R304" s="130"/>
      <c r="S304" s="130"/>
      <c r="T304" s="130">
        <v>9680</v>
      </c>
      <c r="U304" s="130"/>
      <c r="V304" s="130"/>
      <c r="W304" s="130"/>
      <c r="X304" s="130"/>
      <c r="Y304" s="130"/>
      <c r="Z304" s="130">
        <f t="shared" si="31"/>
        <v>0</v>
      </c>
      <c r="AA304" s="130"/>
      <c r="AB304" s="128">
        <f t="shared" si="27"/>
        <v>0</v>
      </c>
      <c r="AC304" s="130">
        <f t="shared" si="28"/>
        <v>0</v>
      </c>
      <c r="AD304" s="130">
        <f t="shared" si="32"/>
        <v>726000</v>
      </c>
      <c r="AE304" s="130">
        <v>0</v>
      </c>
      <c r="AF304" s="130">
        <v>0</v>
      </c>
      <c r="AG304" s="130">
        <v>726000</v>
      </c>
      <c r="AH304" s="136">
        <v>0.01</v>
      </c>
    </row>
    <row r="305" spans="1:34" ht="21.75" x14ac:dyDescent="0.2">
      <c r="A305" s="128">
        <v>296</v>
      </c>
      <c r="B305" s="128"/>
      <c r="C305" s="128" t="s">
        <v>9</v>
      </c>
      <c r="D305" s="130">
        <v>7238</v>
      </c>
      <c r="E305" s="130">
        <v>752</v>
      </c>
      <c r="F305" s="130">
        <v>88</v>
      </c>
      <c r="G305" s="130">
        <v>1</v>
      </c>
      <c r="H305" s="130">
        <v>3</v>
      </c>
      <c r="I305" s="130">
        <v>2</v>
      </c>
      <c r="J305" s="130">
        <v>78</v>
      </c>
      <c r="K305" s="52">
        <f t="shared" si="29"/>
        <v>1478</v>
      </c>
      <c r="L305" s="130">
        <v>100</v>
      </c>
      <c r="M305" s="130">
        <f t="shared" si="30"/>
        <v>147800</v>
      </c>
      <c r="N305" s="130">
        <v>1</v>
      </c>
      <c r="O305" s="130" t="s">
        <v>2989</v>
      </c>
      <c r="P305" s="130"/>
      <c r="Q305" s="130"/>
      <c r="R305" s="130"/>
      <c r="S305" s="130"/>
      <c r="T305" s="130">
        <v>1478</v>
      </c>
      <c r="U305" s="130"/>
      <c r="V305" s="130"/>
      <c r="W305" s="130"/>
      <c r="X305" s="130"/>
      <c r="Y305" s="130"/>
      <c r="Z305" s="130">
        <f t="shared" si="31"/>
        <v>0</v>
      </c>
      <c r="AA305" s="130"/>
      <c r="AB305" s="128">
        <f t="shared" si="27"/>
        <v>0</v>
      </c>
      <c r="AC305" s="130">
        <f t="shared" si="28"/>
        <v>0</v>
      </c>
      <c r="AD305" s="130">
        <f t="shared" si="32"/>
        <v>147800</v>
      </c>
      <c r="AE305" s="130">
        <v>0</v>
      </c>
      <c r="AF305" s="130">
        <v>50</v>
      </c>
      <c r="AG305" s="130">
        <v>0</v>
      </c>
      <c r="AH305" s="136">
        <f t="shared" si="33"/>
        <v>0</v>
      </c>
    </row>
    <row r="306" spans="1:34" ht="18.75" x14ac:dyDescent="0.2">
      <c r="A306" s="130">
        <v>297</v>
      </c>
      <c r="B306" s="128"/>
      <c r="C306" s="128" t="s">
        <v>9</v>
      </c>
      <c r="D306" s="130">
        <v>7236</v>
      </c>
      <c r="E306" s="130"/>
      <c r="F306" s="130">
        <v>86</v>
      </c>
      <c r="G306" s="130">
        <v>1</v>
      </c>
      <c r="H306" s="130">
        <v>1</v>
      </c>
      <c r="I306" s="130">
        <v>2</v>
      </c>
      <c r="J306" s="130">
        <v>1</v>
      </c>
      <c r="K306" s="130">
        <f t="shared" si="29"/>
        <v>601</v>
      </c>
      <c r="L306" s="130">
        <v>430</v>
      </c>
      <c r="M306" s="130">
        <f t="shared" si="30"/>
        <v>258430</v>
      </c>
      <c r="N306" s="130">
        <v>1</v>
      </c>
      <c r="O306" s="130" t="s">
        <v>2989</v>
      </c>
      <c r="P306" s="130"/>
      <c r="Q306" s="130"/>
      <c r="R306" s="130"/>
      <c r="S306" s="130"/>
      <c r="T306" s="130">
        <v>601</v>
      </c>
      <c r="U306" s="130"/>
      <c r="V306" s="130"/>
      <c r="W306" s="130"/>
      <c r="X306" s="130"/>
      <c r="Y306" s="130"/>
      <c r="Z306" s="130">
        <f t="shared" si="31"/>
        <v>0</v>
      </c>
      <c r="AA306" s="130"/>
      <c r="AB306" s="128">
        <f t="shared" si="27"/>
        <v>0</v>
      </c>
      <c r="AC306" s="130">
        <f t="shared" si="28"/>
        <v>0</v>
      </c>
      <c r="AD306" s="130">
        <f t="shared" si="32"/>
        <v>258430</v>
      </c>
      <c r="AE306" s="130">
        <v>0</v>
      </c>
      <c r="AF306" s="130">
        <v>50</v>
      </c>
      <c r="AG306" s="130">
        <v>0</v>
      </c>
      <c r="AH306" s="136">
        <f t="shared" si="33"/>
        <v>0</v>
      </c>
    </row>
    <row r="307" spans="1:34" ht="22.5" customHeight="1" x14ac:dyDescent="0.2">
      <c r="A307" s="128">
        <v>298</v>
      </c>
      <c r="B307" s="128" t="s">
        <v>2990</v>
      </c>
      <c r="C307" s="128" t="s">
        <v>9</v>
      </c>
      <c r="D307" s="130">
        <v>41814</v>
      </c>
      <c r="E307" s="130">
        <v>4273</v>
      </c>
      <c r="F307" s="130">
        <v>2</v>
      </c>
      <c r="G307" s="130">
        <v>2</v>
      </c>
      <c r="H307" s="130"/>
      <c r="I307" s="130">
        <v>1</v>
      </c>
      <c r="J307" s="130">
        <v>83</v>
      </c>
      <c r="K307" s="130">
        <f t="shared" si="29"/>
        <v>183</v>
      </c>
      <c r="L307" s="130">
        <v>450</v>
      </c>
      <c r="M307" s="130">
        <f t="shared" si="30"/>
        <v>82350</v>
      </c>
      <c r="N307" s="130">
        <v>2</v>
      </c>
      <c r="O307" s="130" t="s">
        <v>2991</v>
      </c>
      <c r="P307" s="130" t="s">
        <v>15</v>
      </c>
      <c r="Q307" s="130" t="s">
        <v>42</v>
      </c>
      <c r="R307" s="130">
        <v>2</v>
      </c>
      <c r="S307" s="130">
        <v>192</v>
      </c>
      <c r="T307" s="130"/>
      <c r="U307" s="130">
        <v>183</v>
      </c>
      <c r="V307" s="130"/>
      <c r="W307" s="130"/>
      <c r="X307" s="130"/>
      <c r="Y307" s="130">
        <v>6400</v>
      </c>
      <c r="Z307" s="130">
        <f t="shared" si="31"/>
        <v>1228800</v>
      </c>
      <c r="AA307" s="130">
        <v>10</v>
      </c>
      <c r="AB307" s="128">
        <f>Z307*10%</f>
        <v>122880</v>
      </c>
      <c r="AC307" s="130">
        <f t="shared" si="28"/>
        <v>1105920</v>
      </c>
      <c r="AD307" s="130">
        <f t="shared" si="32"/>
        <v>1188270</v>
      </c>
      <c r="AE307" s="130">
        <v>0</v>
      </c>
      <c r="AF307" s="130">
        <v>50</v>
      </c>
      <c r="AG307" s="130">
        <v>0</v>
      </c>
      <c r="AH307" s="136">
        <v>0.3</v>
      </c>
    </row>
    <row r="308" spans="1:34" ht="18.75" x14ac:dyDescent="0.2">
      <c r="A308" s="130"/>
      <c r="B308" s="128"/>
      <c r="C308" s="128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>
        <f t="shared" si="31"/>
        <v>0</v>
      </c>
      <c r="AA308" s="130"/>
      <c r="AB308" s="130"/>
      <c r="AC308" s="130"/>
      <c r="AD308" s="130">
        <f t="shared" si="32"/>
        <v>0</v>
      </c>
      <c r="AE308" s="130"/>
      <c r="AF308" s="130"/>
      <c r="AG308" s="130"/>
      <c r="AH308" s="130"/>
    </row>
    <row r="309" spans="1:34" ht="18.75" x14ac:dyDescent="0.2">
      <c r="A309" s="130"/>
      <c r="B309" s="128"/>
      <c r="C309" s="128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</row>
    <row r="310" spans="1:34" ht="18.75" x14ac:dyDescent="0.2">
      <c r="A310" s="130"/>
      <c r="B310" s="128"/>
      <c r="C310" s="128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28"/>
      <c r="AC310" s="130"/>
      <c r="AD310" s="130"/>
      <c r="AE310" s="130"/>
      <c r="AF310" s="130"/>
      <c r="AG310" s="130"/>
      <c r="AH310" s="130"/>
    </row>
    <row r="311" spans="1:34" ht="18.75" x14ac:dyDescent="0.45">
      <c r="A311" s="31"/>
      <c r="B311" s="31"/>
      <c r="C311" s="41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</row>
    <row r="312" spans="1:34" ht="18.75" x14ac:dyDescent="0.45">
      <c r="A312" s="31" t="s">
        <v>219</v>
      </c>
      <c r="B312" s="31"/>
      <c r="C312" s="41"/>
      <c r="D312" s="41"/>
      <c r="E312" s="41"/>
      <c r="F312" s="41" t="s">
        <v>206</v>
      </c>
      <c r="G312" s="41"/>
      <c r="H312" s="41" t="s">
        <v>597</v>
      </c>
      <c r="I312" s="41"/>
      <c r="J312" s="41"/>
      <c r="K312" s="41"/>
      <c r="L312" s="41"/>
      <c r="M312" s="31"/>
      <c r="N312" s="32"/>
      <c r="O312" s="4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</row>
    <row r="313" spans="1:34" ht="18.75" x14ac:dyDescent="0.45">
      <c r="A313" s="31"/>
      <c r="B313" s="31"/>
      <c r="C313" s="41"/>
      <c r="D313" s="41"/>
      <c r="E313" s="41"/>
      <c r="F313" s="41"/>
      <c r="G313" s="41"/>
      <c r="H313" s="41" t="s">
        <v>598</v>
      </c>
      <c r="I313" s="41"/>
      <c r="J313" s="41"/>
      <c r="K313" s="41"/>
      <c r="L313" s="41"/>
      <c r="M313" s="31"/>
      <c r="N313" s="32"/>
      <c r="O313" s="41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</row>
    <row r="314" spans="1:34" ht="18.75" x14ac:dyDescent="0.45">
      <c r="A314" s="31"/>
      <c r="B314" s="31"/>
      <c r="C314" s="41"/>
      <c r="D314" s="41"/>
      <c r="E314" s="41"/>
      <c r="F314" s="41"/>
      <c r="G314" s="41"/>
      <c r="H314" s="41" t="s">
        <v>599</v>
      </c>
      <c r="I314" s="41"/>
      <c r="J314" s="41"/>
      <c r="K314" s="41"/>
      <c r="L314" s="41"/>
      <c r="M314" s="31"/>
      <c r="N314" s="32"/>
      <c r="O314" s="41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</row>
    <row r="315" spans="1:34" ht="18.75" x14ac:dyDescent="0.45">
      <c r="A315" s="31"/>
      <c r="B315" s="31"/>
      <c r="C315" s="41"/>
      <c r="D315" s="41"/>
      <c r="E315" s="41"/>
      <c r="F315" s="41"/>
      <c r="G315" s="41"/>
      <c r="H315" s="41" t="s">
        <v>600</v>
      </c>
      <c r="I315" s="41"/>
      <c r="J315" s="41"/>
      <c r="K315" s="41"/>
      <c r="L315" s="41"/>
      <c r="M315" s="31"/>
      <c r="N315" s="32"/>
      <c r="O315" s="41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</row>
    <row r="316" spans="1:34" ht="18.75" x14ac:dyDescent="0.45">
      <c r="A316" s="32"/>
      <c r="B316" s="32"/>
      <c r="C316" s="44"/>
      <c r="D316" s="41"/>
      <c r="E316" s="41"/>
      <c r="F316" s="41"/>
      <c r="G316" s="41"/>
      <c r="H316" s="41" t="s">
        <v>601</v>
      </c>
      <c r="I316" s="41"/>
      <c r="J316" s="41"/>
      <c r="K316" s="41"/>
      <c r="L316" s="41"/>
      <c r="M316" s="31"/>
      <c r="N316" s="32"/>
      <c r="O316" s="41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</row>
    <row r="317" spans="1:34" x14ac:dyDescent="0.2">
      <c r="A317" s="138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spans="1:34" x14ac:dyDescent="0.2">
      <c r="A318" s="138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spans="1:34" x14ac:dyDescent="0.2">
      <c r="A319" s="138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</sheetData>
  <mergeCells count="40">
    <mergeCell ref="A2:AG2"/>
    <mergeCell ref="AB4:AB9"/>
    <mergeCell ref="AC4:AC9"/>
    <mergeCell ref="AD4:AD9"/>
    <mergeCell ref="AE4:AE9"/>
    <mergeCell ref="H5:H9"/>
    <mergeCell ref="I5:I9"/>
    <mergeCell ref="J5:J9"/>
    <mergeCell ref="T5:T9"/>
    <mergeCell ref="U5:U9"/>
    <mergeCell ref="V5:V9"/>
    <mergeCell ref="S4:S9"/>
    <mergeCell ref="T4:W4"/>
    <mergeCell ref="X4:X9"/>
    <mergeCell ref="Y4:Y9"/>
    <mergeCell ref="Z4:Z9"/>
    <mergeCell ref="A1:AG1"/>
    <mergeCell ref="A3:M3"/>
    <mergeCell ref="N3:AE3"/>
    <mergeCell ref="AF3:AF9"/>
    <mergeCell ref="AG3:AG9"/>
    <mergeCell ref="E4:E9"/>
    <mergeCell ref="F4:F9"/>
    <mergeCell ref="G4:G9"/>
    <mergeCell ref="H4:J4"/>
    <mergeCell ref="K4:K9"/>
    <mergeCell ref="AA4:AA9"/>
    <mergeCell ref="W5:W9"/>
    <mergeCell ref="M4:M9"/>
    <mergeCell ref="N4:N9"/>
    <mergeCell ref="O4:O9"/>
    <mergeCell ref="P4:P9"/>
    <mergeCell ref="AH3:AH9"/>
    <mergeCell ref="A4:A9"/>
    <mergeCell ref="B4:B9"/>
    <mergeCell ref="C4:C9"/>
    <mergeCell ref="D4:D9"/>
    <mergeCell ref="L4:L9"/>
    <mergeCell ref="Q4:Q9"/>
    <mergeCell ref="R4:R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หมู่2</vt:lpstr>
      <vt:lpstr>หมู่3</vt:lpstr>
      <vt:lpstr>หมู่4</vt:lpstr>
      <vt:lpstr>หมู่5</vt:lpstr>
      <vt:lpstr>หมู่6</vt:lpstr>
      <vt:lpstr>หมู่7</vt:lpstr>
      <vt:lpstr>หมู่8</vt:lpstr>
      <vt:lpstr>หมู่9</vt:lpstr>
      <vt:lpstr>หมู่11</vt:lpstr>
      <vt:lpstr>หมู่12</vt:lpstr>
      <vt:lpstr>หมู่13</vt:lpstr>
      <vt:lpstr>หมู่1</vt:lpstr>
      <vt:lpstr>หมู่ 10</vt:lpstr>
      <vt:lpstr>หมู่1!Print_Titles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sp_com</dc:creator>
  <cp:lastModifiedBy>sp_com</cp:lastModifiedBy>
  <cp:lastPrinted>2023-10-02T07:36:38Z</cp:lastPrinted>
  <dcterms:created xsi:type="dcterms:W3CDTF">2021-03-08T06:45:57Z</dcterms:created>
  <dcterms:modified xsi:type="dcterms:W3CDTF">2023-10-02T07:40:46Z</dcterms:modified>
</cp:coreProperties>
</file>